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6F8C6919-6E85-4C2B-86D3-783562182BD6}" xr6:coauthVersionLast="47" xr6:coauthVersionMax="47" xr10:uidLastSave="{00000000-0000-0000-0000-000000000000}"/>
  <bookViews>
    <workbookView xWindow="30390" yWindow="2535" windowWidth="21600" windowHeight="11295" tabRatio="675" activeTab="1" xr2:uid="{A63EBE5D-C15E-4C79-B20D-BF2CF9AED540}"/>
  </bookViews>
  <sheets>
    <sheet name="【様式第1-1号】事業実施計画書" sheetId="37" r:id="rId1"/>
    <sheet name="【様式第1-2号】推進事業実施計画書（サービス事業者用）" sheetId="38" r:id="rId2"/>
    <sheet name="【様式第1-2号】推進事業実施計画書（サービス事業者以外)" sheetId="39" r:id="rId3"/>
    <sheet name="リース別添１－１（様式第１－２関係）" sheetId="41" r:id="rId4"/>
    <sheet name="リース別添１－２（様式第１－２関係）" sheetId="42" r:id="rId5"/>
    <sheet name="【様式第1-3号】利用者一覧" sheetId="40" r:id="rId6"/>
    <sheet name="【様式第1-7号】整備事業" sheetId="34" r:id="rId7"/>
    <sheet name="【様式第1-8号】整備事業サービス利用者（施設受益者）一覧" sheetId="35" r:id="rId8"/>
    <sheet name="【様式第1-9号】施設整備工程表" sheetId="36" r:id="rId9"/>
  </sheets>
  <externalReferences>
    <externalReference r:id="rId10"/>
    <externalReference r:id="rId11"/>
  </externalReference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'【様式第1-2号】推進事業実施計画書（サービス事業者用）'!$A$1:$BJ$256</definedName>
    <definedName name="_xlnm.Print_Area" localSheetId="5">'【様式第1-3号】利用者一覧'!$A$1:$BU$40</definedName>
    <definedName name="_xlnm.Print_Area" localSheetId="6">'【様式第1-7号】整備事業'!$A$1:$BA$218</definedName>
    <definedName name="_xlnm.Print_Area" localSheetId="7">'【様式第1-8号】整備事業サービス利用者（施設受益者）一覧'!$A$1:$J$61</definedName>
    <definedName name="_xlnm.Print_Area" localSheetId="8">'【様式第1-9号】施設整備工程表'!$A$1:$BB$21</definedName>
    <definedName name="_xlnm.Print_Area" localSheetId="3">'リース別添１－１（様式第１－２関係）'!$A$1:$J$38</definedName>
    <definedName name="_xlnm.Print_Area" localSheetId="4">'リース別添１－２（様式第１－２関係）'!$A$1:$I$29</definedName>
    <definedName name="管轄局" localSheetId="6">[1]Sheet1!$B$3:$B$11</definedName>
    <definedName name="管轄局">[2]Sheet1!$B$3:$B$11</definedName>
    <definedName name="政策目的" localSheetId="6">[1]Sheet1!$G$3:$G$5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3" i="38" l="1"/>
  <c r="AL103" i="38"/>
  <c r="AG103" i="38"/>
  <c r="BB102" i="38"/>
  <c r="BB101" i="38"/>
  <c r="BB100" i="38"/>
  <c r="E60" i="35"/>
  <c r="D60" i="35"/>
  <c r="B60" i="35"/>
  <c r="L39" i="40"/>
  <c r="G39" i="40"/>
  <c r="BB103" i="38" l="1"/>
  <c r="AK19" i="37"/>
  <c r="AC19" i="37"/>
  <c r="U19" i="37"/>
  <c r="U146" i="34"/>
  <c r="AK15" i="37"/>
  <c r="AC15" i="37"/>
  <c r="U15" i="37"/>
  <c r="P141" i="34"/>
  <c r="K141" i="34"/>
  <c r="U141" i="34"/>
  <c r="AC141" i="34"/>
  <c r="AC145" i="34"/>
  <c r="AC39" i="40"/>
  <c r="Q39" i="40"/>
  <c r="B39" i="40"/>
  <c r="AW28" i="40"/>
  <c r="AW27" i="40"/>
  <c r="AW26" i="40"/>
  <c r="AW14" i="40"/>
  <c r="AW13" i="40"/>
  <c r="AW12" i="40"/>
  <c r="AW11" i="40"/>
  <c r="AW10" i="40"/>
  <c r="AL54" i="39"/>
  <c r="AB54" i="39"/>
  <c r="U54" i="39"/>
  <c r="BL15" i="39"/>
  <c r="BA205" i="38"/>
  <c r="BA204" i="38"/>
  <c r="BA203" i="38"/>
  <c r="BA202" i="38"/>
  <c r="AV201" i="38"/>
  <c r="BA201" i="38" s="1"/>
  <c r="BA200" i="38"/>
  <c r="BA199" i="38"/>
  <c r="AV198" i="38"/>
  <c r="BA198" i="38" s="1"/>
  <c r="AV197" i="38"/>
  <c r="BA197" i="38" s="1"/>
  <c r="BA196" i="38"/>
  <c r="M187" i="38"/>
  <c r="I187" i="38"/>
  <c r="B187" i="38"/>
  <c r="M185" i="38"/>
  <c r="I185" i="38"/>
  <c r="B185" i="38"/>
  <c r="M183" i="38"/>
  <c r="I183" i="38"/>
  <c r="B183" i="38"/>
  <c r="AV165" i="38"/>
  <c r="AL136" i="38"/>
  <c r="AB136" i="38"/>
  <c r="U136" i="38"/>
  <c r="AQ91" i="38"/>
  <c r="AL91" i="38"/>
  <c r="AB157" i="38" s="1"/>
  <c r="AG91" i="38"/>
  <c r="U157" i="38" s="1"/>
  <c r="BB90" i="38"/>
  <c r="BB89" i="38"/>
  <c r="BB88" i="38"/>
  <c r="BF45" i="38"/>
  <c r="BL19" i="38"/>
  <c r="BA195" i="38" l="1"/>
  <c r="BA206" i="38" s="1"/>
  <c r="U158" i="38"/>
  <c r="BB91" i="38"/>
  <c r="U177" i="38" s="1"/>
  <c r="AM177" i="38" s="1"/>
  <c r="AB158" i="38"/>
  <c r="AL157" i="38"/>
  <c r="AL158" i="38" s="1"/>
  <c r="K145" i="34" l="1"/>
  <c r="P145" i="34"/>
  <c r="U145" i="34"/>
  <c r="L60" i="35"/>
  <c r="I51" i="35"/>
  <c r="G51" i="35"/>
  <c r="F51" i="35"/>
  <c r="H48" i="35"/>
  <c r="H47" i="35"/>
  <c r="H46" i="35"/>
  <c r="H45" i="35"/>
  <c r="H44" i="35"/>
  <c r="H43" i="35"/>
  <c r="H42" i="35"/>
  <c r="G31" i="35"/>
  <c r="F31" i="35"/>
  <c r="H28" i="35"/>
  <c r="H27" i="35"/>
  <c r="H26" i="35"/>
  <c r="H25" i="35"/>
  <c r="H24" i="35"/>
  <c r="H23" i="35"/>
  <c r="H22" i="35"/>
  <c r="H21" i="35"/>
  <c r="H20" i="35"/>
  <c r="H19" i="35"/>
  <c r="H18" i="35"/>
  <c r="H17" i="35"/>
  <c r="H16" i="35"/>
  <c r="H15" i="35"/>
  <c r="H14" i="35"/>
  <c r="H13" i="35"/>
  <c r="H12" i="35"/>
  <c r="H11" i="35"/>
  <c r="H10" i="35"/>
  <c r="H9" i="35"/>
  <c r="H31" i="35" s="1"/>
  <c r="AC144" i="34"/>
  <c r="AC143" i="34"/>
  <c r="K146" i="34"/>
  <c r="AC137" i="34"/>
  <c r="AU110" i="34"/>
  <c r="AR110" i="34"/>
  <c r="AI110" i="34"/>
  <c r="AF110" i="34"/>
  <c r="C72" i="34"/>
  <c r="AI46" i="34"/>
  <c r="R46" i="34"/>
  <c r="H51" i="35" l="1"/>
  <c r="AC146" i="34"/>
  <c r="P146" i="34"/>
</calcChain>
</file>

<file path=xl/sharedStrings.xml><?xml version="1.0" encoding="utf-8"?>
<sst xmlns="http://schemas.openxmlformats.org/spreadsheetml/2006/main" count="1688" uniqueCount="957">
  <si>
    <t>　</t>
  </si>
  <si>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</si>
  <si>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</si>
  <si>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</si>
  <si>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</si>
  <si>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</si>
  <si>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</si>
  <si>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</si>
  <si>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</si>
  <si>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</si>
  <si>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</si>
  <si>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</si>
  <si>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</si>
  <si>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</si>
  <si>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</si>
  <si>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</si>
  <si>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</si>
  <si>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</si>
  <si>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</si>
  <si>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</si>
  <si>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</si>
  <si>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</si>
  <si>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</si>
  <si>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</si>
  <si>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</si>
  <si>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</si>
  <si>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</si>
  <si>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</si>
  <si>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</si>
  <si>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</si>
  <si>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</si>
  <si>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</si>
  <si>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</si>
  <si>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</si>
  <si>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</si>
  <si>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</si>
  <si>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</si>
  <si>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</si>
  <si>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t>
  </si>
  <si>
    <t>○</t>
  </si>
  <si>
    <t>○○　○○</t>
    <phoneticPr fontId="5"/>
  </si>
  <si>
    <t>□□　○○</t>
    <phoneticPr fontId="5"/>
  </si>
  <si>
    <t>△△　○○</t>
    <phoneticPr fontId="5"/>
  </si>
  <si>
    <t>00-0000-0000</t>
    <phoneticPr fontId="5"/>
  </si>
  <si>
    <t>代表取締役</t>
    <rPh sb="0" eb="5">
      <t>ダイヒョウトリシマリヤク</t>
    </rPh>
    <phoneticPr fontId="5"/>
  </si>
  <si>
    <t>△△@・・・.jp</t>
    <phoneticPr fontId="5"/>
  </si>
  <si>
    <t>□□@・・・.jp</t>
    <phoneticPr fontId="5"/>
  </si>
  <si>
    <t>収穫</t>
    <rPh sb="0" eb="2">
      <t>シュウカク</t>
    </rPh>
    <phoneticPr fontId="5"/>
  </si>
  <si>
    <t>☑</t>
  </si>
  <si>
    <t>玉ねぎ</t>
    <rPh sb="0" eb="1">
      <t>タマ</t>
    </rPh>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</si>
  <si>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</si>
  <si>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</si>
  <si>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</si>
  <si>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</si>
  <si>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</si>
  <si>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</si>
  <si>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</si>
  <si>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</si>
  <si>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</si>
  <si>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6"/>
  </si>
  <si>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</si>
  <si>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</si>
  <si>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</si>
  <si>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</si>
  <si>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</si>
  <si>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</si>
  <si>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</si>
  <si>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</si>
  <si>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</si>
  <si>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</si>
  <si>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</si>
  <si>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</si>
  <si>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</si>
  <si>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</si>
  <si>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</si>
  <si>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</si>
  <si>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</si>
  <si>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</si>
  <si>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</si>
  <si>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</si>
  <si>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</si>
  <si>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</si>
  <si>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</si>
  <si>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</si>
  <si>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</si>
  <si>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集出荷貯蔵施設</t>
  </si>
  <si>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</si>
  <si>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</si>
  <si>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</si>
  <si>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</si>
  <si>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</si>
  <si>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</si>
  <si>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鉄筋コンクリート造</t>
    <rPh sb="0" eb="2">
      <t>テッキン</t>
    </rPh>
    <rPh sb="8" eb="9">
      <t>ゾウ</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</si>
  <si>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</si>
  <si>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</si>
  <si>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</si>
  <si>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選別設備一式</t>
    <rPh sb="0" eb="2">
      <t>センベツ</t>
    </rPh>
    <rPh sb="2" eb="4">
      <t>セツビ</t>
    </rPh>
    <rPh sb="4" eb="6">
      <t>イッシキ</t>
    </rPh>
    <phoneticPr fontId="5"/>
  </si>
  <si>
    <t>選別能力：15ｔ/日</t>
  </si>
  <si>
    <t>乾燥貯蔵設備一式</t>
    <rPh sb="0" eb="2">
      <t>カンソウ</t>
    </rPh>
    <rPh sb="2" eb="4">
      <t>チョゾウ</t>
    </rPh>
    <rPh sb="4" eb="6">
      <t>セツビ</t>
    </rPh>
    <rPh sb="6" eb="8">
      <t>イッシキ</t>
    </rPh>
    <phoneticPr fontId="5"/>
  </si>
  <si>
    <t>貯蔵能力：最大1000基（コンテナ）
乾燥能力：100基（コンテナ）/日
※1基（コンテナ）当たりの容量600kg</t>
  </si>
  <si>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</si>
  <si>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</si>
  <si>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</si>
  <si>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</si>
  <si>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</si>
  <si>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</si>
  <si>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</si>
  <si>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</si>
  <si>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</si>
  <si>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</si>
  <si>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6"/>
  </si>
  <si>
    <t>整備予定の住所</t>
    <rPh sb="0" eb="4">
      <t>セイビヨテイ</t>
    </rPh>
    <rPh sb="5" eb="7">
      <t>ジュウショ</t>
    </rPh>
    <phoneticPr fontId="6"/>
  </si>
  <si>
    <t>面積</t>
    <rPh sb="0" eb="2">
      <t>メンセキ</t>
    </rPh>
    <phoneticPr fontId="16"/>
  </si>
  <si>
    <t>用地の取得状況</t>
    <rPh sb="0" eb="2">
      <t>ヨウチ</t>
    </rPh>
    <rPh sb="3" eb="5">
      <t>シュトク</t>
    </rPh>
    <rPh sb="5" eb="7">
      <t>ジョウキョウ</t>
    </rPh>
    <phoneticPr fontId="16"/>
  </si>
  <si>
    <t>市</t>
    <rPh sb="0" eb="1">
      <t>シ</t>
    </rPh>
    <phoneticPr fontId="16"/>
  </si>
  <si>
    <t>私有地</t>
    <rPh sb="0" eb="3">
      <t>シユウチ</t>
    </rPh>
    <phoneticPr fontId="6"/>
  </si>
  <si>
    <t>町</t>
    <rPh sb="0" eb="1">
      <t>チョウ</t>
    </rPh>
    <phoneticPr fontId="16"/>
  </si>
  <si>
    <t>番地</t>
    <rPh sb="0" eb="2">
      <t>バンチ</t>
    </rPh>
    <phoneticPr fontId="16"/>
  </si>
  <si>
    <t>㎡</t>
  </si>
  <si>
    <t>借用地</t>
    <rPh sb="0" eb="3">
      <t>シャクヨウチ</t>
    </rPh>
    <phoneticPr fontId="6"/>
  </si>
  <si>
    <t>村</t>
    <rPh sb="0" eb="1">
      <t>ムラ</t>
    </rPh>
    <phoneticPr fontId="16"/>
  </si>
  <si>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</si>
  <si>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</si>
  <si>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</si>
  <si>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</si>
  <si>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</si>
  <si>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</si>
  <si>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</si>
  <si>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6"/>
  </si>
  <si>
    <t>現状</t>
    <rPh sb="0" eb="2">
      <t>ゲンジョウ</t>
    </rPh>
    <phoneticPr fontId="16"/>
  </si>
  <si>
    <t>取組後</t>
    <rPh sb="0" eb="2">
      <t>トリクミ</t>
    </rPh>
    <rPh sb="2" eb="3">
      <t>ゴ</t>
    </rPh>
    <phoneticPr fontId="16"/>
  </si>
  <si>
    <t>事業実施年</t>
    <rPh sb="0" eb="2">
      <t>ジギョウ</t>
    </rPh>
    <rPh sb="2" eb="4">
      <t>ジッシ</t>
    </rPh>
    <rPh sb="4" eb="5">
      <t>ドシ</t>
    </rPh>
    <phoneticPr fontId="16"/>
  </si>
  <si>
    <t>２年目</t>
    <rPh sb="1" eb="3">
      <t>ネンメ</t>
    </rPh>
    <phoneticPr fontId="16"/>
  </si>
  <si>
    <t>３年目</t>
    <rPh sb="1" eb="3">
      <t>ネンメ</t>
    </rPh>
    <phoneticPr fontId="16"/>
  </si>
  <si>
    <t>処理量</t>
    <rPh sb="0" eb="3">
      <t>ショリリョウ</t>
    </rPh>
    <phoneticPr fontId="16"/>
  </si>
  <si>
    <t>利用率</t>
  </si>
  <si>
    <t>－</t>
    <phoneticPr fontId="5"/>
  </si>
  <si>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</si>
  <si>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</si>
  <si>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6"/>
  </si>
  <si>
    <t>注２：乾燥調製施設の場合、処理量については規格外を除いた製品ベース（製品水分量）で記入すること。</t>
    <rPh sb="0" eb="1">
      <t>チュウ</t>
    </rPh>
    <phoneticPr fontId="16"/>
  </si>
  <si>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</si>
  <si>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6"/>
  </si>
  <si>
    <t>収入</t>
    <rPh sb="0" eb="2">
      <t>シュウニュウ</t>
    </rPh>
    <phoneticPr fontId="16"/>
  </si>
  <si>
    <t>費用</t>
    <rPh sb="0" eb="2">
      <t>ヒヨウ</t>
    </rPh>
    <phoneticPr fontId="16"/>
  </si>
  <si>
    <t>収支差</t>
    <rPh sb="0" eb="3">
      <t>シュウシサ</t>
    </rPh>
    <phoneticPr fontId="16"/>
  </si>
  <si>
    <t>収支率</t>
    <rPh sb="0" eb="3">
      <t>シュウシリツ</t>
    </rPh>
    <phoneticPr fontId="16"/>
  </si>
  <si>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</si>
  <si>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</si>
  <si>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</si>
  <si>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6"/>
  </si>
  <si>
    <t>サービス利用戸数（受益農家戸数）</t>
    <rPh sb="4" eb="6">
      <t>リヨウ</t>
    </rPh>
    <rPh sb="6" eb="8">
      <t>トスウ</t>
    </rPh>
    <rPh sb="9" eb="11">
      <t>ジュエキ</t>
    </rPh>
    <rPh sb="11" eb="13">
      <t>ノウカ</t>
    </rPh>
    <rPh sb="13" eb="15">
      <t>コスウ</t>
    </rPh>
    <phoneticPr fontId="16"/>
  </si>
  <si>
    <t>貸付対象</t>
    <rPh sb="0" eb="2">
      <t>カシツケ</t>
    </rPh>
    <rPh sb="2" eb="4">
      <t>タイショウ</t>
    </rPh>
    <phoneticPr fontId="16"/>
  </si>
  <si>
    <t>貸付期間</t>
    <rPh sb="0" eb="2">
      <t>カシツケ</t>
    </rPh>
    <rPh sb="2" eb="4">
      <t>キカン</t>
    </rPh>
    <phoneticPr fontId="16"/>
  </si>
  <si>
    <t>賃貸料設定の考え方</t>
    <rPh sb="0" eb="3">
      <t>チンタイリョウ</t>
    </rPh>
    <rPh sb="3" eb="5">
      <t>セッテイ</t>
    </rPh>
    <rPh sb="6" eb="7">
      <t>カンガ</t>
    </rPh>
    <rPh sb="8" eb="9">
      <t>カタ</t>
    </rPh>
    <phoneticPr fontId="16"/>
  </si>
  <si>
    <t>管理の役割分担</t>
    <rPh sb="0" eb="2">
      <t>カンリ</t>
    </rPh>
    <rPh sb="3" eb="5">
      <t>ヤクワリ</t>
    </rPh>
    <rPh sb="5" eb="7">
      <t>ブンタン</t>
    </rPh>
    <phoneticPr fontId="16"/>
  </si>
  <si>
    <t>（例）
○○運営組合</t>
    <rPh sb="1" eb="2">
      <t>レイ</t>
    </rPh>
    <phoneticPr fontId="16"/>
  </si>
  <si>
    <t>（例）
年間通じて
貸付水稲収穫期</t>
    <rPh sb="1" eb="2">
      <t>レイ</t>
    </rPh>
    <phoneticPr fontId="16"/>
  </si>
  <si>
    <t>（例）
通常の保管場所
整備点検の実施者</t>
    <rPh sb="1" eb="2">
      <t>レイ</t>
    </rPh>
    <phoneticPr fontId="16"/>
  </si>
  <si>
    <t>注：貸付対象者が法人又は任意集団の場合は、規約等を添付すること。</t>
    <rPh sb="0" eb="1">
      <t>チュウ</t>
    </rPh>
    <phoneticPr fontId="16"/>
  </si>
  <si>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</si>
  <si>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</si>
  <si>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</si>
  <si>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6"/>
  </si>
  <si>
    <t>施設の規模・能力から算出される処理量</t>
    <rPh sb="0" eb="2">
      <t>シセツ</t>
    </rPh>
    <rPh sb="3" eb="5">
      <t>キボ</t>
    </rPh>
    <rPh sb="6" eb="8">
      <t>ノウリョク</t>
    </rPh>
    <rPh sb="10" eb="12">
      <t>サンシュツ</t>
    </rPh>
    <rPh sb="15" eb="18">
      <t>ショリリョウ</t>
    </rPh>
    <phoneticPr fontId="16"/>
  </si>
  <si>
    <t>過去３カ年の実績</t>
    <rPh sb="0" eb="2">
      <t>カコ</t>
    </rPh>
    <phoneticPr fontId="16"/>
  </si>
  <si>
    <t>事業名</t>
    <phoneticPr fontId="6"/>
  </si>
  <si>
    <t>事業年
（西暦）</t>
    <rPh sb="0" eb="2">
      <t>ジギョウ</t>
    </rPh>
    <rPh sb="2" eb="3">
      <t>ネン</t>
    </rPh>
    <rPh sb="5" eb="7">
      <t>セイレキ</t>
    </rPh>
    <phoneticPr fontId="6"/>
  </si>
  <si>
    <t>３年前</t>
    <rPh sb="1" eb="2">
      <t>ネン</t>
    </rPh>
    <rPh sb="2" eb="3">
      <t>マエ</t>
    </rPh>
    <phoneticPr fontId="16"/>
  </si>
  <si>
    <t>２年前</t>
    <rPh sb="1" eb="2">
      <t>ネン</t>
    </rPh>
    <rPh sb="2" eb="3">
      <t>マエ</t>
    </rPh>
    <phoneticPr fontId="16"/>
  </si>
  <si>
    <t>前年度</t>
    <rPh sb="0" eb="3">
      <t>ゼンネンド</t>
    </rPh>
    <phoneticPr fontId="16"/>
  </si>
  <si>
    <t>%</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</si>
  <si>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6"/>
  </si>
  <si>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</si>
  <si>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</si>
  <si>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</si>
  <si>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</si>
  <si>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</si>
  <si>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</si>
  <si>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</si>
  <si>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</si>
  <si>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</si>
  <si>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集出荷貯蔵施設新築工事</t>
    <rPh sb="0" eb="1">
      <t>シュウ</t>
    </rPh>
    <rPh sb="1" eb="3">
      <t>シュッカ</t>
    </rPh>
    <rPh sb="3" eb="5">
      <t>チョゾウ</t>
    </rPh>
    <rPh sb="5" eb="7">
      <t>シセツ</t>
    </rPh>
    <rPh sb="7" eb="9">
      <t>シンチク</t>
    </rPh>
    <rPh sb="9" eb="11">
      <t>コウジ</t>
    </rPh>
    <phoneticPr fontId="5"/>
  </si>
  <si>
    <t>1/2</t>
    <phoneticPr fontId="6"/>
  </si>
  <si>
    <t>建物（選果ライン・貯蔵設備等）1800㎡</t>
    <rPh sb="0" eb="2">
      <t>タテモノ</t>
    </rPh>
    <rPh sb="3" eb="5">
      <t>センカ</t>
    </rPh>
    <rPh sb="9" eb="11">
      <t>チョゾウ</t>
    </rPh>
    <rPh sb="11" eb="13">
      <t>セツビ</t>
    </rPh>
    <rPh sb="13" eb="14">
      <t>トウ</t>
    </rPh>
    <phoneticPr fontId="5"/>
  </si>
  <si>
    <t>小計</t>
    <phoneticPr fontId="6"/>
  </si>
  <si>
    <t>内部設備工事費</t>
    <rPh sb="0" eb="2">
      <t>ナイブ</t>
    </rPh>
    <rPh sb="2" eb="4">
      <t>セツビ</t>
    </rPh>
    <rPh sb="4" eb="6">
      <t>コウジ</t>
    </rPh>
    <rPh sb="6" eb="7">
      <t>ヒ</t>
    </rPh>
    <phoneticPr fontId="6"/>
  </si>
  <si>
    <t>乾燥貯蔵設備一式</t>
    <rPh sb="0" eb="2">
      <t>カンソウ</t>
    </rPh>
    <rPh sb="2" eb="6">
      <t>チョゾウセツビ</t>
    </rPh>
    <rPh sb="6" eb="8">
      <t>イッシキ</t>
    </rPh>
    <phoneticPr fontId="5"/>
  </si>
  <si>
    <t>〇〇株式会社製設備一式（貯蔵設備・乾燥設備）</t>
    <rPh sb="2" eb="6">
      <t>カブシキガイシャ</t>
    </rPh>
    <rPh sb="6" eb="7">
      <t>セイ</t>
    </rPh>
    <rPh sb="7" eb="9">
      <t>セツビ</t>
    </rPh>
    <rPh sb="9" eb="11">
      <t>イッシキ</t>
    </rPh>
    <rPh sb="12" eb="16">
      <t>チョゾウセツビ</t>
    </rPh>
    <rPh sb="17" eb="19">
      <t>カンソウ</t>
    </rPh>
    <rPh sb="19" eb="21">
      <t>セツビ</t>
    </rPh>
    <phoneticPr fontId="5"/>
  </si>
  <si>
    <t>選果設備一式</t>
    <rPh sb="0" eb="2">
      <t>センカ</t>
    </rPh>
    <rPh sb="2" eb="4">
      <t>セツビ</t>
    </rPh>
    <rPh sb="4" eb="6">
      <t>イッシキ</t>
    </rPh>
    <phoneticPr fontId="5"/>
  </si>
  <si>
    <t>△△株式会社製設備一式（荷受設備・形状選別設備、各１ライン）</t>
    <rPh sb="2" eb="6">
      <t>カブシキガイシャ</t>
    </rPh>
    <rPh sb="6" eb="7">
      <t>セイ</t>
    </rPh>
    <rPh sb="7" eb="9">
      <t>セツビ</t>
    </rPh>
    <rPh sb="9" eb="11">
      <t>イッシキ</t>
    </rPh>
    <rPh sb="12" eb="14">
      <t>ニウケ</t>
    </rPh>
    <rPh sb="17" eb="19">
      <t>ケイジョウ</t>
    </rPh>
    <rPh sb="19" eb="21">
      <t>セツビ</t>
    </rPh>
    <rPh sb="21" eb="22">
      <t>トウ</t>
    </rPh>
    <rPh sb="24" eb="25">
      <t>カク</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</si>
  <si>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</si>
  <si>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</si>
  <si>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</si>
  <si>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</si>
  <si>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6"/>
  </si>
  <si>
    <t>費用対効果分析における投資効率</t>
    <rPh sb="0" eb="2">
      <t>ヒヨウ</t>
    </rPh>
    <rPh sb="2" eb="3">
      <t>タイ</t>
    </rPh>
    <rPh sb="3" eb="5">
      <t>コウカ</t>
    </rPh>
    <rPh sb="11" eb="15">
      <t>トウシコウリツ</t>
    </rPh>
    <phoneticPr fontId="16"/>
  </si>
  <si>
    <t>備考</t>
    <rPh sb="0" eb="2">
      <t>ビコウ</t>
    </rPh>
    <phoneticPr fontId="16"/>
  </si>
  <si>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6"/>
  </si>
  <si>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6"/>
  </si>
  <si>
    <t>総　事　業　費</t>
    <rPh sb="0" eb="1">
      <t>ソウ</t>
    </rPh>
    <phoneticPr fontId="6"/>
  </si>
  <si>
    <t>うち上限事業費対象事業費 Ａ</t>
    <rPh sb="2" eb="3">
      <t>ウエ</t>
    </rPh>
    <phoneticPr fontId="16"/>
  </si>
  <si>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</si>
  <si>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</si>
  <si>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</si>
  <si>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</si>
  <si>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</si>
  <si>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</si>
  <si>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</si>
  <si>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</si>
  <si>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6"/>
  </si>
  <si>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</si>
  <si>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</si>
  <si>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6"/>
  </si>
  <si>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6"/>
  </si>
  <si>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6"/>
  </si>
  <si>
    <t>注５：上限事業費対象外事業費Ｂの欄は、補助対象外事業費、消費税、設計費等とする。</t>
    <rPh sb="0" eb="1">
      <t>チュウ</t>
    </rPh>
    <phoneticPr fontId="16"/>
  </si>
  <si>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6"/>
  </si>
  <si>
    <t>10　補助対象施設を担保に供し、金融機関から融資を受ける場合の内容</t>
    <phoneticPr fontId="6"/>
  </si>
  <si>
    <t>金融機関名</t>
    <rPh sb="0" eb="2">
      <t>キンユウ</t>
    </rPh>
    <rPh sb="2" eb="5">
      <t>キカンメイ</t>
    </rPh>
    <phoneticPr fontId="16"/>
  </si>
  <si>
    <t>融資名</t>
    <rPh sb="0" eb="2">
      <t>ユウシ</t>
    </rPh>
    <rPh sb="2" eb="3">
      <t>メイ</t>
    </rPh>
    <phoneticPr fontId="16"/>
  </si>
  <si>
    <t>融資額</t>
    <rPh sb="0" eb="3">
      <t>ユウシガク</t>
    </rPh>
    <phoneticPr fontId="16"/>
  </si>
  <si>
    <t>償還期間</t>
    <rPh sb="0" eb="2">
      <t>ショウカン</t>
    </rPh>
    <rPh sb="2" eb="4">
      <t>キカン</t>
    </rPh>
    <phoneticPr fontId="16"/>
  </si>
  <si>
    <t>その他</t>
    <rPh sb="2" eb="3">
      <t>タ</t>
    </rPh>
    <phoneticPr fontId="16"/>
  </si>
  <si>
    <t>●●銀行</t>
    <rPh sb="2" eb="4">
      <t>ギンコウ</t>
    </rPh>
    <phoneticPr fontId="5"/>
  </si>
  <si>
    <t>△△△資金</t>
    <rPh sb="3" eb="5">
      <t>シキン</t>
    </rPh>
    <phoneticPr fontId="5"/>
  </si>
  <si>
    <t>〇〇〇円</t>
    <rPh sb="3" eb="4">
      <t>エン</t>
    </rPh>
    <phoneticPr fontId="5"/>
  </si>
  <si>
    <t>10年</t>
    <rPh sb="2" eb="3">
      <t>ネン</t>
    </rPh>
    <phoneticPr fontId="5"/>
  </si>
  <si>
    <t>11　出荷量及び出荷額の見通し</t>
    <rPh sb="3" eb="6">
      <t>シュッカリョウ</t>
    </rPh>
    <rPh sb="6" eb="7">
      <t>オヨ</t>
    </rPh>
    <rPh sb="8" eb="10">
      <t>シュッカ</t>
    </rPh>
    <rPh sb="10" eb="11">
      <t>ガク</t>
    </rPh>
    <rPh sb="12" eb="14">
      <t>ミトオ</t>
    </rPh>
    <phoneticPr fontId="6"/>
  </si>
  <si>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</si>
  <si>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</si>
  <si>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</si>
  <si>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</si>
  <si>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</si>
  <si>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</si>
  <si>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</si>
  <si>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</si>
  <si>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</si>
  <si>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</si>
  <si>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</si>
  <si>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</si>
  <si>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</si>
  <si>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</si>
  <si>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</si>
  <si>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</si>
  <si>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</si>
  <si>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</si>
  <si>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</si>
  <si>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</si>
  <si>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</si>
  <si>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</si>
  <si>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</si>
  <si>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</si>
  <si>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</si>
  <si>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</si>
  <si>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</si>
  <si>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</si>
  <si>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</si>
  <si>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</si>
  <si>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</si>
  <si>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</si>
  <si>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</si>
  <si>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</si>
  <si>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</si>
  <si>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</si>
  <si>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</si>
  <si>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</si>
  <si>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</si>
  <si>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</si>
  <si>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</si>
  <si>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</si>
  <si>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玉ねぎ</t>
    <phoneticPr fontId="5"/>
  </si>
  <si>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</si>
  <si>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</si>
  <si>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</si>
  <si>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</si>
  <si>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</si>
  <si>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</si>
  <si>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</si>
  <si>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</si>
  <si>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</si>
  <si>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</si>
  <si>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</si>
  <si>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</si>
  <si>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</si>
  <si>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</si>
  <si>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</si>
  <si>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Ａ農協</t>
    <rPh sb="1" eb="3">
      <t>ノウキョウ</t>
    </rPh>
    <phoneticPr fontId="5"/>
  </si>
  <si>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</si>
  <si>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</si>
  <si>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</si>
  <si>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</si>
  <si>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</si>
  <si>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</si>
  <si>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</si>
  <si>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</si>
  <si>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８年度</t>
    <rPh sb="1" eb="3">
      <t>ネンド</t>
    </rPh>
    <phoneticPr fontId="5"/>
  </si>
  <si>
    <t>４月</t>
    <rPh sb="1" eb="2">
      <t>ガツ</t>
    </rPh>
    <phoneticPr fontId="5"/>
  </si>
  <si>
    <t>５月</t>
    <rPh sb="1" eb="2">
      <t>ガツ</t>
    </rPh>
    <phoneticPr fontId="5"/>
  </si>
  <si>
    <t>３月</t>
  </si>
  <si>
    <t>実施設計（自費）</t>
    <rPh sb="0" eb="4">
      <t>ジッシセッケイ</t>
    </rPh>
    <rPh sb="4" eb="6">
      <t>ジヒ</t>
    </rPh>
    <phoneticPr fontId="6"/>
  </si>
  <si>
    <t>入札・契約</t>
    <rPh sb="0" eb="2">
      <t>ニュウサツ</t>
    </rPh>
    <rPh sb="3" eb="5">
      <t>ケイヤク</t>
    </rPh>
    <phoneticPr fontId="6"/>
  </si>
  <si>
    <t>試運転</t>
    <rPh sb="0" eb="3">
      <t>シウンテン</t>
    </rPh>
    <phoneticPr fontId="6"/>
  </si>
  <si>
    <t>完成検査・引き渡し</t>
    <rPh sb="0" eb="4">
      <t>カンセイケンサ</t>
    </rPh>
    <rPh sb="5" eb="6">
      <t>ヒ</t>
    </rPh>
    <rPh sb="7" eb="8">
      <t>ワタ</t>
    </rPh>
    <phoneticPr fontId="6"/>
  </si>
  <si>
    <t>稼働開始</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</si>
  <si>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</si>
  <si>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</si>
  <si>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９年度</t>
    <phoneticPr fontId="5"/>
  </si>
  <si>
    <t>事業費
（税抜）</t>
    <rPh sb="0" eb="3">
      <t>ジギョウヒ</t>
    </rPh>
    <rPh sb="5" eb="7">
      <t>ゼイヌキ</t>
    </rPh>
    <phoneticPr fontId="5"/>
  </si>
  <si>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</si>
  <si>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</si>
  <si>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</si>
  <si>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</si>
  <si>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</si>
  <si>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</si>
  <si>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</si>
  <si>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</si>
  <si>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</si>
  <si>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</si>
  <si>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</si>
  <si>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</si>
  <si>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</si>
  <si>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</si>
  <si>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実需者</t>
  </si>
  <si>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</si>
  <si>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</si>
  <si>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</si>
  <si>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</si>
  <si>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</si>
  <si>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</si>
  <si>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</si>
  <si>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</si>
  <si>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</si>
  <si>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</si>
  <si>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</si>
  <si>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</si>
  <si>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</si>
  <si>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</si>
  <si>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</si>
  <si>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</si>
  <si>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</si>
  <si>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</si>
  <si>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</si>
  <si>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</si>
  <si>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</si>
  <si>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</si>
  <si>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</si>
  <si>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</si>
  <si>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</si>
  <si>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</si>
  <si>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</si>
  <si>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</si>
  <si>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</si>
  <si>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</si>
  <si>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役職</t>
    <rPh sb="0" eb="2">
      <t>ヤクショク</t>
    </rPh>
    <phoneticPr fontId="5"/>
  </si>
  <si>
    <t>事業実施主体の
所在地</t>
    <rPh sb="0" eb="2">
      <t>ジギョウ</t>
    </rPh>
    <rPh sb="2" eb="4">
      <t>ジッシ</t>
    </rPh>
    <rPh sb="4" eb="6">
      <t>シュタイ</t>
    </rPh>
    <rPh sb="8" eb="11">
      <t>ショザイチ</t>
    </rPh>
    <phoneticPr fontId="8"/>
  </si>
  <si>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</si>
  <si>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</si>
  <si>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</si>
  <si>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</si>
  <si>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</si>
  <si>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</si>
  <si>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</si>
  <si>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</si>
  <si>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</si>
  <si>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</si>
  <si>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</si>
  <si>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</si>
  <si>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</si>
  <si>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</si>
  <si>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</si>
  <si>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</si>
  <si>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</si>
  <si>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</si>
  <si>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</si>
  <si>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2023年　12月　31日</t>
    <phoneticPr fontId="5"/>
  </si>
  <si>
    <t>2024年　12月　31日</t>
    <phoneticPr fontId="5"/>
  </si>
  <si>
    <t>2025年　12月　31日</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</si>
  <si>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</si>
  <si>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経常利益額</t>
    <rPh sb="0" eb="2">
      <t>ケイジョウ</t>
    </rPh>
    <rPh sb="2" eb="4">
      <t>リエキ</t>
    </rPh>
    <rPh sb="4" eb="5">
      <t>ガク</t>
    </rPh>
    <phoneticPr fontId="5"/>
  </si>
  <si>
    <t>千円</t>
    <rPh sb="0" eb="2">
      <t>センエン</t>
    </rPh>
    <phoneticPr fontId="5"/>
  </si>
  <si>
    <t>千円</t>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</si>
  <si>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</si>
  <si>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</si>
  <si>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</si>
  <si>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</si>
  <si>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</si>
  <si>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</si>
  <si>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</si>
  <si>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</si>
  <si>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</si>
  <si>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</si>
  <si>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達成</t>
  </si>
  <si>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</si>
  <si>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</si>
  <si>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</si>
  <si>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</si>
  <si>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</si>
  <si>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</si>
  <si>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</si>
  <si>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</si>
  <si>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</si>
  <si>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</si>
  <si>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①専門作業受注型</t>
    <rPh sb="1" eb="5">
      <t>センモンサギョウ</t>
    </rPh>
    <rPh sb="5" eb="8">
      <t>ジュチュウガタ</t>
    </rPh>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</si>
  <si>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</si>
  <si>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</si>
  <si>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</si>
  <si>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</si>
  <si>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</si>
  <si>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露地野菜の防除作業の代行</t>
    <rPh sb="0" eb="4">
      <t>ロジヤサイ</t>
    </rPh>
    <rPh sb="5" eb="7">
      <t>ボウジョ</t>
    </rPh>
    <rPh sb="7" eb="9">
      <t>サギョウ</t>
    </rPh>
    <rPh sb="10" eb="12">
      <t>ダイコウ</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</si>
  <si>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</si>
  <si>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</si>
  <si>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</si>
  <si>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</si>
  <si>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</si>
  <si>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</si>
  <si>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</si>
  <si>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</si>
  <si>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</si>
  <si>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</si>
  <si>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</si>
  <si>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</si>
  <si>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</si>
  <si>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</si>
  <si>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</si>
  <si>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</si>
  <si>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</si>
  <si>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</si>
  <si>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</si>
  <si>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</si>
  <si>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</si>
  <si>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</si>
  <si>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</si>
  <si>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</si>
  <si>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</si>
  <si>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</si>
  <si>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</si>
  <si>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</si>
  <si>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</si>
  <si>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</si>
  <si>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</si>
  <si>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</si>
  <si>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</si>
  <si>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</si>
  <si>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</si>
  <si>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</si>
  <si>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</si>
  <si>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</si>
  <si>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</si>
  <si>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</si>
  <si>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</si>
  <si>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</si>
  <si>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</si>
  <si>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</si>
  <si>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</si>
  <si>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</si>
  <si>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</si>
  <si>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</si>
  <si>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</si>
  <si>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</si>
  <si>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</si>
  <si>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</si>
  <si>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</si>
  <si>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</si>
  <si>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</si>
  <si>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</si>
  <si>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</si>
  <si>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</si>
  <si>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</si>
  <si>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</si>
  <si>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</si>
  <si>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</si>
  <si>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</si>
  <si>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</si>
  <si>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</si>
  <si>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</si>
  <si>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</si>
  <si>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</si>
  <si>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</si>
  <si>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</si>
  <si>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</si>
  <si>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</si>
  <si>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</si>
  <si>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</si>
  <si>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</si>
  <si>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</si>
  <si>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</si>
  <si>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</si>
  <si>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</si>
  <si>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</si>
  <si>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収穫作業のオペレータの増員</t>
    <rPh sb="0" eb="4">
      <t>シュウカクサギョウ</t>
    </rPh>
    <rPh sb="11" eb="13">
      <t>ゾウイン</t>
    </rPh>
    <phoneticPr fontId="5"/>
  </si>
  <si>
    <t>サービス事業の普及に資するデモ実演、情報発信等の実施</t>
    <phoneticPr fontId="5"/>
  </si>
  <si>
    <t>利用者の新規開拓に向けたデモ実演の実施</t>
    <rPh sb="0" eb="3">
      <t>リヨウシャ</t>
    </rPh>
    <rPh sb="4" eb="8">
      <t>シンキカイタク</t>
    </rPh>
    <rPh sb="9" eb="10">
      <t>ム</t>
    </rPh>
    <rPh sb="14" eb="16">
      <t>ジツエン</t>
    </rPh>
    <rPh sb="17" eb="19">
      <t>ジッシ</t>
    </rPh>
    <phoneticPr fontId="5"/>
  </si>
  <si>
    <t>サービス事業の提供期間等の拡大に資する産地の生産方式の転換及びこれに関連する流通販売体系の転換に関する技術実証等の実施</t>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</si>
  <si>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</si>
  <si>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</si>
  <si>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本事業の実施に係る関係者による検討会の開催</t>
    <phoneticPr fontId="5"/>
  </si>
  <si>
    <t>地域の特性に合わせた栽培方法の研究</t>
    <rPh sb="0" eb="2">
      <t>チイキ</t>
    </rPh>
    <rPh sb="3" eb="5">
      <t>トクセイ</t>
    </rPh>
    <rPh sb="6" eb="7">
      <t>ア</t>
    </rPh>
    <rPh sb="10" eb="14">
      <t>サイバイホウホウ</t>
    </rPh>
    <rPh sb="15" eb="17">
      <t>ケンキュウ</t>
    </rPh>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</si>
  <si>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</si>
  <si>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</si>
  <si>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</si>
  <si>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</si>
  <si>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</si>
  <si>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</si>
  <si>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</si>
  <si>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</si>
  <si>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</si>
  <si>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</si>
  <si>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</si>
  <si>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</si>
  <si>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</si>
  <si>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</si>
  <si>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</si>
  <si>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</si>
  <si>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</si>
  <si>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玉ねぎ収穫機</t>
    <rPh sb="0" eb="1">
      <t>タマ</t>
    </rPh>
    <rPh sb="3" eb="6">
      <t>シュウカクキ</t>
    </rPh>
    <phoneticPr fontId="5"/>
  </si>
  <si>
    <t>abcde</t>
    <phoneticPr fontId="5"/>
  </si>
  <si>
    <t>qwerty</t>
    <phoneticPr fontId="5"/>
  </si>
  <si>
    <t>新品</t>
  </si>
  <si>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</si>
  <si>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</si>
  <si>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</si>
  <si>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</si>
  <si>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</si>
  <si>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</si>
  <si>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</si>
  <si>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</si>
  <si>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</si>
  <si>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</si>
  <si>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</si>
  <si>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</si>
  <si>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</si>
  <si>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</si>
  <si>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</si>
  <si>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</si>
  <si>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16"/>
  </si>
  <si>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</si>
  <si>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</si>
  <si>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</si>
  <si>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</si>
  <si>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</si>
  <si>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</si>
  <si>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</si>
  <si>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</si>
  <si>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</si>
  <si>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</si>
  <si>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</si>
  <si>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</si>
  <si>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</si>
  <si>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①　立上げ・事業拡大の取組</t>
    <phoneticPr fontId="5"/>
  </si>
  <si>
    <t>費目
細目</t>
    <rPh sb="0" eb="2">
      <t>ヒモク</t>
    </rPh>
    <rPh sb="3" eb="5">
      <t>サイモク</t>
    </rPh>
    <phoneticPr fontId="5"/>
  </si>
  <si>
    <t>事業費　印刷製本費</t>
    <rPh sb="0" eb="3">
      <t>ジギョウヒ</t>
    </rPh>
    <rPh sb="4" eb="9">
      <t>インサツセイホンヒ</t>
    </rPh>
    <phoneticPr fontId="5"/>
  </si>
  <si>
    <t>定額</t>
    <phoneticPr fontId="5"/>
  </si>
  <si>
    <t>減額した金額
2,000円</t>
    <rPh sb="0" eb="2">
      <t>ゲンガク</t>
    </rPh>
    <rPh sb="4" eb="6">
      <t>キンガク</t>
    </rPh>
    <rPh sb="12" eb="13">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</si>
  <si>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</si>
  <si>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定額</t>
    <rPh sb="0" eb="2">
      <t>テイガク</t>
    </rPh>
    <phoneticPr fontId="5"/>
  </si>
  <si>
    <t>人件費</t>
    <rPh sb="0" eb="3">
      <t>ジンケンヒ</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</si>
  <si>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</si>
  <si>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旅費　調査等旅費</t>
    <rPh sb="0" eb="2">
      <t>リョヒ</t>
    </rPh>
    <rPh sb="3" eb="6">
      <t>チョウサトウ</t>
    </rPh>
    <rPh sb="6" eb="8">
      <t>リョヒ</t>
    </rPh>
    <phoneticPr fontId="5"/>
  </si>
  <si>
    <t>事業費　借上費</t>
    <rPh sb="0" eb="3">
      <t>ジギョウヒ</t>
    </rPh>
    <rPh sb="4" eb="6">
      <t>カリア</t>
    </rPh>
    <rPh sb="6" eb="7">
      <t>ヒ</t>
    </rPh>
    <phoneticPr fontId="5"/>
  </si>
  <si>
    <t>減額した金額
5,000円</t>
    <rPh sb="0" eb="2">
      <t>ゲンガク</t>
    </rPh>
    <rPh sb="4" eb="6">
      <t>キンガク</t>
    </rPh>
    <rPh sb="12" eb="13">
      <t>エン</t>
    </rPh>
    <phoneticPr fontId="5"/>
  </si>
  <si>
    <t>ほ場の借上費
10.000円/ha×5ha=50,000円(税抜)</t>
    <rPh sb="1" eb="2">
      <t>ジョウ</t>
    </rPh>
    <rPh sb="3" eb="5">
      <t>シャクジョウ</t>
    </rPh>
    <rPh sb="5" eb="6">
      <t>ヒ</t>
    </rPh>
    <rPh sb="13" eb="14">
      <t>エン</t>
    </rPh>
    <rPh sb="28" eb="29">
      <t>エン</t>
    </rPh>
    <phoneticPr fontId="5"/>
  </si>
  <si>
    <t>事業費　会場設営費</t>
    <rPh sb="0" eb="3">
      <t>ジギョウヒ</t>
    </rPh>
    <rPh sb="4" eb="6">
      <t>カイジョウ</t>
    </rPh>
    <rPh sb="6" eb="8">
      <t>セツエイ</t>
    </rPh>
    <rPh sb="8" eb="9">
      <t>ヒ</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</si>
  <si>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</si>
  <si>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</si>
  <si>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</si>
  <si>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</si>
  <si>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</si>
  <si>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</si>
  <si>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</si>
  <si>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</si>
  <si>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</si>
  <si>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</si>
  <si>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</si>
  <si>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</si>
  <si>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</si>
  <si>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</si>
  <si>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添付の根拠資料のとおり（サービス利用者リスト等）</t>
    <rPh sb="0" eb="2">
      <t>テンプ</t>
    </rPh>
    <rPh sb="3" eb="7">
      <t>コンキョシリョウ</t>
    </rPh>
    <rPh sb="16" eb="19">
      <t>リヨウシャ</t>
    </rPh>
    <rPh sb="22" eb="23">
      <t>トウ</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</si>
  <si>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</si>
  <si>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</si>
  <si>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</si>
  <si>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</si>
  <si>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</si>
  <si>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t>別紙根拠資料のとおり</t>
    <rPh sb="0" eb="2">
      <t>ベッシ</t>
    </rPh>
    <rPh sb="2" eb="6">
      <t>コンキョシリョウ</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</si>
  <si>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</si>
  <si>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</si>
  <si>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</si>
  <si>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</si>
  <si>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</si>
  <si>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</si>
  <si>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（３）事業実施要領第別記２－１第２の４の（２）の要件の確認</t>
    <rPh sb="10" eb="12">
      <t>ベッキ</t>
    </rPh>
    <rPh sb="15" eb="16">
      <t>ダイ</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</si>
  <si>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</si>
  <si>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処分制限期間における年あたりの機械費（万円）（※）（B)</t>
    <rPh sb="19" eb="2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</si>
  <si>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</si>
  <si>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</si>
  <si>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</si>
  <si>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</si>
  <si>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</si>
  <si>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</si>
  <si>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</si>
  <si>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</si>
  <si>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</si>
  <si>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</si>
  <si>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</si>
  <si>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</si>
  <si>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</si>
  <si>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令和７年５月</t>
    <rPh sb="0" eb="2">
      <t>レイワ</t>
    </rPh>
    <rPh sb="3" eb="4">
      <t>ネン</t>
    </rPh>
    <rPh sb="5" eb="6">
      <t>ガツ</t>
    </rPh>
    <phoneticPr fontId="5"/>
  </si>
  <si>
    <t>－</t>
  </si>
  <si>
    <t>メーカーHPで確認
自動操舵付</t>
    <rPh sb="7" eb="9">
      <t>カクニン</t>
    </rPh>
    <rPh sb="10" eb="14">
      <t>ジドウソウダ</t>
    </rPh>
    <rPh sb="14" eb="15">
      <t>ツ</t>
    </rPh>
    <phoneticPr fontId="5"/>
  </si>
  <si>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</si>
  <si>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</si>
  <si>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</si>
  <si>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</si>
  <si>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</si>
  <si>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</si>
  <si>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</si>
  <si>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</si>
  <si>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</si>
  <si>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</si>
  <si>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</si>
  <si>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</si>
  <si>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</si>
  <si>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</si>
  <si>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</si>
  <si>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</si>
  <si>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</si>
  <si>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</si>
  <si>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</si>
  <si>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</si>
  <si>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</si>
  <si>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</si>
  <si>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</si>
  <si>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</si>
  <si>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</si>
  <si>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</si>
  <si>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</si>
  <si>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</si>
  <si>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</si>
  <si>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</si>
  <si>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</si>
  <si>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</si>
  <si>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</si>
  <si>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</si>
  <si>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</si>
  <si>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</si>
  <si>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</si>
  <si>
    <t>実績報告時</t>
    <rPh sb="0" eb="2">
      <t>ジッセキ</t>
    </rPh>
    <rPh sb="2" eb="4">
      <t>ホウコク</t>
    </rPh>
    <rPh sb="4" eb="5">
      <t>ジ</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</si>
  <si>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</si>
  <si>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</si>
  <si>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</si>
  <si>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</si>
  <si>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</si>
  <si>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</si>
  <si>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</si>
  <si>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</si>
  <si>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</si>
  <si>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</si>
  <si>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</si>
  <si>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</si>
  <si>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</si>
  <si>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</si>
  <si>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</si>
  <si>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</si>
  <si>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</si>
  <si>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</si>
  <si>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</si>
  <si>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</si>
  <si>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</si>
  <si>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</si>
  <si>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</si>
  <si>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</si>
  <si>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</si>
  <si>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</si>
  <si>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</si>
  <si>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</si>
  <si>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</si>
  <si>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</si>
  <si>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</si>
  <si>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</si>
  <si>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</si>
  <si>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</si>
  <si>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</si>
  <si>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</si>
  <si>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</si>
  <si>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</si>
  <si>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</si>
  <si>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</si>
  <si>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</si>
  <si>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</si>
  <si>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</si>
  <si>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</si>
  <si>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</si>
  <si>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</si>
  <si>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</si>
  <si>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</si>
  <si>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</si>
  <si>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</si>
  <si>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</si>
  <si>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</si>
  <si>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</si>
  <si>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</si>
  <si>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</si>
  <si>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</si>
  <si>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</si>
  <si>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</si>
  <si>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</si>
  <si>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</si>
  <si>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</si>
  <si>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</si>
  <si>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</si>
  <si>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</si>
  <si>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　××</t>
    <phoneticPr fontId="5"/>
  </si>
  <si>
    <t>★★　▽▽</t>
    <phoneticPr fontId="5"/>
  </si>
  <si>
    <t>01-2345-6789</t>
    <phoneticPr fontId="5"/>
  </si>
  <si>
    <t>09-8765-4321</t>
    <phoneticPr fontId="5"/>
  </si>
  <si>
    <t>□□@・・・.com</t>
    <phoneticPr fontId="5"/>
  </si>
  <si>
    <t>★★@・・・.com</t>
    <phoneticPr fontId="5"/>
  </si>
  <si>
    <t>事業実施主体の概要</t>
    <rPh sb="0" eb="6">
      <t>ジギョウジッシシュタイ</t>
    </rPh>
    <rPh sb="7" eb="9">
      <t>ガイヨウ</t>
    </rPh>
    <phoneticPr fontId="5"/>
  </si>
  <si>
    <t>農産物の加工、販売</t>
    <rPh sb="0" eb="3">
      <t>ノウサンブツ</t>
    </rPh>
    <rPh sb="4" eb="6">
      <t>カコウ</t>
    </rPh>
    <rPh sb="7" eb="9">
      <t>ハンバイ</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</si>
  <si>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</si>
  <si>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</si>
  <si>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</si>
  <si>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</si>
  <si>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</si>
  <si>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収穫作業の代行</t>
    <rPh sb="0" eb="4">
      <t>シュウカクサギョウ</t>
    </rPh>
    <rPh sb="5" eb="7">
      <t>ダイコウ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</si>
  <si>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</si>
  <si>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</si>
  <si>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</si>
  <si>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</si>
  <si>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</si>
  <si>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</si>
  <si>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</si>
  <si>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検討会の開催</t>
    <rPh sb="0" eb="3">
      <t>ケントウカイ</t>
    </rPh>
    <rPh sb="4" eb="6">
      <t>カイサイ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</si>
  <si>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</si>
  <si>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</si>
  <si>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</si>
  <si>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</si>
  <si>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</si>
  <si>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</si>
  <si>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減額した金額
15,000円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</si>
  <si>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</si>
  <si>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</si>
  <si>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</si>
  <si>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</si>
  <si>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</si>
  <si>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</si>
  <si>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</si>
  <si>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</si>
  <si>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</si>
  <si>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</si>
  <si>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</si>
  <si>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</si>
  <si>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</si>
  <si>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</si>
  <si>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</si>
  <si>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</si>
  <si>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</si>
  <si>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</si>
  <si>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</si>
  <si>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</si>
  <si>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</si>
  <si>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</si>
  <si>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</si>
  <si>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</si>
  <si>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</si>
  <si>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</si>
  <si>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</si>
  <si>
    <t>○○県○○市</t>
    <rPh sb="0" eb="3">
      <t>マルマルケン</t>
    </rPh>
    <rPh sb="3" eb="6">
      <t>マルマルシ</t>
    </rPh>
    <phoneticPr fontId="5"/>
  </si>
  <si>
    <t>-</t>
  </si>
  <si>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</si>
  <si>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</si>
  <si>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</si>
  <si>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</si>
  <si>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</si>
  <si>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</si>
  <si>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</si>
  <si>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</si>
  <si>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</si>
  <si>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</si>
  <si>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</si>
  <si>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</si>
  <si>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（－の場合）
見込んだ方法</t>
    <rPh sb="3" eb="5">
      <t>バアイ</t>
    </rPh>
    <rPh sb="7" eb="9">
      <t>ミコ</t>
    </rPh>
    <rPh sb="11" eb="13">
      <t>ホウホウ</t>
    </rPh>
    <phoneticPr fontId="5"/>
  </si>
  <si>
    <t>A農協</t>
    <rPh sb="1" eb="3">
      <t>ノウキョウ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</si>
  <si>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</si>
  <si>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</si>
  <si>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</si>
  <si>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</si>
  <si>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</si>
  <si>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</si>
  <si>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</si>
  <si>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</si>
  <si>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</si>
  <si>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</si>
  <si>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</si>
  <si>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</si>
  <si>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</si>
  <si>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株式会社MAFFサービス</t>
    <rPh sb="0" eb="4">
      <t>カブシキガイシャ</t>
    </rPh>
    <phoneticPr fontId="5"/>
  </si>
  <si>
    <t>MAFF食品株式会社</t>
    <rPh sb="4" eb="6">
      <t>ショクヒン</t>
    </rPh>
    <rPh sb="6" eb="10">
      <t>カブシキカイシャ</t>
    </rPh>
    <phoneticPr fontId="5"/>
  </si>
  <si>
    <t>※２：①推進事業のみを実施しようとする者が、原則、複数の都道府県にわたりサービス事業を提供するサービス事業者（北海道で取り組むサービス事業者に　
　　　あっては、原則、北海道内の複数の総合振興局・振興局でサービスを提供するサービス事業者）である場合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</si>
  <si>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※１：推進事業のみを実施しようとする者が、おおむね都道府県域でサービス事業を提供するサービス事業者（北海道で取り組むサービス事業者にあっては、
　　　おおむね北海道内の総合振興局・振興局域でサービスを提供するサービス事業者）である場合</t>
    <phoneticPr fontId="5"/>
  </si>
  <si>
    <t>青森県〇〇市△-□</t>
    <rPh sb="0" eb="3">
      <t>アオモリケン</t>
    </rPh>
    <rPh sb="5" eb="6">
      <t>シ</t>
    </rPh>
    <phoneticPr fontId="5"/>
  </si>
  <si>
    <t>青森県〇〇地区の玉ねぎ栽培地域を中心に、○○市、○○農協と連携して、特に高齢化により営農が困難になりつつある農業者をターゲットに、収穫作業の代行サービスを展開することとする。</t>
    <rPh sb="0" eb="2">
      <t>アオモリ</t>
    </rPh>
    <rPh sb="2" eb="3">
      <t>ケン</t>
    </rPh>
    <rPh sb="5" eb="7">
      <t>チク</t>
    </rPh>
    <rPh sb="8" eb="9">
      <t>タマ</t>
    </rPh>
    <rPh sb="11" eb="15">
      <t>サイバイチイキ</t>
    </rPh>
    <rPh sb="16" eb="18">
      <t>チュウシン</t>
    </rPh>
    <rPh sb="22" eb="23">
      <t>シ</t>
    </rPh>
    <rPh sb="24" eb="28">
      <t>マルマルノウキョウ</t>
    </rPh>
    <rPh sb="29" eb="31">
      <t>レンケイ</t>
    </rPh>
    <rPh sb="34" eb="35">
      <t>トク</t>
    </rPh>
    <rPh sb="36" eb="39">
      <t>コウレイカ</t>
    </rPh>
    <rPh sb="42" eb="44">
      <t>エイノウ</t>
    </rPh>
    <rPh sb="45" eb="47">
      <t>コンナン</t>
    </rPh>
    <rPh sb="54" eb="57">
      <t>ノウギョウシャ</t>
    </rPh>
    <rPh sb="65" eb="69">
      <t>シュウカクサギョウ</t>
    </rPh>
    <rPh sb="70" eb="72">
      <t>ダイコウ</t>
    </rPh>
    <rPh sb="77" eb="79">
      <t>テンカイ</t>
    </rPh>
    <phoneticPr fontId="5"/>
  </si>
  <si>
    <t>今回玉ねぎの収穫作業代行サービスを提供する青森県○○地域は、高齢化による労働力の確保が困難な状況である。中でも収穫作業は肉体的にも高負荷であり、かなりの時間と労働力を要する。さらに、農業機械の個人所有が多く、新たな機械への投資も難しいことから、サービス事業者である株式会社MAFFサービスが収穫作業を代行することで生産者は農業を継続することができることが期待される。</t>
    <rPh sb="10" eb="12">
      <t>ダイコウ</t>
    </rPh>
    <rPh sb="30" eb="33">
      <t>コウレイカ</t>
    </rPh>
    <rPh sb="36" eb="39">
      <t>ロウドウリョク</t>
    </rPh>
    <rPh sb="40" eb="42">
      <t>カクホ</t>
    </rPh>
    <rPh sb="43" eb="45">
      <t>コンナン</t>
    </rPh>
    <rPh sb="46" eb="48">
      <t>ジョウキョウ</t>
    </rPh>
    <rPh sb="52" eb="53">
      <t>ナカ</t>
    </rPh>
    <rPh sb="55" eb="59">
      <t>シュウカクサギョウ</t>
    </rPh>
    <rPh sb="60" eb="63">
      <t>ニクタイテキ</t>
    </rPh>
    <rPh sb="65" eb="68">
      <t>コウフカ</t>
    </rPh>
    <rPh sb="76" eb="78">
      <t>ジカン</t>
    </rPh>
    <rPh sb="79" eb="82">
      <t>ロウドウリョク</t>
    </rPh>
    <rPh sb="82" eb="83">
      <t>ヨウ</t>
    </rPh>
    <rPh sb="91" eb="92">
      <t>ノウ</t>
    </rPh>
    <rPh sb="92" eb="93">
      <t>ギョウ</t>
    </rPh>
    <rPh sb="96" eb="100">
      <t>コジンショユウ</t>
    </rPh>
    <rPh sb="101" eb="102">
      <t>オオ</t>
    </rPh>
    <rPh sb="104" eb="105">
      <t>アラ</t>
    </rPh>
    <rPh sb="114" eb="115">
      <t>ムズカ</t>
    </rPh>
    <rPh sb="125" eb="128">
      <t>ジギョウシャ</t>
    </rPh>
    <rPh sb="144" eb="148">
      <t>シュウカクサギョウ</t>
    </rPh>
    <rPh sb="149" eb="151">
      <t>ダイコウ</t>
    </rPh>
    <rPh sb="160" eb="162">
      <t>ノウギョウ</t>
    </rPh>
    <rPh sb="163" eb="165">
      <t>ケイゾク</t>
    </rPh>
    <rPh sb="176" eb="178">
      <t>キタイ</t>
    </rPh>
    <phoneticPr fontId="5"/>
  </si>
  <si>
    <t>実需者（MAFF食品株式会社）と連携して、本事業で導入する玉ねぎ収穫機で収穫作業代行サービスを提供し、実需者が求める○○種への転換を図るとともに、集出荷貯蔵施設の導入することで、実需者に対し加工用玉ねぎの安定供給を図る取組を行う。</t>
    <rPh sb="8" eb="10">
      <t>ショクヒン</t>
    </rPh>
    <rPh sb="10" eb="14">
      <t>カブシキカイシャ</t>
    </rPh>
    <rPh sb="21" eb="24">
      <t>ホンジギョウ</t>
    </rPh>
    <rPh sb="25" eb="27">
      <t>ドウニュウ</t>
    </rPh>
    <rPh sb="29" eb="30">
      <t>タマ</t>
    </rPh>
    <rPh sb="32" eb="34">
      <t>シュウカク</t>
    </rPh>
    <rPh sb="34" eb="35">
      <t>キ</t>
    </rPh>
    <rPh sb="36" eb="38">
      <t>シュウカク</t>
    </rPh>
    <rPh sb="38" eb="40">
      <t>サギョウ</t>
    </rPh>
    <rPh sb="40" eb="42">
      <t>ダイコウ</t>
    </rPh>
    <rPh sb="47" eb="49">
      <t>テイキョウ</t>
    </rPh>
    <rPh sb="60" eb="61">
      <t>シュ</t>
    </rPh>
    <rPh sb="66" eb="67">
      <t>ハカ</t>
    </rPh>
    <rPh sb="73" eb="76">
      <t>シュウシュッカ</t>
    </rPh>
    <rPh sb="76" eb="80">
      <t>チョゾウシセツ</t>
    </rPh>
    <rPh sb="81" eb="83">
      <t>ドウニュウ</t>
    </rPh>
    <rPh sb="89" eb="92">
      <t>ジツジュシャ</t>
    </rPh>
    <rPh sb="93" eb="94">
      <t>タイ</t>
    </rPh>
    <rPh sb="95" eb="98">
      <t>カコウヨウ</t>
    </rPh>
    <rPh sb="98" eb="99">
      <t>タマ</t>
    </rPh>
    <rPh sb="102" eb="106">
      <t>アンテイキョウキュウ</t>
    </rPh>
    <rPh sb="107" eb="108">
      <t>ハカ</t>
    </rPh>
    <rPh sb="109" eb="111">
      <t>トリクミ</t>
    </rPh>
    <rPh sb="112" eb="113">
      <t>オコナ</t>
    </rPh>
    <phoneticPr fontId="5"/>
  </si>
  <si>
    <t>実需者であるMAFF食品株式会社は露地野菜の販売を行っているが、露地野菜を加工した商品の開発・販売も行っており、近年猛暑の影響と生産者の高齢化による労働力不足、離農による玉ねぎの生産量低下により、加工用玉ねぎの安定調達に課題を抱えている。そこで本事業で早生型の○○種への品種の転換を図り、猛暑による生産量低下を防ぐ。さらに、サービス事業者である株式会社MAFFサービス株式会社が、生産者に対し負担となっている収穫作業を代行するサービスの提供と、集出荷貯蔵施設を導入することで集出荷量を一元的に調整・管理することで、実需者であるMAFF食品株式会社に対し、加工用玉ねぎの安定供給を図る。</t>
    <rPh sb="17" eb="21">
      <t>ロジヤサイ</t>
    </rPh>
    <rPh sb="22" eb="24">
      <t>ハンバイ</t>
    </rPh>
    <rPh sb="25" eb="26">
      <t>オコナ</t>
    </rPh>
    <rPh sb="32" eb="36">
      <t>ロジヤサイ</t>
    </rPh>
    <rPh sb="50" eb="51">
      <t>オコナ</t>
    </rPh>
    <rPh sb="56" eb="58">
      <t>キンネン</t>
    </rPh>
    <rPh sb="58" eb="60">
      <t>モウショ</t>
    </rPh>
    <rPh sb="61" eb="63">
      <t>エイキョウ</t>
    </rPh>
    <rPh sb="74" eb="79">
      <t>ロウドウリョクフソク</t>
    </rPh>
    <rPh sb="80" eb="82">
      <t>リノウ</t>
    </rPh>
    <rPh sb="85" eb="86">
      <t>タマ</t>
    </rPh>
    <rPh sb="89" eb="91">
      <t>セイサン</t>
    </rPh>
    <rPh sb="91" eb="92">
      <t>リョウ</t>
    </rPh>
    <rPh sb="92" eb="94">
      <t>テイカ</t>
    </rPh>
    <rPh sb="105" eb="107">
      <t>アンテイ</t>
    </rPh>
    <rPh sb="128" eb="129">
      <t>カタ</t>
    </rPh>
    <rPh sb="144" eb="146">
      <t>モウショ</t>
    </rPh>
    <rPh sb="149" eb="154">
      <t>セイサンリョウテイカ</t>
    </rPh>
    <rPh sb="155" eb="156">
      <t>フセ</t>
    </rPh>
    <rPh sb="172" eb="176">
      <t>カブシキガイシャ</t>
    </rPh>
    <rPh sb="206" eb="208">
      <t>サギョウ</t>
    </rPh>
    <rPh sb="209" eb="211">
      <t>ダイコウ</t>
    </rPh>
    <rPh sb="237" eb="240">
      <t>シュウシュッカ</t>
    </rPh>
    <rPh sb="240" eb="241">
      <t>リョウ</t>
    </rPh>
    <rPh sb="272" eb="273">
      <t>タイ</t>
    </rPh>
    <rPh sb="275" eb="276">
      <t>タマ</t>
    </rPh>
    <rPh sb="277" eb="280">
      <t>カコウヨウ</t>
    </rPh>
    <rPh sb="282" eb="284">
      <t>シュッカ</t>
    </rPh>
    <rPh sb="287" eb="288">
      <t>ハカ</t>
    </rPh>
    <phoneticPr fontId="5"/>
  </si>
  <si>
    <r>
      <rPr>
        <sz val="11"/>
        <color theme="4"/>
        <rFont val="ＭＳ ゴシック"/>
        <family val="3"/>
        <charset val="128"/>
      </rPr>
      <t>東北農政局長　</t>
    </r>
    <r>
      <rPr>
        <sz val="11"/>
        <rFont val="ＭＳ ゴシック"/>
        <family val="3"/>
        <charset val="128"/>
      </rPr>
      <t>殿（※２）</t>
    </r>
    <rPh sb="0" eb="2">
      <t>トウホク</t>
    </rPh>
    <rPh sb="2" eb="5">
      <t>ノウセイキョク</t>
    </rPh>
    <rPh sb="5" eb="6">
      <t>チョウ</t>
    </rPh>
    <rPh sb="7" eb="8">
      <t>ドノ</t>
    </rPh>
    <phoneticPr fontId="5"/>
  </si>
  <si>
    <t>2023年　1月　1日～</t>
    <phoneticPr fontId="5"/>
  </si>
  <si>
    <t>2024年　1月　1日～</t>
    <phoneticPr fontId="5"/>
  </si>
  <si>
    <t>2025年　1月　1日～</t>
    <phoneticPr fontId="5"/>
  </si>
  <si>
    <r>
      <t>第　</t>
    </r>
    <r>
      <rPr>
        <sz val="11"/>
        <color theme="4"/>
        <rFont val="ＭＳ ゴシック"/>
        <family val="3"/>
        <charset val="128"/>
      </rPr>
      <t>X</t>
    </r>
    <r>
      <rPr>
        <sz val="11"/>
        <rFont val="ＭＳ ゴシック"/>
        <family val="3"/>
        <charset val="128"/>
      </rPr>
      <t>　期</t>
    </r>
    <rPh sb="0" eb="1">
      <t>ダイ</t>
    </rPh>
    <rPh sb="4" eb="5">
      <t>キ</t>
    </rPh>
    <phoneticPr fontId="5"/>
  </si>
  <si>
    <r>
      <t>第　</t>
    </r>
    <r>
      <rPr>
        <sz val="11"/>
        <color theme="4"/>
        <rFont val="ＭＳ ゴシック"/>
        <family val="3"/>
        <charset val="128"/>
      </rPr>
      <t>Y　</t>
    </r>
    <r>
      <rPr>
        <sz val="11"/>
        <rFont val="ＭＳ ゴシック"/>
        <family val="3"/>
        <charset val="128"/>
      </rPr>
      <t>期</t>
    </r>
    <rPh sb="0" eb="1">
      <t>ダイ</t>
    </rPh>
    <rPh sb="4" eb="5">
      <t>キ</t>
    </rPh>
    <phoneticPr fontId="5"/>
  </si>
  <si>
    <r>
      <t>第　</t>
    </r>
    <r>
      <rPr>
        <sz val="11"/>
        <color theme="4"/>
        <rFont val="ＭＳ ゴシック"/>
        <family val="3"/>
        <charset val="128"/>
      </rPr>
      <t>Z</t>
    </r>
    <r>
      <rPr>
        <sz val="11"/>
        <rFont val="ＭＳ ゴシック"/>
        <family val="3"/>
        <charset val="128"/>
      </rPr>
      <t>　期</t>
    </r>
    <rPh sb="0" eb="1">
      <t>ダイ</t>
    </rPh>
    <rPh sb="4" eb="5">
      <t>キ</t>
    </rPh>
    <phoneticPr fontId="5"/>
  </si>
  <si>
    <t>収穫作業の受託ニーズの把握</t>
    <phoneticPr fontId="5"/>
  </si>
  <si>
    <t>△△市及び××町においてアンケート調査を実施。</t>
    <rPh sb="2" eb="3">
      <t>シ</t>
    </rPh>
    <rPh sb="3" eb="4">
      <t>オヨ</t>
    </rPh>
    <rPh sb="7" eb="8">
      <t>マチ</t>
    </rPh>
    <rPh sb="17" eb="19">
      <t>チョウサ</t>
    </rPh>
    <rPh sb="20" eb="22">
      <t>ジッシ</t>
    </rPh>
    <phoneticPr fontId="5"/>
  </si>
  <si>
    <t>実需者（MAFF食品株式会社）が求める加工原料用玉ねぎの安定供給に向けて、実需者と連携して産地に対し品種転換を進めることにより生産数量の増加を図る（増加した玉ねぎの一元的な集出荷と貯蔵に対応するための集出荷貯蔵施設を整備事業で整備）。</t>
    <phoneticPr fontId="5"/>
  </si>
  <si>
    <t>△△市の農業者にアンケート調査</t>
    <rPh sb="4" eb="7">
      <t>ノウギョウシャ</t>
    </rPh>
    <phoneticPr fontId="5"/>
  </si>
  <si>
    <t>(2)</t>
    <phoneticPr fontId="16"/>
  </si>
  <si>
    <t>××町の農業者にアンケート調査</t>
    <rPh sb="4" eb="6">
      <t>ノウギョウ</t>
    </rPh>
    <rPh sb="6" eb="7">
      <t>シャ</t>
    </rPh>
    <phoneticPr fontId="5"/>
  </si>
  <si>
    <t>○○地区に隣接する□□地区でデモ実演を５回実施する。</t>
    <rPh sb="2" eb="4">
      <t>チク</t>
    </rPh>
    <rPh sb="5" eb="7">
      <t>リンセツ</t>
    </rPh>
    <rPh sb="11" eb="13">
      <t>チク</t>
    </rPh>
    <rPh sb="16" eb="18">
      <t>ジツエン</t>
    </rPh>
    <rPh sb="20" eb="21">
      <t>カイ</t>
    </rPh>
    <rPh sb="21" eb="23">
      <t>ジッシ</t>
    </rPh>
    <phoneticPr fontId="5"/>
  </si>
  <si>
    <t>OJTによる作業者の育成</t>
    <phoneticPr fontId="5"/>
  </si>
  <si>
    <t>□□地区で収穫作業のデモ実演</t>
    <rPh sb="5" eb="9">
      <t>シュウカクサギョウ</t>
    </rPh>
    <phoneticPr fontId="5"/>
  </si>
  <si>
    <t>品種転換に係る収穫作業の実証</t>
    <rPh sb="0" eb="4">
      <t>ヒンシュテンカン</t>
    </rPh>
    <rPh sb="5" eb="6">
      <t>カカ</t>
    </rPh>
    <rPh sb="7" eb="11">
      <t>シュウカクサギョウ</t>
    </rPh>
    <rPh sb="12" eb="14">
      <t>ジッショウ</t>
    </rPh>
    <phoneticPr fontId="5"/>
  </si>
  <si>
    <t>全２回、○○市にて検討会を開催する。</t>
    <rPh sb="0" eb="1">
      <t>ゼン</t>
    </rPh>
    <rPh sb="2" eb="3">
      <t>カイ</t>
    </rPh>
    <rPh sb="6" eb="7">
      <t>シ</t>
    </rPh>
    <rPh sb="9" eb="12">
      <t>ケントウカイ</t>
    </rPh>
    <rPh sb="13" eb="15">
      <t>カイサイ</t>
    </rPh>
    <phoneticPr fontId="5"/>
  </si>
  <si>
    <t>栽培に関する検討会を開催</t>
    <rPh sb="0" eb="2">
      <t>サイバイ</t>
    </rPh>
    <rPh sb="3" eb="4">
      <t>カン</t>
    </rPh>
    <phoneticPr fontId="5"/>
  </si>
  <si>
    <t>収穫機の導入</t>
    <rPh sb="0" eb="3">
      <t>シュウカクキ</t>
    </rPh>
    <rPh sb="4" eb="6">
      <t>ドウニュウ</t>
    </rPh>
    <phoneticPr fontId="5"/>
  </si>
  <si>
    <t>100,000円×5回=500,000円(税抜)</t>
    <rPh sb="7" eb="8">
      <t>エン</t>
    </rPh>
    <rPh sb="10" eb="11">
      <t>カイ</t>
    </rPh>
    <rPh sb="19" eb="20">
      <t>エン</t>
    </rPh>
    <phoneticPr fontId="5"/>
  </si>
  <si>
    <t>減額した金額
50,000円</t>
    <rPh sb="0" eb="2">
      <t>ゲンガク</t>
    </rPh>
    <rPh sb="4" eb="6">
      <t>キンガク</t>
    </rPh>
    <rPh sb="13" eb="14">
      <t>エン</t>
    </rPh>
    <phoneticPr fontId="5"/>
  </si>
  <si>
    <r>
      <t>現状（※１）
（令和</t>
    </r>
    <r>
      <rPr>
        <sz val="11"/>
        <color theme="4"/>
        <rFont val="ＭＳ ゴシック"/>
        <family val="3"/>
        <charset val="128"/>
      </rPr>
      <t>７</t>
    </r>
    <r>
      <rPr>
        <sz val="11"/>
        <rFont val="ＭＳ ゴシック"/>
        <family val="3"/>
      </rPr>
      <t>年度）</t>
    </r>
    <rPh sb="8" eb="10">
      <t>レイワ</t>
    </rPh>
    <phoneticPr fontId="5"/>
  </si>
  <si>
    <r>
      <t>事業実施年度
（令和</t>
    </r>
    <r>
      <rPr>
        <sz val="11"/>
        <color theme="4"/>
        <rFont val="ＭＳ ゴシック"/>
        <family val="3"/>
        <charset val="128"/>
      </rPr>
      <t>８</t>
    </r>
    <r>
      <rPr>
        <sz val="11"/>
        <rFont val="ＭＳ ゴシック"/>
        <family val="3"/>
      </rPr>
      <t>年度）</t>
    </r>
    <phoneticPr fontId="5"/>
  </si>
  <si>
    <r>
      <t>令和</t>
    </r>
    <r>
      <rPr>
        <sz val="11"/>
        <color theme="4"/>
        <rFont val="ＭＳ ゴシック"/>
        <family val="3"/>
        <charset val="128"/>
      </rPr>
      <t>９</t>
    </r>
    <r>
      <rPr>
        <sz val="11"/>
        <rFont val="ＭＳ ゴシック"/>
        <family val="3"/>
      </rPr>
      <t>年度</t>
    </r>
    <phoneticPr fontId="5"/>
  </si>
  <si>
    <r>
      <t>目標年度
（令和</t>
    </r>
    <r>
      <rPr>
        <sz val="11"/>
        <color theme="4"/>
        <rFont val="ＭＳ ゴシック"/>
        <family val="3"/>
        <charset val="128"/>
      </rPr>
      <t>10</t>
    </r>
    <r>
      <rPr>
        <sz val="11"/>
        <rFont val="ＭＳ ゴシック"/>
        <family val="3"/>
      </rPr>
      <t>年度）</t>
    </r>
    <phoneticPr fontId="5"/>
  </si>
  <si>
    <t>200,000円×2回=400,000円(税抜)</t>
    <rPh sb="7" eb="8">
      <t>エン</t>
    </rPh>
    <rPh sb="10" eb="11">
      <t>カイ</t>
    </rPh>
    <rPh sb="19" eb="20">
      <t>エン</t>
    </rPh>
    <phoneticPr fontId="5"/>
  </si>
  <si>
    <t>減額した金額
40,000円</t>
    <rPh sb="0" eb="2">
      <t>ゲンガク</t>
    </rPh>
    <rPh sb="4" eb="6">
      <t>キンガク</t>
    </rPh>
    <rPh sb="13" eb="14">
      <t>エン</t>
    </rPh>
    <phoneticPr fontId="5"/>
  </si>
  <si>
    <t>MAFF食品株式会社</t>
    <phoneticPr fontId="5"/>
  </si>
  <si>
    <r>
      <t>第　</t>
    </r>
    <r>
      <rPr>
        <sz val="11"/>
        <color theme="4"/>
        <rFont val="ＭＳ ゴシック"/>
        <family val="3"/>
        <charset val="128"/>
      </rPr>
      <t>A</t>
    </r>
    <r>
      <rPr>
        <sz val="11"/>
        <rFont val="ＭＳ ゴシック"/>
        <family val="3"/>
      </rPr>
      <t>　期</t>
    </r>
    <rPh sb="0" eb="1">
      <t>ダイ</t>
    </rPh>
    <rPh sb="4" eb="5">
      <t>キ</t>
    </rPh>
    <phoneticPr fontId="5"/>
  </si>
  <si>
    <r>
      <t>第　</t>
    </r>
    <r>
      <rPr>
        <sz val="11"/>
        <color theme="4"/>
        <rFont val="ＭＳ ゴシック"/>
        <family val="3"/>
        <charset val="128"/>
      </rPr>
      <t>B</t>
    </r>
    <r>
      <rPr>
        <sz val="11"/>
        <rFont val="ＭＳ ゴシック"/>
        <family val="3"/>
      </rPr>
      <t>　期</t>
    </r>
    <rPh sb="0" eb="1">
      <t>ダイ</t>
    </rPh>
    <rPh sb="4" eb="5">
      <t>キ</t>
    </rPh>
    <phoneticPr fontId="5"/>
  </si>
  <si>
    <r>
      <t>第　</t>
    </r>
    <r>
      <rPr>
        <sz val="11"/>
        <color theme="4"/>
        <rFont val="ＭＳ ゴシック"/>
        <family val="3"/>
        <charset val="128"/>
      </rPr>
      <t>C</t>
    </r>
    <r>
      <rPr>
        <sz val="11"/>
        <rFont val="ＭＳ ゴシック"/>
        <family val="3"/>
      </rPr>
      <t>　期</t>
    </r>
    <rPh sb="0" eb="1">
      <t>ダイ</t>
    </rPh>
    <rPh sb="4" eb="5">
      <t>キ</t>
    </rPh>
    <phoneticPr fontId="5"/>
  </si>
  <si>
    <t>○○により純資産額がマイナスだが、○○によるもののため、問題なく事業を継続的に実施可能である。</t>
    <rPh sb="5" eb="9">
      <t>ジュンシサンガク</t>
    </rPh>
    <rPh sb="28" eb="30">
      <t>モンダイ</t>
    </rPh>
    <rPh sb="32" eb="34">
      <t>ジギョウ</t>
    </rPh>
    <rPh sb="35" eb="38">
      <t>ケイゾクテキ</t>
    </rPh>
    <rPh sb="39" eb="41">
      <t>ジッシ</t>
    </rPh>
    <rPh sb="41" eb="43">
      <t>カノウ</t>
    </rPh>
    <phoneticPr fontId="5"/>
  </si>
  <si>
    <t>青森県</t>
    <rPh sb="0" eb="3">
      <t>アオモリケン</t>
    </rPh>
    <phoneticPr fontId="5"/>
  </si>
  <si>
    <t>食品加工部管理課　担当課長</t>
    <rPh sb="0" eb="2">
      <t>ショクヒン</t>
    </rPh>
    <rPh sb="2" eb="4">
      <t>カコウ</t>
    </rPh>
    <rPh sb="4" eb="5">
      <t>ブ</t>
    </rPh>
    <rPh sb="5" eb="8">
      <t>カンリカ</t>
    </rPh>
    <rPh sb="9" eb="13">
      <t>タントウカチョウ</t>
    </rPh>
    <phoneticPr fontId="5"/>
  </si>
  <si>
    <t>食品加工部企画課　製造１係</t>
    <rPh sb="0" eb="5">
      <t>ショクヒンカコウブ</t>
    </rPh>
    <rPh sb="5" eb="8">
      <t>キカクカ</t>
    </rPh>
    <rPh sb="9" eb="11">
      <t>セイゾウ</t>
    </rPh>
    <rPh sb="12" eb="13">
      <t>カカリ</t>
    </rPh>
    <phoneticPr fontId="5"/>
  </si>
  <si>
    <t>品種（○○）の栽培状況等を把握し、加工食品の年間製造量の基礎となる原料の調達量の計画を行う。</t>
    <rPh sb="0" eb="2">
      <t>ヒンシュ</t>
    </rPh>
    <rPh sb="7" eb="9">
      <t>サイバイ</t>
    </rPh>
    <rPh sb="9" eb="11">
      <t>ジョウキョウ</t>
    </rPh>
    <rPh sb="11" eb="12">
      <t>トウ</t>
    </rPh>
    <rPh sb="13" eb="15">
      <t>ハアク</t>
    </rPh>
    <rPh sb="17" eb="21">
      <t>カコウショクヒン</t>
    </rPh>
    <rPh sb="22" eb="27">
      <t>ネンカンセイゾウリョウ</t>
    </rPh>
    <rPh sb="28" eb="30">
      <t>キソ</t>
    </rPh>
    <rPh sb="33" eb="35">
      <t>ゲンリョウ</t>
    </rPh>
    <rPh sb="36" eb="39">
      <t>チョウタツリョウ</t>
    </rPh>
    <rPh sb="40" eb="42">
      <t>ケイカク</t>
    </rPh>
    <rPh sb="43" eb="44">
      <t>オコナ</t>
    </rPh>
    <phoneticPr fontId="5"/>
  </si>
  <si>
    <t>株式会社MAFFサービスが実施する検討会に合わせて、農業者へ原料調達の安定化に向けた生産拡大の売り込みを行う。</t>
    <rPh sb="13" eb="15">
      <t>ジッシ</t>
    </rPh>
    <rPh sb="17" eb="20">
      <t>ケントウカイ</t>
    </rPh>
    <rPh sb="21" eb="22">
      <t>ア</t>
    </rPh>
    <rPh sb="30" eb="34">
      <t>ゲンリョウチョウタツ</t>
    </rPh>
    <rPh sb="35" eb="37">
      <t>アンテイ</t>
    </rPh>
    <rPh sb="37" eb="38">
      <t>カ</t>
    </rPh>
    <rPh sb="39" eb="40">
      <t>ム</t>
    </rPh>
    <rPh sb="42" eb="46">
      <t>セイサンカクダイ</t>
    </rPh>
    <rPh sb="47" eb="48">
      <t>ウ</t>
    </rPh>
    <rPh sb="49" eb="50">
      <t>コ</t>
    </rPh>
    <rPh sb="52" eb="53">
      <t>オコナ</t>
    </rPh>
    <phoneticPr fontId="5"/>
  </si>
  <si>
    <t>株式会社MAFFサービス</t>
    <phoneticPr fontId="5"/>
  </si>
  <si>
    <t>〇</t>
    <phoneticPr fontId="5"/>
  </si>
  <si>
    <r>
      <t>現状（令和</t>
    </r>
    <r>
      <rPr>
        <sz val="11"/>
        <color theme="4"/>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</si>
  <si>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theme="4"/>
        <rFont val="ＭＳ ゴシック"/>
        <family val="3"/>
        <charset val="128"/>
      </rPr>
      <t>８</t>
    </r>
    <r>
      <rPr>
        <sz val="11"/>
        <rFont val="ＭＳ ゴシック"/>
        <family val="3"/>
        <charset val="128"/>
      </rPr>
      <t>年度）</t>
    </r>
    <phoneticPr fontId="5"/>
  </si>
  <si>
    <r>
      <t>令和</t>
    </r>
    <r>
      <rPr>
        <sz val="11"/>
        <color theme="4"/>
        <rFont val="ＭＳ ゴシック"/>
        <family val="3"/>
        <charset val="128"/>
      </rPr>
      <t>９</t>
    </r>
    <r>
      <rPr>
        <sz val="11"/>
        <rFont val="ＭＳ ゴシック"/>
        <family val="3"/>
        <charset val="128"/>
      </rPr>
      <t>年度</t>
    </r>
    <phoneticPr fontId="5"/>
  </si>
  <si>
    <r>
      <t>目標年度
（令和</t>
    </r>
    <r>
      <rPr>
        <sz val="11"/>
        <color theme="4"/>
        <rFont val="ＭＳ ゴシック"/>
        <family val="3"/>
        <charset val="128"/>
      </rPr>
      <t>10</t>
    </r>
    <r>
      <rPr>
        <sz val="11"/>
        <rFont val="ＭＳ ゴシック"/>
        <family val="3"/>
        <charset val="128"/>
      </rPr>
      <t>年度）</t>
    </r>
    <phoneticPr fontId="5"/>
  </si>
  <si>
    <t>青森県○○市</t>
    <rPh sb="0" eb="2">
      <t>アオモリ</t>
    </rPh>
    <rPh sb="2" eb="3">
      <t>ケン</t>
    </rPh>
    <rPh sb="3" eb="6">
      <t>マルマルシ</t>
    </rPh>
    <phoneticPr fontId="5"/>
  </si>
  <si>
    <t>B生産組合</t>
    <rPh sb="1" eb="5">
      <t>セイサンクミアイ</t>
    </rPh>
    <phoneticPr fontId="5"/>
  </si>
  <si>
    <t>青森県××地区の農業者</t>
    <rPh sb="0" eb="3">
      <t>アオモリケン</t>
    </rPh>
    <rPh sb="5" eb="7">
      <t>チク</t>
    </rPh>
    <rPh sb="8" eb="11">
      <t>ノウギョウシャ</t>
    </rPh>
    <phoneticPr fontId="5"/>
  </si>
  <si>
    <t>新たに確保するサービス利用者の人数については、○○市におけるサービス利用に係る商談の成約率（●％）を踏まえて算定。面積については、△△市の１農家あたりの平均作付面積から算定。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78" eb="80">
      <t>サクツケ</t>
    </rPh>
    <rPh sb="84" eb="86">
      <t>サンテイ</t>
    </rPh>
    <phoneticPr fontId="5"/>
  </si>
  <si>
    <t>青森県〇〇市△-□</t>
    <phoneticPr fontId="5"/>
  </si>
  <si>
    <t>農業支援サービス課</t>
    <phoneticPr fontId="5"/>
  </si>
  <si>
    <t>農業支援部サービス課</t>
    <rPh sb="0" eb="4">
      <t>ノウギョウシエン</t>
    </rPh>
    <rPh sb="4" eb="5">
      <t>ブ</t>
    </rPh>
    <phoneticPr fontId="5"/>
  </si>
  <si>
    <t>営農支援部管理課　担当課長</t>
    <rPh sb="0" eb="5">
      <t>エイノウシエンブ</t>
    </rPh>
    <rPh sb="5" eb="8">
      <t>カンリカ</t>
    </rPh>
    <rPh sb="9" eb="13">
      <t>タントウカチョウ</t>
    </rPh>
    <phoneticPr fontId="5"/>
  </si>
  <si>
    <t>営農支援部管理課　担当課長</t>
    <phoneticPr fontId="5"/>
  </si>
  <si>
    <r>
      <t>現状の作業受託面積22ha、目標</t>
    </r>
    <r>
      <rPr>
        <sz val="11"/>
        <color theme="4"/>
        <rFont val="ＭＳ ゴシック"/>
        <family val="3"/>
        <charset val="128"/>
      </rPr>
      <t>42ha</t>
    </r>
    <phoneticPr fontId="5"/>
  </si>
  <si>
    <t>青森県〇〇市△△町</t>
    <rPh sb="0" eb="3">
      <t>アオモリケン</t>
    </rPh>
    <rPh sb="5" eb="6">
      <t>シ</t>
    </rPh>
    <rPh sb="8" eb="9">
      <t>チョウ</t>
    </rPh>
    <phoneticPr fontId="5"/>
  </si>
  <si>
    <r>
      <t>１年目（</t>
    </r>
    <r>
      <rPr>
        <sz val="10"/>
        <color theme="4"/>
        <rFont val="ＭＳ ゴシック"/>
        <family val="3"/>
        <charset val="128"/>
      </rPr>
      <t>８</t>
    </r>
    <r>
      <rPr>
        <sz val="10"/>
        <rFont val="ＭＳ ゴシック"/>
        <family val="3"/>
        <charset val="128"/>
      </rPr>
      <t>年度）</t>
    </r>
    <rPh sb="1" eb="3">
      <t>ネンメ</t>
    </rPh>
    <phoneticPr fontId="16"/>
  </si>
  <si>
    <r>
      <t>２年目（</t>
    </r>
    <r>
      <rPr>
        <sz val="10"/>
        <color theme="4"/>
        <rFont val="ＭＳ ゴシック"/>
        <family val="3"/>
        <charset val="128"/>
      </rPr>
      <t>９</t>
    </r>
    <r>
      <rPr>
        <sz val="10"/>
        <rFont val="ＭＳ ゴシック"/>
        <family val="3"/>
        <charset val="128"/>
      </rPr>
      <t>年度）</t>
    </r>
    <rPh sb="1" eb="3">
      <t>ネンメ</t>
    </rPh>
    <phoneticPr fontId="16"/>
  </si>
  <si>
    <r>
      <t>３年目（</t>
    </r>
    <r>
      <rPr>
        <sz val="10"/>
        <color theme="4"/>
        <rFont val="ＭＳ ゴシック"/>
        <family val="3"/>
        <charset val="128"/>
      </rPr>
      <t>10</t>
    </r>
    <r>
      <rPr>
        <sz val="10"/>
        <rFont val="ＭＳ ゴシック"/>
        <family val="3"/>
        <charset val="128"/>
      </rPr>
      <t>年度）</t>
    </r>
    <rPh sb="1" eb="3">
      <t>ネンメ</t>
    </rPh>
    <phoneticPr fontId="16"/>
  </si>
  <si>
    <t>Ｂ生産組合</t>
    <rPh sb="1" eb="5">
      <t>セイサンクミアイ</t>
    </rPh>
    <phoneticPr fontId="5"/>
  </si>
  <si>
    <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</si>
  <si>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t>集出荷貯蔵施設建築工事</t>
    <rPh sb="0" eb="7">
      <t>シュウシュッカチョゾウシセツ</t>
    </rPh>
    <rPh sb="7" eb="11">
      <t>ケンチクコウジ</t>
    </rPh>
    <phoneticPr fontId="6"/>
  </si>
  <si>
    <t>製造請負工事</t>
    <rPh sb="0" eb="2">
      <t>セイゾウ</t>
    </rPh>
    <rPh sb="2" eb="4">
      <t>ウケオイ</t>
    </rPh>
    <rPh sb="4" eb="6">
      <t>コウジ</t>
    </rPh>
    <phoneticPr fontId="6"/>
  </si>
  <si>
    <t>　　仮設工事</t>
    <rPh sb="2" eb="4">
      <t>カセツ</t>
    </rPh>
    <rPh sb="4" eb="6">
      <t>コウジ</t>
    </rPh>
    <phoneticPr fontId="6"/>
  </si>
  <si>
    <t>　　本体工事</t>
    <rPh sb="2" eb="6">
      <t>ホンタイコウジ</t>
    </rPh>
    <phoneticPr fontId="6"/>
  </si>
  <si>
    <t>　　電気設備工事</t>
    <rPh sb="2" eb="4">
      <t>デンキ</t>
    </rPh>
    <rPh sb="4" eb="6">
      <t>セツビ</t>
    </rPh>
    <rPh sb="6" eb="8">
      <t>コウジ</t>
    </rPh>
    <phoneticPr fontId="6"/>
  </si>
  <si>
    <t>　　選果ライン設置工事</t>
    <rPh sb="2" eb="4">
      <t>センカ</t>
    </rPh>
    <rPh sb="7" eb="9">
      <t>セッチ</t>
    </rPh>
    <rPh sb="9" eb="11">
      <t>コウジ</t>
    </rPh>
    <phoneticPr fontId="6"/>
  </si>
  <si>
    <t>　　乾燥貯蔵設備工事</t>
    <rPh sb="2" eb="6">
      <t>カンソウチョゾウ</t>
    </rPh>
    <rPh sb="6" eb="10">
      <t>セツビコウジ</t>
    </rPh>
    <phoneticPr fontId="6"/>
  </si>
  <si>
    <t>実需者であるMAFF食品株式会社は、露地野菜の販売の他に露地野菜を加工した商品の開発・販売をしているが、玉ねぎの調達に関して、生産者の労働力不足や近年の猛暑の影響による生産数量の減少によって原料調達が不安定な状況にあり、調達コスト上昇、販売量の減少に伴い利益の減少といった課題を抱えている。生産者にとっても、地域の高齢化が進み、玉ねぎ収穫作業に係る労働力の確保が困難な状況である。さらに高額な収穫機械を個人が所有している為年間の維持コストの問題や、近年の猛暑による出荷数量の減少による収入減少などの問題を抱えている。</t>
    <rPh sb="26" eb="27">
      <t>ホカ</t>
    </rPh>
    <rPh sb="52" eb="53">
      <t>タマ</t>
    </rPh>
    <rPh sb="56" eb="58">
      <t>チョウタツ</t>
    </rPh>
    <rPh sb="59" eb="60">
      <t>カン</t>
    </rPh>
    <rPh sb="67" eb="72">
      <t>ロウドウリョクフソク</t>
    </rPh>
    <rPh sb="73" eb="75">
      <t>キンネン</t>
    </rPh>
    <rPh sb="76" eb="78">
      <t>モウショ</t>
    </rPh>
    <rPh sb="79" eb="81">
      <t>エイキョウ</t>
    </rPh>
    <rPh sb="84" eb="86">
      <t>セイサン</t>
    </rPh>
    <rPh sb="86" eb="88">
      <t>スウリョウ</t>
    </rPh>
    <rPh sb="89" eb="91">
      <t>ゲンショウ</t>
    </rPh>
    <rPh sb="95" eb="97">
      <t>ゲンリョウ</t>
    </rPh>
    <rPh sb="100" eb="103">
      <t>フアンテイ</t>
    </rPh>
    <rPh sb="104" eb="106">
      <t>ジョウキョウ</t>
    </rPh>
    <rPh sb="110" eb="112">
      <t>チョウタツ</t>
    </rPh>
    <rPh sb="115" eb="117">
      <t>ジョウショウ</t>
    </rPh>
    <rPh sb="118" eb="121">
      <t>ハンバイリョウ</t>
    </rPh>
    <rPh sb="122" eb="124">
      <t>ゲンショウ</t>
    </rPh>
    <rPh sb="125" eb="126">
      <t>トモナ</t>
    </rPh>
    <rPh sb="127" eb="129">
      <t>リエキ</t>
    </rPh>
    <rPh sb="130" eb="132">
      <t>ゲンショウ</t>
    </rPh>
    <rPh sb="145" eb="148">
      <t>セイサンシャ</t>
    </rPh>
    <rPh sb="154" eb="156">
      <t>チイキ</t>
    </rPh>
    <rPh sb="157" eb="160">
      <t>コウレイカ</t>
    </rPh>
    <rPh sb="161" eb="162">
      <t>スス</t>
    </rPh>
    <rPh sb="164" eb="165">
      <t>タマ</t>
    </rPh>
    <rPh sb="167" eb="171">
      <t>シュウカクサギョウ</t>
    </rPh>
    <rPh sb="172" eb="173">
      <t>カカ</t>
    </rPh>
    <rPh sb="178" eb="180">
      <t>カクホ</t>
    </rPh>
    <rPh sb="181" eb="183">
      <t>コンナン</t>
    </rPh>
    <rPh sb="184" eb="186">
      <t>ジョウキョウ</t>
    </rPh>
    <rPh sb="193" eb="195">
      <t>コウガク</t>
    </rPh>
    <rPh sb="196" eb="200">
      <t>シュウカクキカイ</t>
    </rPh>
    <rPh sb="210" eb="211">
      <t>タメ</t>
    </rPh>
    <rPh sb="211" eb="213">
      <t>ネンカン</t>
    </rPh>
    <rPh sb="214" eb="216">
      <t>イジ</t>
    </rPh>
    <rPh sb="220" eb="222">
      <t>モンダイ</t>
    </rPh>
    <rPh sb="224" eb="226">
      <t>キンネン</t>
    </rPh>
    <rPh sb="227" eb="229">
      <t>モウショ</t>
    </rPh>
    <rPh sb="232" eb="236">
      <t>シュッカスウリョウ</t>
    </rPh>
    <rPh sb="237" eb="239">
      <t>ゲンショウ</t>
    </rPh>
    <rPh sb="249" eb="251">
      <t>モンダイ</t>
    </rPh>
    <rPh sb="252" eb="253">
      <t>カカ</t>
    </rPh>
    <phoneticPr fontId="5"/>
  </si>
  <si>
    <t>株式会社MAFFサービスが、玉ねぎの収穫作業の代行サービスを提供することで、生産者の労働力不足と機械の維持コストの問題を解消する。さらに本事業で、実需者であるMAFF食品株式会社と連携し高温耐性、加工適正品種への転換を図ることで生産者の生産数量及び収入の確保を図る。集出荷貯蔵施設を整備し効率的な集荷・選別・出荷作業を担うことで、実需者であるMAFF食品株式会社への安定的な原料供給を行うことで、実需者の販売数量の確保、経営の安定化に寄与するといった、生産者、実需者双方に効果を生む取組を行う。</t>
    <rPh sb="0" eb="4">
      <t>カブシキガイシャ</t>
    </rPh>
    <rPh sb="14" eb="15">
      <t>タマ</t>
    </rPh>
    <rPh sb="30" eb="32">
      <t>テイキョウ</t>
    </rPh>
    <rPh sb="40" eb="41">
      <t>シャ</t>
    </rPh>
    <rPh sb="48" eb="50">
      <t>キカイ</t>
    </rPh>
    <rPh sb="51" eb="53">
      <t>イジ</t>
    </rPh>
    <rPh sb="57" eb="59">
      <t>モンダイ</t>
    </rPh>
    <rPh sb="73" eb="76">
      <t>ジツジュシャ</t>
    </rPh>
    <rPh sb="90" eb="92">
      <t>レンケイ</t>
    </rPh>
    <rPh sb="93" eb="97">
      <t>コウオンタイセイ</t>
    </rPh>
    <rPh sb="98" eb="100">
      <t>カコウ</t>
    </rPh>
    <rPh sb="100" eb="102">
      <t>テキセイ</t>
    </rPh>
    <rPh sb="114" eb="117">
      <t>セイサンシャ</t>
    </rPh>
    <rPh sb="118" eb="120">
      <t>セイサン</t>
    </rPh>
    <rPh sb="127" eb="129">
      <t>カクホ</t>
    </rPh>
    <rPh sb="130" eb="131">
      <t>ハカ</t>
    </rPh>
    <rPh sb="133" eb="140">
      <t>シュウシュッカチョゾウシセツ</t>
    </rPh>
    <rPh sb="141" eb="143">
      <t>セイビ</t>
    </rPh>
    <rPh sb="187" eb="189">
      <t>カクホ</t>
    </rPh>
    <rPh sb="202" eb="204">
      <t>ハンバイ</t>
    </rPh>
    <rPh sb="204" eb="206">
      <t>スウリョウ</t>
    </rPh>
    <rPh sb="207" eb="209">
      <t>カクホ</t>
    </rPh>
    <rPh sb="210" eb="212">
      <t>ケイエイ</t>
    </rPh>
    <rPh sb="213" eb="216">
      <t>アンテイカ</t>
    </rPh>
    <rPh sb="217" eb="219">
      <t>キヨ</t>
    </rPh>
    <rPh sb="226" eb="229">
      <t>セイサンシャ</t>
    </rPh>
    <rPh sb="230" eb="233">
      <t>ジツジュシャ</t>
    </rPh>
    <rPh sb="233" eb="235">
      <t>ソウホウ</t>
    </rPh>
    <rPh sb="236" eb="238">
      <t>コウカ</t>
    </rPh>
    <rPh sb="239" eb="240">
      <t>ウ</t>
    </rPh>
    <rPh sb="241" eb="243">
      <t>トリクミ</t>
    </rPh>
    <rPh sb="244" eb="245">
      <t>オコナ</t>
    </rPh>
    <phoneticPr fontId="5"/>
  </si>
  <si>
    <t>実需者へ安定した品質の玉ねぎを供給するためには、選別設備を備えた新たな集出荷貯蔵施設が必要である。現状、地域にJAや民間企業の集出荷貯蔵施設は無く、各生産者の倉庫にて一時貯蔵・出荷作業を行っているが、設備に対する新たな投資も難しいことから、株式会社MAFFサービスが収穫作業の代行サービスを展開するとともに、収穫から出荷までを一元的に管理し、実需者へ安定供給する拠点として集出荷貯蔵施設を整備する必要がある。</t>
    <rPh sb="0" eb="3">
      <t>ジツジュシャ</t>
    </rPh>
    <rPh sb="4" eb="6">
      <t>アンテイ</t>
    </rPh>
    <rPh sb="8" eb="10">
      <t>ヒンシツ</t>
    </rPh>
    <rPh sb="11" eb="12">
      <t>タマ</t>
    </rPh>
    <rPh sb="15" eb="17">
      <t>キョウキュウ</t>
    </rPh>
    <rPh sb="24" eb="28">
      <t>センベツセツビ</t>
    </rPh>
    <rPh sb="29" eb="30">
      <t>ソナ</t>
    </rPh>
    <rPh sb="32" eb="33">
      <t>アラ</t>
    </rPh>
    <rPh sb="35" eb="40">
      <t>シュウシュッカチョゾウ</t>
    </rPh>
    <rPh sb="40" eb="42">
      <t>シセツ</t>
    </rPh>
    <rPh sb="43" eb="45">
      <t>ヒツヨウ</t>
    </rPh>
    <rPh sb="88" eb="90">
      <t>シュッカ</t>
    </rPh>
    <rPh sb="90" eb="92">
      <t>サギョウ</t>
    </rPh>
    <rPh sb="100" eb="102">
      <t>セツビ</t>
    </rPh>
    <rPh sb="103" eb="104">
      <t>タイ</t>
    </rPh>
    <rPh sb="106" eb="107">
      <t>アラ</t>
    </rPh>
    <rPh sb="120" eb="124">
      <t>カブシキガイシャ</t>
    </rPh>
    <rPh sb="133" eb="135">
      <t>シュウカク</t>
    </rPh>
    <rPh sb="135" eb="137">
      <t>サギョウ</t>
    </rPh>
    <rPh sb="138" eb="140">
      <t>ダイコウ</t>
    </rPh>
    <rPh sb="145" eb="147">
      <t>テンカイ</t>
    </rPh>
    <rPh sb="154" eb="156">
      <t>シュウカク</t>
    </rPh>
    <rPh sb="158" eb="160">
      <t>シュッカ</t>
    </rPh>
    <rPh sb="163" eb="166">
      <t>イチゲンテキ</t>
    </rPh>
    <rPh sb="167" eb="169">
      <t>カンリ</t>
    </rPh>
    <rPh sb="171" eb="174">
      <t>ジツジュシャ</t>
    </rPh>
    <rPh sb="175" eb="179">
      <t>アンテイキョウキュウ</t>
    </rPh>
    <rPh sb="181" eb="183">
      <t>キョテン</t>
    </rPh>
    <rPh sb="186" eb="193">
      <t>シュウシュッカチョゾウシセツ</t>
    </rPh>
    <rPh sb="194" eb="196">
      <t>セイビ</t>
    </rPh>
    <rPh sb="198" eb="200">
      <t>ヒツヨウ</t>
    </rPh>
    <phoneticPr fontId="5"/>
  </si>
  <si>
    <t>集出荷貯蔵施設を導入することにより、農業者の労働力不足解消と、生産の意欲の促進、安定的な生産量確保につながる。また、貯蔵施設も整備することで、実需者へ安定的に原料を供給することが可能となり、需給の調整を行うことで、双方の持続的な経営の安定に寄与することが可能となる。株式会社MAFFサービスが集出荷貯蔵施設を整備することにより、収穫作業の柔軟な対応が可能となり、サービス提供の平準化・長期化が期待できることから、事業の経営安定化を図ることができる。</t>
    <rPh sb="8" eb="10">
      <t>ドウニュウ</t>
    </rPh>
    <rPh sb="18" eb="21">
      <t>ノウギョウシャ</t>
    </rPh>
    <rPh sb="22" eb="27">
      <t>ロウドウリョクブソク</t>
    </rPh>
    <rPh sb="27" eb="29">
      <t>カイショウ</t>
    </rPh>
    <rPh sb="31" eb="33">
      <t>セイサン</t>
    </rPh>
    <rPh sb="32" eb="33">
      <t>アンジョウ</t>
    </rPh>
    <rPh sb="34" eb="36">
      <t>イヨク</t>
    </rPh>
    <rPh sb="37" eb="39">
      <t>ソクシン</t>
    </rPh>
    <rPh sb="40" eb="43">
      <t>アンテイテキ</t>
    </rPh>
    <rPh sb="44" eb="47">
      <t>セイサンリョウ</t>
    </rPh>
    <rPh sb="47" eb="49">
      <t>カクホ</t>
    </rPh>
    <rPh sb="58" eb="62">
      <t>チョゾウシセツ</t>
    </rPh>
    <rPh sb="63" eb="65">
      <t>セイビ</t>
    </rPh>
    <rPh sb="71" eb="74">
      <t>ジツジュシャ</t>
    </rPh>
    <rPh sb="75" eb="78">
      <t>アンテイテキ</t>
    </rPh>
    <rPh sb="79" eb="81">
      <t>ゲンリョウ</t>
    </rPh>
    <rPh sb="82" eb="84">
      <t>キョウキュウ</t>
    </rPh>
    <rPh sb="89" eb="91">
      <t>カノウ</t>
    </rPh>
    <rPh sb="95" eb="97">
      <t>ジュキュウ</t>
    </rPh>
    <rPh sb="98" eb="100">
      <t>チョウセイ</t>
    </rPh>
    <rPh sb="101" eb="102">
      <t>オコナ</t>
    </rPh>
    <rPh sb="107" eb="109">
      <t>ソウホウ</t>
    </rPh>
    <rPh sb="110" eb="113">
      <t>ジゾクテキ</t>
    </rPh>
    <rPh sb="114" eb="116">
      <t>ケイエイ</t>
    </rPh>
    <rPh sb="117" eb="119">
      <t>アンテイ</t>
    </rPh>
    <rPh sb="120" eb="122">
      <t>キヨ</t>
    </rPh>
    <rPh sb="127" eb="129">
      <t>カノウ</t>
    </rPh>
    <rPh sb="154" eb="156">
      <t>セイビ</t>
    </rPh>
    <rPh sb="164" eb="166">
      <t>シュウカク</t>
    </rPh>
    <rPh sb="166" eb="168">
      <t>サギョウ</t>
    </rPh>
    <rPh sb="169" eb="171">
      <t>ジュウナン</t>
    </rPh>
    <rPh sb="172" eb="174">
      <t>タイオウ</t>
    </rPh>
    <rPh sb="175" eb="177">
      <t>カノウ</t>
    </rPh>
    <rPh sb="185" eb="187">
      <t>テイキョウ</t>
    </rPh>
    <rPh sb="188" eb="191">
      <t>ヘイジュンカ</t>
    </rPh>
    <rPh sb="192" eb="195">
      <t>チョウキカ</t>
    </rPh>
    <rPh sb="196" eb="198">
      <t>キタイ</t>
    </rPh>
    <rPh sb="206" eb="208">
      <t>ジギョウ</t>
    </rPh>
    <rPh sb="209" eb="211">
      <t>ケイエイ</t>
    </rPh>
    <rPh sb="211" eb="214">
      <t>アンテイカ</t>
    </rPh>
    <rPh sb="215" eb="216">
      <t>ハカ</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</si>
  <si>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</si>
  <si>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○○リース</t>
    <phoneticPr fontId="5"/>
  </si>
  <si>
    <t>R8.8月</t>
    <rPh sb="4" eb="5">
      <t>ガツ</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</si>
  <si>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</si>
  <si>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</si>
  <si>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</si>
  <si>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</si>
  <si>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</si>
  <si>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北海道農政事務所長　殿</t>
    <rPh sb="0" eb="8">
      <t>ホッカイドウノウセイジムショ</t>
    </rPh>
    <rPh sb="8" eb="9">
      <t>チョウ</t>
    </rPh>
    <rPh sb="10" eb="11">
      <t>ドノ</t>
    </rPh>
    <phoneticPr fontId="5"/>
  </si>
  <si>
    <t>【事業実施主体名】</t>
    <rPh sb="1" eb="3">
      <t>ジギョウ</t>
    </rPh>
    <rPh sb="3" eb="5">
      <t>ジッシ</t>
    </rPh>
    <rPh sb="5" eb="7">
      <t>シュタイ</t>
    </rPh>
    <rPh sb="7" eb="8">
      <t>メイ</t>
    </rPh>
    <phoneticPr fontId="5"/>
  </si>
  <si>
    <t>フリガナ</t>
    <phoneticPr fontId="5"/>
  </si>
  <si>
    <t>マフショクヒンカブシキガイシャ</t>
    <phoneticPr fontId="5"/>
  </si>
  <si>
    <t>氏名</t>
    <rPh sb="0" eb="2">
      <t>シメイ</t>
    </rPh>
    <phoneticPr fontId="5"/>
  </si>
  <si>
    <t>代表者氏名</t>
    <rPh sb="0" eb="3">
      <t>ダイヒョウシャ</t>
    </rPh>
    <rPh sb="3" eb="5">
      <t>シメイ</t>
    </rPh>
    <phoneticPr fontId="5"/>
  </si>
  <si>
    <t>〒</t>
    <phoneticPr fontId="5"/>
  </si>
  <si>
    <t>○○〇</t>
    <phoneticPr fontId="5"/>
  </si>
  <si>
    <t>ー</t>
    <phoneticPr fontId="5"/>
  </si>
  <si>
    <t>○○〇〇</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</si>
  <si>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</si>
  <si>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</si>
  <si>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</si>
  <si>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マルマルリースカブシキカイシャ</t>
    <phoneticPr fontId="5"/>
  </si>
  <si>
    <t>事業者名</t>
    <rPh sb="0" eb="3">
      <t>ジギョウシャ</t>
    </rPh>
    <rPh sb="3" eb="4">
      <t>メイ</t>
    </rPh>
    <phoneticPr fontId="5"/>
  </si>
  <si>
    <t>○○リース株式会社</t>
    <rPh sb="5" eb="9">
      <t>カブシキカイシャ</t>
    </rPh>
    <phoneticPr fontId="5"/>
  </si>
  <si>
    <t>代表者名</t>
    <rPh sb="0" eb="4">
      <t>ダイヒョウシャメイ</t>
    </rPh>
    <phoneticPr fontId="5"/>
  </si>
  <si>
    <t>××　□□</t>
    <phoneticPr fontId="5"/>
  </si>
  <si>
    <t>東京都板橋区竹風町2-987</t>
    <rPh sb="3" eb="5">
      <t>イタバシ</t>
    </rPh>
    <rPh sb="5" eb="6">
      <t>ク</t>
    </rPh>
    <rPh sb="6" eb="7">
      <t>タケ</t>
    </rPh>
    <rPh sb="7" eb="8">
      <t>フウ</t>
    </rPh>
    <rPh sb="8" eb="9">
      <t>チョウ</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</si>
  <si>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</si>
  <si>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</si>
  <si>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</si>
  <si>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</si>
  <si>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</si>
  <si>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</si>
  <si>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</si>
  <si>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</si>
  <si>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</si>
  <si>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</si>
  <si>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</si>
  <si>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</si>
  <si>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</si>
  <si>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</si>
  <si>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</si>
  <si>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</si>
  <si>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</si>
  <si>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</si>
  <si>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玉ねぎ収穫機</t>
    <phoneticPr fontId="5"/>
  </si>
  <si>
    <t>数量</t>
    <rPh sb="0" eb="2">
      <t>スウリョウ</t>
    </rPh>
    <phoneticPr fontId="5"/>
  </si>
  <si>
    <r>
      <rPr>
        <sz val="11"/>
        <color rgb="FF0070C0"/>
        <rFont val="ＭＳ ゴシック"/>
        <family val="3"/>
        <charset val="128"/>
      </rPr>
      <t>１</t>
    </r>
    <r>
      <rPr>
        <sz val="11"/>
        <rFont val="ＭＳ ゴシック"/>
        <family val="3"/>
        <charset val="128"/>
      </rPr>
      <t>　台</t>
    </r>
    <rPh sb="2" eb="3">
      <t>ダイ</t>
    </rPh>
    <phoneticPr fontId="5"/>
  </si>
  <si>
    <t>型式名</t>
  </si>
  <si>
    <t>現有機の有無 
(有の場合：能力・取
得年月・台数など)</t>
    <phoneticPr fontId="5"/>
  </si>
  <si>
    <t>無</t>
    <rPh sb="0" eb="1">
      <t>ナシ</t>
    </rPh>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</si>
  <si>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</si>
  <si>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</si>
  <si>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</si>
  <si>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</si>
  <si>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</si>
  <si>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</si>
  <si>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</si>
  <si>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</si>
  <si>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</si>
  <si>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</si>
  <si>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</si>
  <si>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（円）</t>
    <rPh sb="1" eb="2">
      <t>エン</t>
    </rPh>
    <phoneticPr fontId="5"/>
  </si>
  <si>
    <t xml:space="preserve">うち税相当分 </t>
    <phoneticPr fontId="5"/>
  </si>
  <si>
    <t xml:space="preserve">機械利用者負担リース料（税込み） </t>
    <phoneticPr fontId="5"/>
  </si>
  <si>
    <t xml:space="preserve">リース物件保管場所 </t>
    <phoneticPr fontId="5"/>
  </si>
  <si>
    <t>東京都板橋区竹風町2-987</t>
    <phoneticPr fontId="5"/>
  </si>
  <si>
    <t xml:space="preserve">リース事業者名 </t>
    <phoneticPr fontId="5"/>
  </si>
  <si>
    <t>○○リース株式会社</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</si>
  <si>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</si>
  <si>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</si>
  <si>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</si>
  <si>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</si>
  <si>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</si>
  <si>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</si>
  <si>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</si>
  <si>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</si>
  <si>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減額した金額
0円</t>
    <rPh sb="0" eb="2">
      <t>ゲンガク</t>
    </rPh>
    <rPh sb="4" eb="6">
      <t>キンガク</t>
    </rPh>
    <rPh sb="8" eb="9">
      <t>エン</t>
    </rPh>
    <phoneticPr fontId="5"/>
  </si>
  <si>
    <t>減額した金額
1,250,000円</t>
    <rPh sb="0" eb="2">
      <t>ゲンガク</t>
    </rPh>
    <rPh sb="4" eb="6">
      <t>キンガク</t>
    </rPh>
    <rPh sb="16" eb="17">
      <t>エン</t>
    </rPh>
    <phoneticPr fontId="5"/>
  </si>
  <si>
    <t>減額した金額
1,347,000円</t>
    <rPh sb="0" eb="2">
      <t>ゲンガク</t>
    </rPh>
    <rPh sb="4" eb="6">
      <t>キンガク</t>
    </rPh>
    <rPh sb="16" eb="17">
      <t>エン</t>
    </rPh>
    <phoneticPr fontId="5"/>
  </si>
  <si>
    <t>別添１－２のリース諸費用から、機械等に係る消費税相当額を除いている。</t>
    <rPh sb="0" eb="2">
      <t>ベッテン</t>
    </rPh>
    <rPh sb="9" eb="12">
      <t>ショヒヨウ</t>
    </rPh>
    <rPh sb="15" eb="18">
      <t>キカイトウ</t>
    </rPh>
    <rPh sb="19" eb="20">
      <t>カカ</t>
    </rPh>
    <rPh sb="21" eb="27">
      <t>ショウヒゼイソウトウガク</t>
    </rPh>
    <rPh sb="28" eb="29">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</si>
</sst>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0.0%"/>
    <numFmt numFmtId="179" formatCode="#,##0_ "/>
    <numFmt numFmtId="180" formatCode="0_);[Red]\(0\)"/>
  </numFmts>
  <fonts count="83">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sz val="10"/>
      <name val="游ゴシック"/>
      <family val="3"/>
      <charset val="128"/>
      <scheme val="minor"/>
    </font>
    <font>
      <sz val="9"/>
      <name val="ＭＳ Ｐゴシック"/>
      <family val="3"/>
      <charset val="128"/>
    </font>
    <font>
      <sz val="18"/>
      <name val="ＭＳ ゴシック"/>
      <family val="3"/>
      <charset val="128"/>
    </font>
    <font>
      <sz val="16"/>
      <name val="ＭＳ ゴシック"/>
      <family val="3"/>
    </font>
    <font>
      <sz val="11"/>
      <name val="游ゴシック"/>
      <family val="2"/>
      <charset val="128"/>
      <scheme val="minor"/>
    </font>
    <font>
      <sz val="9"/>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2"/>
      <name val="ＭＳ ゴシック"/>
      <family val="3"/>
    </font>
    <font>
      <sz val="10"/>
      <color rgb="FFFFFF00"/>
      <name val="ＭＳ ゴシック"/>
      <family val="3"/>
      <charset val="128"/>
    </font>
    <font>
      <sz val="10"/>
      <name val="ＭＳ Ｐ明朝"/>
      <family val="1"/>
      <charset val="128"/>
    </font>
    <font>
      <sz val="9"/>
      <name val="ＭＳ Ｐ明朝"/>
      <family val="1"/>
      <charset val="128"/>
    </font>
    <font>
      <u/>
      <sz val="10.9"/>
      <name val="ＭＳ 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1"/>
      <color theme="4"/>
      <name val="ＭＳ ゴシック"/>
      <family val="3"/>
      <charset val="128"/>
    </font>
    <font>
      <sz val="11"/>
      <color theme="4"/>
      <name val="ＭＳ ゴシック"/>
      <family val="3"/>
    </font>
    <font>
      <sz val="22"/>
      <name val="ＭＳ ゴシック"/>
      <family val="3"/>
      <charset val="128"/>
    </font>
    <font>
      <sz val="28"/>
      <name val="ＭＳ ゴシック"/>
      <family val="3"/>
      <charset val="128"/>
    </font>
    <font>
      <sz val="11"/>
      <color theme="1"/>
      <name val="ＭＳ ゴシック"/>
      <family val="3"/>
    </font>
    <font>
      <sz val="8"/>
      <name val="ＭＳ ゴシック"/>
      <family val="3"/>
      <charset val="128"/>
    </font>
    <font>
      <sz val="8"/>
      <name val="ＭＳ ゴシック"/>
      <family val="3"/>
    </font>
    <font>
      <sz val="10.5"/>
      <name val="ＭＳ ゴシック"/>
      <family val="3"/>
      <charset val="128"/>
    </font>
    <font>
      <sz val="11"/>
      <color rgb="FFFFFF00"/>
      <name val="ＭＳ ゴシック"/>
      <family val="3"/>
      <charset val="128"/>
    </font>
    <font>
      <sz val="11"/>
      <color rgb="FFFFFF00"/>
      <name val="ＭＳ ゴシック"/>
      <family val="3"/>
    </font>
    <font>
      <sz val="28"/>
      <name val="ＭＳ ゴシック"/>
      <family val="3"/>
    </font>
    <font>
      <sz val="7"/>
      <name val="ＭＳ ゴシック"/>
      <family val="3"/>
      <charset val="128"/>
    </font>
    <font>
      <sz val="14"/>
      <name val="ＭＳ Ｐゴシック"/>
      <family val="3"/>
    </font>
    <font>
      <sz val="9"/>
      <color rgb="FFFF0000"/>
      <name val="ＭＳ ゴシック"/>
      <family val="3"/>
    </font>
    <font>
      <u/>
      <sz val="9"/>
      <name val="ＭＳ ゴシック"/>
      <family val="3"/>
      <charset val="128"/>
    </font>
    <font>
      <sz val="6"/>
      <name val="ＭＳ ゴシック"/>
      <family val="3"/>
    </font>
    <font>
      <sz val="14"/>
      <name val="ＭＳ ゴシック"/>
      <family val="3"/>
    </font>
    <font>
      <sz val="8"/>
      <name val="ＭＳ Ｐゴシック"/>
      <family val="3"/>
    </font>
    <font>
      <sz val="11"/>
      <color theme="1"/>
      <name val="ＭＳ ゴシック"/>
      <family val="3"/>
      <charset val="128"/>
    </font>
    <font>
      <b/>
      <u/>
      <sz val="11"/>
      <color theme="1"/>
      <name val="ＭＳ ゴシック"/>
      <family val="3"/>
      <charset val="128"/>
    </font>
    <font>
      <sz val="8"/>
      <color theme="4"/>
      <name val="ＭＳ ゴシック"/>
      <family val="3"/>
      <charset val="128"/>
    </font>
    <font>
      <sz val="9"/>
      <color theme="4"/>
      <name val="ＭＳ ゴシック"/>
      <family val="3"/>
      <charset val="128"/>
    </font>
    <font>
      <sz val="11"/>
      <color rgb="FF0070C0"/>
      <name val="ＭＳ ゴシック"/>
      <family val="3"/>
      <charset val="128"/>
    </font>
    <font>
      <sz val="9"/>
      <color theme="4"/>
      <name val="ＭＳ ゴシック"/>
      <family val="3"/>
    </font>
    <font>
      <sz val="10"/>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1"/>
      <color theme="4"/>
      <name val="ＭＳ Ｐゴシック"/>
      <family val="3"/>
    </font>
    <font>
      <sz val="11"/>
      <color theme="4"/>
      <name val="ＭＳ Ｐゴシック"/>
      <family val="3"/>
      <charset val="128"/>
    </font>
    <font>
      <sz val="16"/>
      <color theme="4"/>
      <name val="ＭＳ ゴシック"/>
      <family val="3"/>
      <charset val="128"/>
    </font>
    <font>
      <sz val="14"/>
      <color theme="4"/>
      <name val="ＭＳ ゴシック"/>
      <family val="3"/>
    </font>
    <font>
      <sz val="14"/>
      <color theme="4"/>
      <name val="ＭＳ ゴシック"/>
      <family val="3"/>
      <charset val="128"/>
    </font>
    <font>
      <sz val="10"/>
      <color theme="4"/>
      <name val="ＭＳ Ｐゴシック"/>
      <family val="3"/>
      <charset val="128"/>
    </font>
    <font>
      <sz val="10"/>
      <color theme="4"/>
      <name val="ＭＳ Ｐゴシック"/>
      <family val="3"/>
    </font>
    <font>
      <sz val="9"/>
      <color rgb="FFFFFF00"/>
      <name val="ＭＳ ゴシック"/>
      <family val="3"/>
      <charset val="128"/>
    </font>
    <font>
      <sz val="10"/>
      <color rgb="FFFF0000"/>
      <name val="ＭＳ ゴシック"/>
      <family val="3"/>
      <charset val="128"/>
    </font>
    <font>
      <sz val="11"/>
      <color rgb="FF0070C0"/>
      <name val="ＭＳ ゴシック"/>
      <family val="3"/>
    </font>
    <font>
      <sz val="9"/>
      <color rgb="FF0070C0"/>
      <name val="ＭＳ ゴシック"/>
      <family val="3"/>
    </font>
    <font>
      <sz val="9"/>
      <color rgb="FF0070C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darkGrid">
        <bgColor rgb="FF0070C0"/>
      </patternFill>
    </fill>
    <fill>
      <patternFill patternType="darkGrid">
        <bgColor theme="7"/>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 fillId="0" borderId="0">
      <alignment vertical="center"/>
    </xf>
    <xf numFmtId="38" fontId="2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2" fillId="0" borderId="0">
      <alignment vertical="center"/>
    </xf>
    <xf numFmtId="0" fontId="14"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671">
    <xf numFmtId="0" fontId="0" fillId="0" borderId="0" xfId="0">
      <alignment vertical="center"/>
    </xf>
    <xf numFmtId="0" fontId="4" fillId="0" borderId="0" xfId="2" applyFont="1">
      <alignment vertical="center"/>
    </xf>
    <xf numFmtId="0" fontId="17" fillId="0" borderId="0" xfId="2" applyFont="1">
      <alignment vertical="center"/>
    </xf>
    <xf numFmtId="0" fontId="4" fillId="3" borderId="0" xfId="3" applyFont="1" applyFill="1">
      <alignment vertical="center"/>
    </xf>
    <xf numFmtId="0" fontId="4" fillId="0" borderId="0" xfId="0" applyFont="1">
      <alignment vertical="center"/>
    </xf>
    <xf numFmtId="0" fontId="4" fillId="3" borderId="0" xfId="3" applyFont="1" applyFill="1" applyAlignment="1">
      <alignment vertical="center" wrapText="1"/>
    </xf>
    <xf numFmtId="0" fontId="17" fillId="0" borderId="0" xfId="2" applyFont="1" applyAlignment="1">
      <alignment horizontal="left" vertical="center"/>
    </xf>
    <xf numFmtId="49" fontId="10" fillId="0" borderId="0" xfId="10" applyNumberFormat="1" applyFont="1">
      <alignment vertical="center"/>
    </xf>
    <xf numFmtId="0" fontId="10" fillId="0" borderId="0" xfId="10" applyFont="1">
      <alignment vertical="center"/>
    </xf>
    <xf numFmtId="49" fontId="10" fillId="0" borderId="0" xfId="10" applyNumberFormat="1" applyFont="1" applyAlignment="1">
      <alignment horizontal="right" vertical="center"/>
    </xf>
    <xf numFmtId="0" fontId="23" fillId="0" borderId="0" xfId="11" applyFont="1">
      <alignment vertical="center"/>
    </xf>
    <xf numFmtId="0" fontId="7" fillId="3" borderId="0" xfId="12" applyFont="1" applyFill="1" applyAlignment="1">
      <alignment horizontal="center" vertical="center"/>
    </xf>
    <xf numFmtId="0" fontId="3" fillId="3" borderId="0" xfId="12" applyFont="1" applyFill="1" applyAlignment="1">
      <alignment vertical="center" wrapText="1"/>
    </xf>
    <xf numFmtId="0" fontId="4" fillId="3" borderId="0" xfId="12" applyFont="1" applyFill="1" applyAlignment="1">
      <alignment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0" xfId="3" applyFont="1">
      <alignment vertical="center"/>
    </xf>
    <xf numFmtId="0" fontId="32" fillId="0" borderId="0" xfId="3" applyFont="1" applyAlignment="1">
      <alignment horizontal="left" vertical="center"/>
    </xf>
    <xf numFmtId="0" fontId="4" fillId="0" borderId="0" xfId="10" applyFont="1">
      <alignment vertical="center"/>
    </xf>
    <xf numFmtId="0" fontId="4" fillId="0" borderId="0" xfId="10" applyFont="1" applyAlignment="1">
      <alignment vertical="center" wrapText="1"/>
    </xf>
    <xf numFmtId="0" fontId="18" fillId="0" borderId="0" xfId="3" applyFont="1">
      <alignment vertical="center"/>
    </xf>
    <xf numFmtId="0" fontId="13" fillId="0" borderId="0" xfId="10" applyFont="1">
      <alignment vertical="center"/>
    </xf>
    <xf numFmtId="0" fontId="4" fillId="3" borderId="0" xfId="12" applyFont="1" applyFill="1" applyAlignment="1">
      <alignment horizontal="left" vertical="center" wrapText="1"/>
    </xf>
    <xf numFmtId="0" fontId="18" fillId="0" borderId="0" xfId="10" applyFont="1">
      <alignment vertical="center"/>
    </xf>
    <xf numFmtId="0" fontId="10" fillId="0" borderId="0" xfId="10" applyFont="1" applyAlignment="1">
      <alignment vertical="center" wrapText="1"/>
    </xf>
    <xf numFmtId="0" fontId="33" fillId="0" borderId="0" xfId="10" applyFont="1">
      <alignment vertical="center"/>
    </xf>
    <xf numFmtId="49" fontId="4" fillId="3" borderId="0" xfId="12" applyNumberFormat="1" applyFont="1" applyFill="1" applyAlignment="1">
      <alignment horizontal="left" vertical="center" wrapText="1"/>
    </xf>
    <xf numFmtId="0" fontId="26" fillId="3" borderId="0" xfId="12" applyFont="1" applyFill="1" applyAlignment="1">
      <alignment vertical="center" wrapText="1"/>
    </xf>
    <xf numFmtId="0" fontId="26" fillId="3" borderId="0" xfId="12" applyFont="1" applyFill="1" applyAlignment="1">
      <alignment horizontal="center" vertical="center" wrapText="1"/>
    </xf>
    <xf numFmtId="0" fontId="4" fillId="2" borderId="10" xfId="3" applyFont="1" applyFill="1" applyBorder="1">
      <alignment vertical="center"/>
    </xf>
    <xf numFmtId="0" fontId="3" fillId="2" borderId="10" xfId="3" applyFont="1" applyFill="1" applyBorder="1">
      <alignment vertical="center"/>
    </xf>
    <xf numFmtId="0" fontId="10" fillId="2" borderId="10" xfId="10" applyFont="1" applyFill="1" applyBorder="1">
      <alignment vertical="center"/>
    </xf>
    <xf numFmtId="0" fontId="10" fillId="2" borderId="8" xfId="10" applyFont="1" applyFill="1" applyBorder="1">
      <alignment vertical="center"/>
    </xf>
    <xf numFmtId="0" fontId="3" fillId="0" borderId="0" xfId="3" applyFont="1">
      <alignment vertical="center"/>
    </xf>
    <xf numFmtId="0" fontId="12" fillId="2" borderId="11" xfId="3" applyFont="1" applyFill="1" applyBorder="1">
      <alignment vertical="center"/>
    </xf>
    <xf numFmtId="0" fontId="4" fillId="2" borderId="13" xfId="3" applyFont="1" applyFill="1" applyBorder="1" applyAlignment="1">
      <alignment vertical="center" wrapText="1"/>
    </xf>
    <xf numFmtId="0" fontId="4" fillId="2" borderId="12" xfId="3" applyFont="1" applyFill="1" applyBorder="1" applyAlignment="1">
      <alignment vertical="center" wrapText="1"/>
    </xf>
    <xf numFmtId="0" fontId="4" fillId="0" borderId="0" xfId="3" applyFont="1" applyAlignment="1">
      <alignment vertical="center" wrapText="1"/>
    </xf>
    <xf numFmtId="0" fontId="11" fillId="0" borderId="0" xfId="3" applyFont="1" applyAlignment="1">
      <alignment horizontal="center" vertical="center" wrapText="1" shrinkToFit="1"/>
    </xf>
    <xf numFmtId="0" fontId="4" fillId="3" borderId="0" xfId="3" applyFont="1" applyFill="1" applyAlignment="1">
      <alignment horizontal="left" vertical="center" wrapText="1"/>
    </xf>
    <xf numFmtId="38" fontId="18" fillId="0" borderId="0" xfId="13" applyFont="1" applyFill="1" applyBorder="1" applyAlignment="1">
      <alignment vertical="center"/>
    </xf>
    <xf numFmtId="38" fontId="10" fillId="0" borderId="0" xfId="13" applyFont="1" applyFill="1" applyBorder="1" applyAlignment="1">
      <alignment vertical="top" wrapText="1"/>
    </xf>
    <xf numFmtId="38" fontId="4" fillId="0" borderId="3" xfId="13" applyFont="1" applyFill="1" applyBorder="1" applyAlignment="1">
      <alignment vertical="center" wrapText="1"/>
    </xf>
    <xf numFmtId="0" fontId="10" fillId="0" borderId="3" xfId="10" applyFont="1" applyBorder="1">
      <alignment vertical="center"/>
    </xf>
    <xf numFmtId="0" fontId="10" fillId="0" borderId="2" xfId="10" applyFont="1" applyBorder="1">
      <alignment vertical="center"/>
    </xf>
    <xf numFmtId="38" fontId="3" fillId="0" borderId="3" xfId="13" applyFont="1" applyBorder="1" applyAlignment="1">
      <alignment vertical="center" wrapText="1"/>
    </xf>
    <xf numFmtId="0" fontId="13" fillId="0" borderId="3" xfId="10" applyFont="1" applyBorder="1">
      <alignment vertical="center"/>
    </xf>
    <xf numFmtId="0" fontId="13" fillId="0" borderId="2" xfId="10" applyFont="1" applyBorder="1">
      <alignment vertical="center"/>
    </xf>
    <xf numFmtId="38" fontId="4" fillId="2" borderId="13" xfId="13" applyFont="1" applyFill="1" applyBorder="1" applyAlignment="1">
      <alignment vertical="center" wrapText="1"/>
    </xf>
    <xf numFmtId="38" fontId="4" fillId="2" borderId="12" xfId="13" applyFont="1" applyFill="1" applyBorder="1" applyAlignment="1">
      <alignment vertical="center" wrapText="1"/>
    </xf>
    <xf numFmtId="0" fontId="4" fillId="0" borderId="0" xfId="3" applyFont="1" applyAlignment="1">
      <alignment horizontal="left" vertical="center" wrapText="1"/>
    </xf>
    <xf numFmtId="0" fontId="3" fillId="0" borderId="0" xfId="3" applyFont="1" applyAlignment="1">
      <alignment horizontal="left" vertical="center" wrapText="1"/>
    </xf>
    <xf numFmtId="0" fontId="10" fillId="0" borderId="6" xfId="10" applyFont="1" applyBorder="1">
      <alignment vertical="center"/>
    </xf>
    <xf numFmtId="0" fontId="4" fillId="0" borderId="10" xfId="10" applyFont="1" applyBorder="1">
      <alignment vertical="center"/>
    </xf>
    <xf numFmtId="0" fontId="4" fillId="0" borderId="10" xfId="10" applyFont="1" applyBorder="1" applyAlignment="1">
      <alignment vertical="center" shrinkToFit="1"/>
    </xf>
    <xf numFmtId="0" fontId="10" fillId="0" borderId="10" xfId="10" applyFont="1" applyBorder="1">
      <alignment vertical="center"/>
    </xf>
    <xf numFmtId="0" fontId="4" fillId="0" borderId="0" xfId="10" applyFont="1" applyAlignment="1">
      <alignment vertical="center" shrinkToFit="1"/>
    </xf>
    <xf numFmtId="0" fontId="10" fillId="0" borderId="8" xfId="10" applyFont="1" applyBorder="1">
      <alignment vertical="center"/>
    </xf>
    <xf numFmtId="0" fontId="4" fillId="0" borderId="7" xfId="10" applyFont="1" applyBorder="1" applyAlignment="1">
      <alignment vertical="center" shrinkToFit="1"/>
    </xf>
    <xf numFmtId="0" fontId="10" fillId="0" borderId="12" xfId="10" applyFont="1" applyBorder="1">
      <alignment vertical="center"/>
    </xf>
    <xf numFmtId="0" fontId="10" fillId="0" borderId="19" xfId="10" applyFont="1" applyBorder="1">
      <alignment vertical="center"/>
    </xf>
    <xf numFmtId="0" fontId="3" fillId="0" borderId="4" xfId="3" applyFont="1" applyBorder="1" applyAlignment="1">
      <alignment horizontal="center" vertical="center" wrapText="1"/>
    </xf>
    <xf numFmtId="0" fontId="10" fillId="0" borderId="7" xfId="10" applyFont="1" applyBorder="1">
      <alignment vertical="center"/>
    </xf>
    <xf numFmtId="0" fontId="13" fillId="0" borderId="6" xfId="10" applyFont="1" applyBorder="1">
      <alignment vertical="center"/>
    </xf>
    <xf numFmtId="0" fontId="3" fillId="0" borderId="10" xfId="10" applyFont="1" applyBorder="1">
      <alignment vertical="center"/>
    </xf>
    <xf numFmtId="0" fontId="3" fillId="0" borderId="0" xfId="10" applyFont="1">
      <alignment vertical="center"/>
    </xf>
    <xf numFmtId="0" fontId="3" fillId="3" borderId="0" xfId="10" applyFont="1" applyFill="1">
      <alignment vertical="center"/>
    </xf>
    <xf numFmtId="0" fontId="4" fillId="3" borderId="0" xfId="10" applyFont="1" applyFill="1" applyAlignment="1">
      <alignment horizontal="left" vertical="center" wrapText="1"/>
    </xf>
    <xf numFmtId="0" fontId="10" fillId="3" borderId="0" xfId="10" applyFont="1" applyFill="1">
      <alignment vertical="center"/>
    </xf>
    <xf numFmtId="0" fontId="3" fillId="3" borderId="0" xfId="10" applyFont="1" applyFill="1" applyAlignment="1">
      <alignment horizontal="center" vertical="center" wrapText="1"/>
    </xf>
    <xf numFmtId="0" fontId="3" fillId="3" borderId="10" xfId="10" applyFont="1" applyFill="1" applyBorder="1" applyAlignment="1">
      <alignment horizontal="center" vertical="center" wrapText="1"/>
    </xf>
    <xf numFmtId="0" fontId="4" fillId="3" borderId="10" xfId="10" applyFont="1" applyFill="1" applyBorder="1" applyAlignment="1">
      <alignment horizontal="left" vertical="center"/>
    </xf>
    <xf numFmtId="0" fontId="4" fillId="3" borderId="8" xfId="10" applyFont="1" applyFill="1" applyBorder="1" applyAlignment="1">
      <alignment horizontal="left" vertical="center"/>
    </xf>
    <xf numFmtId="0" fontId="4" fillId="3" borderId="0" xfId="10" applyFont="1" applyFill="1" applyAlignment="1">
      <alignment horizontal="left" vertical="center"/>
    </xf>
    <xf numFmtId="0" fontId="4" fillId="3" borderId="0" xfId="10" applyFont="1" applyFill="1" applyAlignment="1">
      <alignment horizontal="right" vertical="center"/>
    </xf>
    <xf numFmtId="0" fontId="4" fillId="3" borderId="0" xfId="10" applyFont="1" applyFill="1">
      <alignment vertical="center"/>
    </xf>
    <xf numFmtId="3" fontId="4" fillId="3" borderId="0" xfId="10" applyNumberFormat="1" applyFont="1" applyFill="1" applyAlignment="1">
      <alignment horizontal="right" vertical="center"/>
    </xf>
    <xf numFmtId="0" fontId="13" fillId="0" borderId="7" xfId="10" applyFont="1" applyBorder="1">
      <alignment vertical="center"/>
    </xf>
    <xf numFmtId="0" fontId="3" fillId="0" borderId="0" xfId="3" applyFont="1" applyAlignment="1">
      <alignment vertical="center" wrapText="1"/>
    </xf>
    <xf numFmtId="0" fontId="10" fillId="0" borderId="9" xfId="10" applyFont="1" applyBorder="1">
      <alignment vertical="center"/>
    </xf>
    <xf numFmtId="0" fontId="10" fillId="0" borderId="11" xfId="10" applyFont="1" applyBorder="1">
      <alignment vertical="center"/>
    </xf>
    <xf numFmtId="0" fontId="3" fillId="0" borderId="12" xfId="10" applyFont="1" applyBorder="1">
      <alignment vertical="center"/>
    </xf>
    <xf numFmtId="0" fontId="3" fillId="0" borderId="3" xfId="10" applyFont="1" applyBorder="1">
      <alignment vertical="center"/>
    </xf>
    <xf numFmtId="0" fontId="3" fillId="0" borderId="2" xfId="10" applyFont="1" applyBorder="1">
      <alignment vertical="center"/>
    </xf>
    <xf numFmtId="0" fontId="13" fillId="0" borderId="19" xfId="10" applyFont="1" applyBorder="1">
      <alignment vertical="center"/>
    </xf>
    <xf numFmtId="0" fontId="11" fillId="0" borderId="0" xfId="10" applyFont="1">
      <alignment vertical="center"/>
    </xf>
    <xf numFmtId="0" fontId="3" fillId="0" borderId="0" xfId="10" applyFont="1" applyAlignment="1">
      <alignment horizontal="center" vertical="center" wrapText="1"/>
    </xf>
    <xf numFmtId="0" fontId="3" fillId="3" borderId="0" xfId="10" applyFont="1" applyFill="1" applyAlignment="1">
      <alignment horizontal="left" vertical="center"/>
    </xf>
    <xf numFmtId="0" fontId="3" fillId="3" borderId="0" xfId="10" applyFont="1" applyFill="1" applyAlignment="1">
      <alignment horizontal="right" vertical="center"/>
    </xf>
    <xf numFmtId="3" fontId="3" fillId="3" borderId="0" xfId="10" applyNumberFormat="1" applyFont="1" applyFill="1" applyAlignment="1">
      <alignment horizontal="right" vertical="center"/>
    </xf>
    <xf numFmtId="0" fontId="3" fillId="3" borderId="0" xfId="10" applyFont="1" applyFill="1" applyAlignment="1">
      <alignment horizontal="center" vertical="center"/>
    </xf>
    <xf numFmtId="0" fontId="3" fillId="3" borderId="0" xfId="10" applyFont="1" applyFill="1" applyAlignment="1">
      <alignment horizontal="left" vertical="center" wrapText="1"/>
    </xf>
    <xf numFmtId="0" fontId="12" fillId="0" borderId="0" xfId="10" applyFont="1">
      <alignment vertical="center"/>
    </xf>
    <xf numFmtId="49" fontId="10" fillId="3" borderId="0" xfId="10" applyNumberFormat="1" applyFont="1" applyFill="1" applyAlignment="1">
      <alignment horizontal="right" vertical="center"/>
    </xf>
    <xf numFmtId="0" fontId="18" fillId="3" borderId="0" xfId="10" applyFont="1" applyFill="1">
      <alignment vertical="center"/>
    </xf>
    <xf numFmtId="38" fontId="10" fillId="3" borderId="0" xfId="13" applyFont="1" applyFill="1" applyBorder="1" applyAlignment="1">
      <alignment vertical="top" wrapText="1"/>
    </xf>
    <xf numFmtId="38" fontId="10" fillId="3" borderId="0" xfId="13" applyFont="1" applyFill="1" applyBorder="1" applyAlignment="1">
      <alignment vertical="top"/>
    </xf>
    <xf numFmtId="49" fontId="4" fillId="0" borderId="6" xfId="10" applyNumberFormat="1" applyFont="1" applyBorder="1">
      <alignment vertical="center"/>
    </xf>
    <xf numFmtId="0" fontId="4" fillId="0" borderId="3" xfId="10" applyFont="1" applyBorder="1">
      <alignment vertical="center"/>
    </xf>
    <xf numFmtId="0" fontId="4" fillId="0" borderId="3" xfId="10" applyFont="1" applyBorder="1" applyAlignment="1">
      <alignment vertical="center" shrinkToFit="1"/>
    </xf>
    <xf numFmtId="38" fontId="4" fillId="0" borderId="10" xfId="13" applyFont="1" applyFill="1" applyBorder="1" applyAlignment="1">
      <alignment vertical="top" wrapText="1"/>
    </xf>
    <xf numFmtId="38" fontId="10" fillId="0" borderId="10" xfId="13" applyFont="1" applyFill="1" applyBorder="1" applyAlignment="1">
      <alignment vertical="top" wrapText="1"/>
    </xf>
    <xf numFmtId="0" fontId="4" fillId="0" borderId="7" xfId="10" applyFont="1" applyBorder="1">
      <alignment vertical="center"/>
    </xf>
    <xf numFmtId="49" fontId="4" fillId="0" borderId="17" xfId="10" applyNumberFormat="1" applyFont="1" applyBorder="1">
      <alignment vertical="center"/>
    </xf>
    <xf numFmtId="0" fontId="4" fillId="0" borderId="0" xfId="10" applyFont="1" applyAlignment="1">
      <alignment horizontal="center" vertical="center"/>
    </xf>
    <xf numFmtId="0" fontId="4" fillId="0" borderId="9" xfId="10" applyFont="1" applyBorder="1">
      <alignment vertical="center"/>
    </xf>
    <xf numFmtId="0" fontId="4" fillId="0" borderId="13" xfId="10" applyFont="1" applyBorder="1" applyAlignment="1">
      <alignment horizontal="center" vertical="center"/>
    </xf>
    <xf numFmtId="0" fontId="4" fillId="0" borderId="19" xfId="10" applyFont="1" applyBorder="1">
      <alignment vertical="center"/>
    </xf>
    <xf numFmtId="0" fontId="4" fillId="0" borderId="13" xfId="10" applyFont="1" applyBorder="1">
      <alignment vertical="center"/>
    </xf>
    <xf numFmtId="0" fontId="4" fillId="0" borderId="12" xfId="10" applyFont="1" applyBorder="1">
      <alignment vertical="center"/>
    </xf>
    <xf numFmtId="0" fontId="4" fillId="0" borderId="12" xfId="10" applyFont="1" applyBorder="1" applyAlignment="1">
      <alignment vertical="center" shrinkToFit="1"/>
    </xf>
    <xf numFmtId="49" fontId="4" fillId="0" borderId="7" xfId="10" applyNumberFormat="1" applyFont="1" applyBorder="1">
      <alignment vertical="center"/>
    </xf>
    <xf numFmtId="0" fontId="10" fillId="0" borderId="13" xfId="10" applyFont="1" applyBorder="1">
      <alignment vertical="center"/>
    </xf>
    <xf numFmtId="0" fontId="18" fillId="3" borderId="0" xfId="3" applyFont="1" applyFill="1">
      <alignment vertical="center"/>
    </xf>
    <xf numFmtId="0" fontId="11" fillId="3" borderId="0" xfId="3" applyFont="1" applyFill="1" applyAlignment="1">
      <alignment horizontal="center" vertical="center" wrapText="1" shrinkToFit="1"/>
    </xf>
    <xf numFmtId="38" fontId="4" fillId="0" borderId="0" xfId="13" applyFont="1" applyFill="1" applyBorder="1" applyAlignment="1">
      <alignment vertical="center"/>
    </xf>
    <xf numFmtId="38" fontId="4" fillId="0" borderId="2" xfId="13" applyFont="1" applyFill="1" applyBorder="1" applyAlignment="1">
      <alignment vertical="center" wrapText="1"/>
    </xf>
    <xf numFmtId="0" fontId="24" fillId="0" borderId="0" xfId="10" applyFont="1">
      <alignment vertical="center"/>
    </xf>
    <xf numFmtId="38" fontId="12" fillId="0" borderId="0" xfId="13" applyFont="1" applyFill="1" applyBorder="1" applyAlignment="1">
      <alignment vertical="center"/>
    </xf>
    <xf numFmtId="38" fontId="12" fillId="0" borderId="0" xfId="13" applyFont="1" applyFill="1" applyBorder="1" applyAlignment="1">
      <alignment vertical="top" wrapText="1"/>
    </xf>
    <xf numFmtId="0" fontId="4" fillId="0" borderId="1" xfId="10" applyFont="1" applyBorder="1">
      <alignment vertical="center"/>
    </xf>
    <xf numFmtId="0" fontId="4" fillId="0" borderId="2" xfId="10" applyFont="1" applyBorder="1">
      <alignment vertical="center"/>
    </xf>
    <xf numFmtId="0" fontId="4" fillId="0" borderId="6" xfId="10" applyFont="1" applyBorder="1">
      <alignment vertical="center"/>
    </xf>
    <xf numFmtId="0" fontId="4" fillId="0" borderId="8" xfId="10" applyFont="1" applyBorder="1" applyAlignment="1">
      <alignment horizontal="right" vertical="center"/>
    </xf>
    <xf numFmtId="0" fontId="4" fillId="0" borderId="10" xfId="10" applyFont="1" applyBorder="1" applyAlignment="1">
      <alignment horizontal="right" vertical="center"/>
    </xf>
    <xf numFmtId="0" fontId="4" fillId="0" borderId="8" xfId="10" applyFont="1" applyBorder="1">
      <alignment vertical="center"/>
    </xf>
    <xf numFmtId="49" fontId="12" fillId="0" borderId="0" xfId="10" applyNumberFormat="1" applyFont="1">
      <alignment vertical="center"/>
    </xf>
    <xf numFmtId="0" fontId="20" fillId="0" borderId="0" xfId="10" applyFont="1">
      <alignment vertical="center"/>
    </xf>
    <xf numFmtId="0" fontId="12" fillId="0" borderId="0" xfId="10" applyFont="1" applyAlignment="1">
      <alignment horizontal="center" vertical="center"/>
    </xf>
    <xf numFmtId="38" fontId="10" fillId="0" borderId="0" xfId="13" applyFont="1" applyFill="1" applyBorder="1" applyAlignment="1">
      <alignment vertical="top"/>
    </xf>
    <xf numFmtId="0" fontId="4" fillId="2" borderId="3" xfId="10" applyFont="1" applyFill="1" applyBorder="1" applyAlignment="1">
      <alignment horizontal="center" vertical="center"/>
    </xf>
    <xf numFmtId="0" fontId="3" fillId="0" borderId="7" xfId="10" applyFont="1" applyBorder="1">
      <alignment vertical="center"/>
    </xf>
    <xf numFmtId="38" fontId="18" fillId="3" borderId="0" xfId="13" applyFont="1" applyFill="1" applyBorder="1" applyAlignment="1">
      <alignment vertical="center"/>
    </xf>
    <xf numFmtId="38" fontId="4" fillId="3" borderId="0" xfId="13" applyFont="1" applyFill="1" applyBorder="1" applyAlignment="1">
      <alignment vertical="center"/>
    </xf>
    <xf numFmtId="38" fontId="12" fillId="3" borderId="0" xfId="13" applyFont="1" applyFill="1" applyBorder="1" applyAlignment="1">
      <alignment vertical="top" wrapText="1"/>
    </xf>
    <xf numFmtId="0" fontId="27" fillId="0" borderId="0" xfId="15" applyFont="1">
      <alignment vertical="center"/>
    </xf>
    <xf numFmtId="0" fontId="4" fillId="0" borderId="17" xfId="15" applyFont="1" applyBorder="1" applyAlignment="1">
      <alignment horizontal="center" vertical="center"/>
    </xf>
    <xf numFmtId="0" fontId="4" fillId="0" borderId="7" xfId="15" applyFont="1" applyBorder="1" applyAlignment="1">
      <alignment horizontal="center" vertical="center"/>
    </xf>
    <xf numFmtId="0" fontId="4" fillId="0" borderId="21" xfId="15" applyFont="1" applyBorder="1" applyAlignment="1">
      <alignment horizontal="center" vertical="center"/>
    </xf>
    <xf numFmtId="0" fontId="4" fillId="0" borderId="11" xfId="15" applyFont="1" applyBorder="1">
      <alignment vertical="center"/>
    </xf>
    <xf numFmtId="0" fontId="12" fillId="0" borderId="0" xfId="15" applyFont="1">
      <alignment vertical="center"/>
    </xf>
    <xf numFmtId="0" fontId="18" fillId="0" borderId="0" xfId="15" applyFont="1" applyAlignment="1">
      <alignment horizontal="center" vertical="center"/>
    </xf>
    <xf numFmtId="0" fontId="4" fillId="0" borderId="0" xfId="15" applyFont="1">
      <alignment vertical="center"/>
    </xf>
    <xf numFmtId="49" fontId="18" fillId="0" borderId="0" xfId="16" applyNumberFormat="1" applyFont="1">
      <alignment vertical="center"/>
    </xf>
    <xf numFmtId="0" fontId="18" fillId="0" borderId="0" xfId="16" applyFont="1">
      <alignment vertical="center"/>
    </xf>
    <xf numFmtId="49" fontId="18" fillId="0" borderId="0" xfId="16" applyNumberFormat="1" applyFont="1" applyAlignment="1">
      <alignment horizontal="center" vertical="center" wrapText="1"/>
    </xf>
    <xf numFmtId="0" fontId="18" fillId="0" borderId="0" xfId="16" applyFont="1" applyAlignment="1">
      <alignment horizontal="center" vertical="center" wrapText="1"/>
    </xf>
    <xf numFmtId="0" fontId="18" fillId="0" borderId="0" xfId="16" applyFont="1" applyAlignment="1">
      <alignment horizontal="center" vertical="center"/>
    </xf>
    <xf numFmtId="0" fontId="4" fillId="0" borderId="0" xfId="16" applyFont="1" applyAlignment="1">
      <alignment horizontal="center" vertical="center" wrapText="1"/>
    </xf>
    <xf numFmtId="0" fontId="34" fillId="0" borderId="0" xfId="10" applyFont="1">
      <alignment vertical="center"/>
    </xf>
    <xf numFmtId="0" fontId="35" fillId="0" borderId="0" xfId="10" applyFont="1">
      <alignment vertical="center"/>
    </xf>
    <xf numFmtId="0" fontId="20" fillId="0" borderId="0" xfId="10" applyFont="1" applyAlignment="1">
      <alignment horizontal="center" vertical="center"/>
    </xf>
    <xf numFmtId="38" fontId="10" fillId="0" borderId="0" xfId="13" applyFont="1" applyFill="1">
      <alignment vertical="center"/>
    </xf>
    <xf numFmtId="38" fontId="10" fillId="0" borderId="0" xfId="13" applyFont="1" applyFill="1" applyBorder="1" applyAlignment="1">
      <alignment vertical="center" wrapText="1"/>
    </xf>
    <xf numFmtId="0" fontId="17" fillId="0" borderId="0" xfId="3" applyFont="1">
      <alignment vertical="center"/>
    </xf>
    <xf numFmtId="0" fontId="17" fillId="0" borderId="0" xfId="3" applyFont="1" applyAlignment="1">
      <alignment vertical="center" wrapText="1"/>
    </xf>
    <xf numFmtId="0" fontId="36" fillId="0" borderId="0" xfId="3" applyFont="1">
      <alignment vertical="center"/>
    </xf>
    <xf numFmtId="0" fontId="12" fillId="0" borderId="0" xfId="3" applyFont="1">
      <alignment vertical="center"/>
    </xf>
    <xf numFmtId="0" fontId="17" fillId="0" borderId="0" xfId="2" applyFont="1" applyAlignment="1">
      <alignment vertical="center" wrapText="1"/>
    </xf>
    <xf numFmtId="0" fontId="17" fillId="0" borderId="0" xfId="2" applyFont="1" applyAlignment="1">
      <alignment horizontal="center" vertical="center"/>
    </xf>
    <xf numFmtId="0" fontId="20" fillId="3" borderId="0" xfId="17" applyFont="1" applyFill="1">
      <alignment vertical="center"/>
    </xf>
    <xf numFmtId="0" fontId="4" fillId="3" borderId="0" xfId="3" applyFont="1" applyFill="1" applyAlignment="1">
      <alignment horizontal="right" vertical="center"/>
    </xf>
    <xf numFmtId="0" fontId="3" fillId="3" borderId="0" xfId="3" applyFont="1" applyFill="1" applyAlignment="1">
      <alignment horizontal="right" vertical="center"/>
    </xf>
    <xf numFmtId="0" fontId="37" fillId="3" borderId="0" xfId="6" applyFont="1" applyFill="1">
      <alignment vertical="center"/>
    </xf>
    <xf numFmtId="0" fontId="39" fillId="3" borderId="0" xfId="6" applyFont="1" applyFill="1" applyAlignment="1">
      <alignment vertical="center" wrapText="1"/>
    </xf>
    <xf numFmtId="0" fontId="20" fillId="3" borderId="4" xfId="17" applyFont="1" applyFill="1" applyBorder="1" applyAlignment="1">
      <alignment horizontal="center" vertical="center"/>
    </xf>
    <xf numFmtId="0" fontId="20" fillId="3" borderId="4" xfId="17" applyFont="1" applyFill="1" applyBorder="1" applyAlignment="1">
      <alignment horizontal="center" vertical="center" wrapText="1"/>
    </xf>
    <xf numFmtId="0" fontId="20" fillId="3" borderId="1" xfId="17" applyFont="1" applyFill="1" applyBorder="1" applyAlignment="1">
      <alignment horizontal="center" vertical="center" wrapText="1"/>
    </xf>
    <xf numFmtId="0" fontId="40" fillId="3" borderId="0" xfId="17" applyFont="1" applyFill="1" applyAlignment="1">
      <alignment horizontal="center" vertical="center"/>
    </xf>
    <xf numFmtId="0" fontId="40" fillId="3" borderId="0" xfId="17" applyFont="1" applyFill="1" applyAlignment="1">
      <alignment horizontal="center" vertical="center" wrapText="1"/>
    </xf>
    <xf numFmtId="0" fontId="16" fillId="3" borderId="0" xfId="17" applyFont="1" applyFill="1" applyAlignment="1">
      <alignment horizontal="center" vertical="center"/>
    </xf>
    <xf numFmtId="0" fontId="40" fillId="3" borderId="20" xfId="17" applyFont="1" applyFill="1" applyBorder="1" applyAlignment="1">
      <alignment horizontal="center" vertical="center"/>
    </xf>
    <xf numFmtId="0" fontId="40" fillId="3" borderId="0" xfId="17" applyFont="1" applyFill="1">
      <alignment vertical="center"/>
    </xf>
    <xf numFmtId="0" fontId="20" fillId="3" borderId="0" xfId="17" applyFont="1" applyFill="1" applyAlignment="1">
      <alignment horizontal="center" vertical="center"/>
    </xf>
    <xf numFmtId="0" fontId="40" fillId="3" borderId="24" xfId="17" applyFont="1" applyFill="1" applyBorder="1" applyAlignment="1">
      <alignment horizontal="center" vertical="center"/>
    </xf>
    <xf numFmtId="0" fontId="40" fillId="2" borderId="24" xfId="17" applyFont="1" applyFill="1" applyBorder="1">
      <alignment vertical="center"/>
    </xf>
    <xf numFmtId="0" fontId="40" fillId="2" borderId="14" xfId="17" applyFont="1" applyFill="1" applyBorder="1">
      <alignment vertical="center"/>
    </xf>
    <xf numFmtId="0" fontId="40" fillId="0" borderId="25" xfId="17" applyFont="1" applyBorder="1">
      <alignment vertical="center"/>
    </xf>
    <xf numFmtId="0" fontId="40" fillId="0" borderId="24" xfId="17" applyFont="1" applyBorder="1">
      <alignment vertical="center"/>
    </xf>
    <xf numFmtId="0" fontId="40" fillId="0" borderId="17" xfId="17" applyFont="1" applyBorder="1">
      <alignment vertical="center"/>
    </xf>
    <xf numFmtId="0" fontId="40" fillId="3" borderId="25" xfId="17" applyFont="1" applyFill="1" applyBorder="1" applyAlignment="1">
      <alignment horizontal="center" vertical="center"/>
    </xf>
    <xf numFmtId="0" fontId="40" fillId="2" borderId="25" xfId="17" applyFont="1" applyFill="1" applyBorder="1">
      <alignment vertical="center"/>
    </xf>
    <xf numFmtId="0" fontId="40" fillId="2" borderId="16" xfId="17" applyFont="1" applyFill="1" applyBorder="1">
      <alignment vertical="center"/>
    </xf>
    <xf numFmtId="0" fontId="40" fillId="3" borderId="26" xfId="17" applyFont="1" applyFill="1" applyBorder="1" applyAlignment="1">
      <alignment horizontal="center" vertical="center"/>
    </xf>
    <xf numFmtId="0" fontId="40" fillId="2" borderId="26" xfId="17" applyFont="1" applyFill="1" applyBorder="1">
      <alignment vertical="center"/>
    </xf>
    <xf numFmtId="0" fontId="40" fillId="2" borderId="15" xfId="17" applyFont="1" applyFill="1" applyBorder="1">
      <alignment vertical="center"/>
    </xf>
    <xf numFmtId="0" fontId="40" fillId="0" borderId="26" xfId="17" applyFont="1" applyBorder="1">
      <alignment vertical="center"/>
    </xf>
    <xf numFmtId="0" fontId="20" fillId="3" borderId="0" xfId="17" applyFont="1" applyFill="1" applyAlignment="1">
      <alignment horizontal="right" vertical="center"/>
    </xf>
    <xf numFmtId="0" fontId="20" fillId="0" borderId="0" xfId="17" applyFont="1">
      <alignment vertical="center"/>
    </xf>
    <xf numFmtId="0" fontId="20" fillId="0" borderId="0" xfId="17" applyFont="1" applyAlignment="1">
      <alignment horizontal="right" vertical="center"/>
    </xf>
    <xf numFmtId="0" fontId="20" fillId="3" borderId="0" xfId="17" applyFont="1" applyFill="1" applyAlignment="1">
      <alignment horizontal="left" vertical="center"/>
    </xf>
    <xf numFmtId="0" fontId="20" fillId="0" borderId="4" xfId="17" applyFont="1" applyBorder="1" applyAlignment="1">
      <alignment vertical="center" wrapText="1"/>
    </xf>
    <xf numFmtId="0" fontId="20" fillId="0" borderId="4" xfId="17" applyFont="1" applyBorder="1" applyAlignment="1">
      <alignment horizontal="center" vertical="center" wrapText="1"/>
    </xf>
    <xf numFmtId="0" fontId="40" fillId="0" borderId="0" xfId="17" applyFont="1" applyAlignment="1">
      <alignment horizontal="center" vertical="center"/>
    </xf>
    <xf numFmtId="0" fontId="40" fillId="0" borderId="4" xfId="17" applyFont="1" applyBorder="1" applyAlignment="1">
      <alignment horizontal="right" vertical="center"/>
    </xf>
    <xf numFmtId="0" fontId="20" fillId="3" borderId="4" xfId="17" applyFont="1" applyFill="1" applyBorder="1">
      <alignment vertical="center"/>
    </xf>
    <xf numFmtId="0" fontId="40" fillId="0" borderId="0" xfId="17" applyFont="1" applyAlignment="1">
      <alignment horizontal="right" vertical="center"/>
    </xf>
    <xf numFmtId="0" fontId="24" fillId="3" borderId="0" xfId="17" applyFont="1" applyFill="1">
      <alignment vertical="center"/>
    </xf>
    <xf numFmtId="0" fontId="11" fillId="0" borderId="0" xfId="3" applyFont="1" applyAlignment="1">
      <alignment horizontal="left" vertical="center"/>
    </xf>
    <xf numFmtId="0" fontId="16" fillId="0" borderId="0" xfId="17" applyFont="1">
      <alignment vertical="center"/>
    </xf>
    <xf numFmtId="0" fontId="40" fillId="0" borderId="4" xfId="17" applyFont="1" applyBorder="1" applyAlignment="1">
      <alignment horizontal="center" vertical="center"/>
    </xf>
    <xf numFmtId="0" fontId="40" fillId="0" borderId="1" xfId="17" applyFont="1" applyBorder="1" applyAlignment="1">
      <alignment horizontal="center" vertical="center" wrapText="1"/>
    </xf>
    <xf numFmtId="0" fontId="20" fillId="0" borderId="1" xfId="17" applyFont="1" applyBorder="1" applyAlignment="1">
      <alignment horizontal="center" vertical="center" wrapText="1"/>
    </xf>
    <xf numFmtId="0" fontId="20" fillId="0" borderId="27" xfId="17" applyFont="1" applyBorder="1" applyAlignment="1">
      <alignment horizontal="center" vertical="center"/>
    </xf>
    <xf numFmtId="0" fontId="40" fillId="0" borderId="0" xfId="17" applyFont="1">
      <alignment vertical="center"/>
    </xf>
    <xf numFmtId="0" fontId="20" fillId="0" borderId="0" xfId="17" applyFont="1" applyAlignment="1">
      <alignment horizontal="center" vertical="center"/>
    </xf>
    <xf numFmtId="0" fontId="20" fillId="0" borderId="24" xfId="17" applyFont="1" applyBorder="1" applyAlignment="1">
      <alignment horizontal="center" vertical="center"/>
    </xf>
    <xf numFmtId="0" fontId="20" fillId="2" borderId="24" xfId="17" applyFont="1" applyFill="1" applyBorder="1">
      <alignment vertical="center"/>
    </xf>
    <xf numFmtId="0" fontId="20" fillId="0" borderId="27" xfId="17" applyFont="1" applyBorder="1">
      <alignment vertical="center"/>
    </xf>
    <xf numFmtId="0" fontId="20" fillId="0" borderId="26" xfId="17" applyFont="1" applyBorder="1" applyAlignment="1">
      <alignment horizontal="center" vertical="center"/>
    </xf>
    <xf numFmtId="0" fontId="20" fillId="2" borderId="26" xfId="17" applyFont="1" applyFill="1" applyBorder="1">
      <alignment vertical="center"/>
    </xf>
    <xf numFmtId="0" fontId="20" fillId="0" borderId="19" xfId="17" applyFont="1" applyBorder="1">
      <alignment vertical="center"/>
    </xf>
    <xf numFmtId="0" fontId="40" fillId="3" borderId="4" xfId="17" applyFont="1" applyFill="1" applyBorder="1" applyAlignment="1">
      <alignment horizontal="center" vertical="center" wrapText="1"/>
    </xf>
    <xf numFmtId="0" fontId="13" fillId="0" borderId="0" xfId="3" applyFont="1" applyAlignment="1">
      <alignment vertical="center" wrapText="1"/>
    </xf>
    <xf numFmtId="0" fontId="4" fillId="0" borderId="0" xfId="18" applyFont="1">
      <alignment vertical="center"/>
    </xf>
    <xf numFmtId="0" fontId="27" fillId="0" borderId="0" xfId="18" applyFont="1">
      <alignment vertical="center"/>
    </xf>
    <xf numFmtId="0" fontId="12" fillId="0" borderId="1"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2" xfId="3" applyFont="1" applyBorder="1" applyAlignment="1">
      <alignment horizontal="center" vertical="center" wrapText="1"/>
    </xf>
    <xf numFmtId="0" fontId="12" fillId="2" borderId="1"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0" borderId="0" xfId="18" applyFont="1">
      <alignment vertical="center"/>
    </xf>
    <xf numFmtId="0" fontId="42" fillId="2" borderId="4" xfId="3" applyFont="1" applyFill="1" applyBorder="1" applyAlignment="1">
      <alignment horizontal="center" vertical="center"/>
    </xf>
    <xf numFmtId="0" fontId="43" fillId="3" borderId="0" xfId="3" applyFont="1" applyFill="1" applyAlignment="1">
      <alignment vertical="center" wrapText="1"/>
    </xf>
    <xf numFmtId="0" fontId="9" fillId="0" borderId="0" xfId="2" applyFont="1" applyAlignment="1">
      <alignment horizontal="center"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9" fillId="0" borderId="0" xfId="2" applyFont="1">
      <alignment vertical="center"/>
    </xf>
    <xf numFmtId="0" fontId="9" fillId="0" borderId="0" xfId="2" applyFont="1" applyAlignment="1">
      <alignment horizontal="left" vertical="center" wrapText="1"/>
    </xf>
    <xf numFmtId="0" fontId="12" fillId="0" borderId="0" xfId="2" applyFont="1" applyAlignment="1">
      <alignment horizontal="left" vertical="center" wrapText="1"/>
    </xf>
    <xf numFmtId="0" fontId="12" fillId="0" borderId="0" xfId="2" applyFont="1" applyAlignment="1">
      <alignment vertical="center" wrapText="1"/>
    </xf>
    <xf numFmtId="0" fontId="9" fillId="0" borderId="0" xfId="2" applyFont="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left" vertical="center"/>
    </xf>
    <xf numFmtId="0" fontId="12" fillId="0" borderId="0" xfId="2" applyFont="1">
      <alignment vertical="center"/>
    </xf>
    <xf numFmtId="0" fontId="10" fillId="0" borderId="0" xfId="2" applyFont="1" applyAlignment="1">
      <alignment horizontal="center" vertical="center"/>
    </xf>
    <xf numFmtId="0" fontId="4" fillId="0" borderId="0" xfId="2" applyFont="1" applyAlignment="1">
      <alignment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4" fillId="0" borderId="7" xfId="2" applyFont="1" applyBorder="1">
      <alignment vertical="center"/>
    </xf>
    <xf numFmtId="0" fontId="4" fillId="2" borderId="4" xfId="2" applyFont="1" applyFill="1" applyBorder="1">
      <alignment vertical="center"/>
    </xf>
    <xf numFmtId="0" fontId="10" fillId="0" borderId="0" xfId="2" applyFont="1">
      <alignment vertical="center"/>
    </xf>
    <xf numFmtId="0" fontId="4" fillId="3" borderId="0" xfId="3" applyFont="1" applyFill="1" applyAlignment="1">
      <alignment horizontal="center" vertical="center" shrinkToFit="1"/>
    </xf>
    <xf numFmtId="0" fontId="4" fillId="3" borderId="7" xfId="3" applyFont="1" applyFill="1" applyBorder="1" applyAlignment="1">
      <alignment vertical="center" wrapText="1"/>
    </xf>
    <xf numFmtId="0" fontId="4" fillId="3" borderId="11"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12" fillId="3" borderId="0" xfId="3" applyFont="1" applyFill="1" applyAlignment="1">
      <alignment horizontal="left" vertical="center"/>
    </xf>
    <xf numFmtId="0" fontId="4" fillId="3" borderId="0" xfId="3" applyFont="1" applyFill="1" applyAlignment="1">
      <alignment horizontal="center" vertical="center" wrapText="1"/>
    </xf>
    <xf numFmtId="0" fontId="12" fillId="3" borderId="0" xfId="3" applyFont="1" applyFill="1">
      <alignment vertical="center"/>
    </xf>
    <xf numFmtId="0" fontId="3" fillId="0" borderId="0" xfId="2" applyFo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1" fillId="0" borderId="0" xfId="2" applyFont="1" applyAlignment="1">
      <alignment horizontal="center" vertical="center" wrapText="1"/>
    </xf>
    <xf numFmtId="0" fontId="4" fillId="0" borderId="0" xfId="2" applyFont="1" applyAlignment="1">
      <alignment horizontal="left" vertical="center" wrapText="1"/>
    </xf>
    <xf numFmtId="0" fontId="44" fillId="0" borderId="0" xfId="2" applyFont="1" applyAlignment="1">
      <alignment horizontal="center" vertical="center"/>
    </xf>
    <xf numFmtId="0" fontId="3" fillId="0" borderId="11" xfId="2" applyFont="1" applyBorder="1" applyAlignment="1">
      <alignment vertical="center" shrinkToFit="1"/>
    </xf>
    <xf numFmtId="0" fontId="4" fillId="0" borderId="13" xfId="2" applyFont="1" applyBorder="1" applyAlignment="1">
      <alignment vertical="center" shrinkToFit="1"/>
    </xf>
    <xf numFmtId="0" fontId="4" fillId="3" borderId="13" xfId="2" applyFont="1" applyFill="1" applyBorder="1">
      <alignment vertical="center"/>
    </xf>
    <xf numFmtId="0" fontId="10" fillId="0" borderId="13" xfId="2" applyFont="1" applyBorder="1" applyAlignment="1">
      <alignment vertical="center" wrapText="1"/>
    </xf>
    <xf numFmtId="0" fontId="3" fillId="0" borderId="7" xfId="2" applyFont="1" applyBorder="1">
      <alignment vertical="center"/>
    </xf>
    <xf numFmtId="0" fontId="3" fillId="2" borderId="6" xfId="2" applyFont="1" applyFill="1" applyBorder="1" applyAlignment="1">
      <alignment vertical="center" wrapText="1"/>
    </xf>
    <xf numFmtId="0" fontId="3" fillId="2" borderId="10" xfId="2" applyFont="1" applyFill="1" applyBorder="1" applyAlignment="1">
      <alignment vertical="center" wrapText="1"/>
    </xf>
    <xf numFmtId="0" fontId="45" fillId="2" borderId="10" xfId="2" applyFont="1" applyFill="1" applyBorder="1" applyAlignment="1">
      <alignment vertical="center" wrapText="1"/>
    </xf>
    <xf numFmtId="0" fontId="3" fillId="0" borderId="0" xfId="2" applyFont="1" applyAlignment="1">
      <alignment vertical="center" wrapText="1"/>
    </xf>
    <xf numFmtId="0" fontId="3" fillId="2" borderId="0" xfId="2" applyFont="1" applyFill="1" applyAlignment="1">
      <alignment vertical="center" wrapText="1"/>
    </xf>
    <xf numFmtId="0" fontId="3" fillId="2" borderId="7" xfId="2" applyFont="1" applyFill="1" applyBorder="1" applyAlignment="1">
      <alignment vertical="center" wrapText="1"/>
    </xf>
    <xf numFmtId="0" fontId="4" fillId="0" borderId="0" xfId="2" applyFont="1" applyAlignment="1">
      <alignment horizontal="center" vertical="center" wrapText="1" shrinkToFit="1"/>
    </xf>
    <xf numFmtId="0" fontId="3" fillId="0" borderId="0" xfId="2" applyFont="1" applyAlignment="1">
      <alignment vertical="center" shrinkToFit="1"/>
    </xf>
    <xf numFmtId="0" fontId="10" fillId="0" borderId="0" xfId="2" applyFont="1" applyAlignment="1">
      <alignment horizontal="center" vertical="center" wrapText="1" shrinkToFit="1"/>
    </xf>
    <xf numFmtId="0" fontId="4" fillId="0" borderId="10" xfId="2" applyFont="1" applyBorder="1">
      <alignment vertical="center"/>
    </xf>
    <xf numFmtId="0" fontId="4" fillId="0" borderId="7" xfId="2" applyFont="1" applyBorder="1" applyAlignment="1">
      <alignment vertical="center" wrapText="1"/>
    </xf>
    <xf numFmtId="0" fontId="4" fillId="2" borderId="12" xfId="2" applyFont="1" applyFill="1" applyBorder="1" applyAlignment="1">
      <alignment horizontal="center" vertical="center" wrapText="1"/>
    </xf>
    <xf numFmtId="0" fontId="48" fillId="0" borderId="0" xfId="2" applyFont="1" applyAlignment="1">
      <alignment horizontal="center" vertical="center" wrapText="1"/>
    </xf>
    <xf numFmtId="0" fontId="4" fillId="0" borderId="0" xfId="2" applyFont="1" applyAlignment="1">
      <alignment horizontal="center" vertical="center" wrapText="1"/>
    </xf>
    <xf numFmtId="0" fontId="10" fillId="0" borderId="0" xfId="2" applyFont="1" applyAlignment="1">
      <alignment horizontal="left" vertical="center" wrapText="1" shrinkToFit="1"/>
    </xf>
    <xf numFmtId="0" fontId="3"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3" fillId="0" borderId="11" xfId="2" applyFont="1" applyBorder="1" applyAlignment="1">
      <alignment vertical="center" wrapText="1" shrinkToFit="1"/>
    </xf>
    <xf numFmtId="0" fontId="49" fillId="0" borderId="0" xfId="2" applyFont="1">
      <alignment vertical="center"/>
    </xf>
    <xf numFmtId="0" fontId="4" fillId="0" borderId="8" xfId="2" applyFont="1" applyBorder="1">
      <alignment vertical="center"/>
    </xf>
    <xf numFmtId="0" fontId="4" fillId="0" borderId="17" xfId="2" applyFont="1" applyBorder="1">
      <alignment vertical="center"/>
    </xf>
    <xf numFmtId="0" fontId="4" fillId="0" borderId="9" xfId="2" applyFont="1" applyBorder="1">
      <alignment vertical="center"/>
    </xf>
    <xf numFmtId="0" fontId="50" fillId="0" borderId="0" xfId="2" applyFont="1">
      <alignment vertical="center"/>
    </xf>
    <xf numFmtId="0" fontId="3" fillId="0" borderId="17" xfId="2" applyFont="1" applyBorder="1">
      <alignment vertical="center"/>
    </xf>
    <xf numFmtId="0" fontId="4" fillId="2" borderId="11" xfId="2" applyFont="1" applyFill="1" applyBorder="1" applyAlignment="1">
      <alignment horizontal="center" vertical="center" wrapText="1"/>
    </xf>
    <xf numFmtId="0" fontId="4" fillId="0" borderId="9"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3" fillId="0" borderId="0" xfId="2" applyFont="1" applyAlignment="1">
      <alignment horizontal="center" vertical="center" wrapText="1" shrinkToFit="1"/>
    </xf>
    <xf numFmtId="0" fontId="10" fillId="0" borderId="10" xfId="2" applyFont="1" applyBorder="1" applyAlignment="1">
      <alignment horizontal="center" vertical="center"/>
    </xf>
    <xf numFmtId="0" fontId="44" fillId="0" borderId="0" xfId="2" applyFont="1">
      <alignment vertical="center"/>
    </xf>
    <xf numFmtId="0" fontId="3" fillId="0" borderId="13" xfId="2" applyFont="1" applyBorder="1">
      <alignment vertical="center"/>
    </xf>
    <xf numFmtId="0" fontId="4" fillId="0" borderId="0" xfId="3" applyFont="1" applyAlignment="1">
      <alignment horizontal="left" vertical="center" shrinkToFit="1"/>
    </xf>
    <xf numFmtId="0" fontId="12" fillId="3" borderId="0" xfId="2" applyFont="1" applyFill="1" applyAlignment="1">
      <alignment horizontal="left" vertical="center" wrapText="1"/>
    </xf>
    <xf numFmtId="0" fontId="51" fillId="0" borderId="0" xfId="2" applyFont="1">
      <alignment vertical="center"/>
    </xf>
    <xf numFmtId="0" fontId="3" fillId="0" borderId="10" xfId="2" applyFont="1" applyBorder="1" applyAlignment="1">
      <alignment horizontal="center" vertical="center"/>
    </xf>
    <xf numFmtId="0" fontId="11" fillId="0" borderId="0" xfId="2" applyFont="1">
      <alignment vertical="center"/>
    </xf>
    <xf numFmtId="0" fontId="11" fillId="0" borderId="0" xfId="2" applyFont="1" applyAlignment="1">
      <alignment vertical="center" wrapText="1"/>
    </xf>
    <xf numFmtId="0" fontId="12" fillId="0" borderId="18" xfId="2" applyFont="1" applyBorder="1" applyAlignment="1">
      <alignment horizontal="center" vertical="center" wrapText="1"/>
    </xf>
    <xf numFmtId="49" fontId="4" fillId="0" borderId="5" xfId="5" applyNumberFormat="1" applyFont="1" applyBorder="1" applyAlignment="1">
      <alignment horizontal="left" vertical="center" shrinkToFit="1"/>
    </xf>
    <xf numFmtId="49" fontId="15" fillId="0" borderId="7" xfId="5" applyNumberFormat="1" applyFont="1" applyBorder="1" applyAlignment="1">
      <alignment vertical="center" shrinkToFit="1"/>
    </xf>
    <xf numFmtId="49" fontId="15" fillId="0" borderId="4" xfId="5" applyNumberFormat="1" applyFont="1" applyBorder="1" applyAlignment="1">
      <alignment horizontal="center" vertical="center" shrinkToFit="1"/>
    </xf>
    <xf numFmtId="0" fontId="4" fillId="2" borderId="75" xfId="2" applyFont="1" applyFill="1" applyBorder="1" applyAlignment="1">
      <alignment horizontal="center" vertical="center" wrapText="1"/>
    </xf>
    <xf numFmtId="49" fontId="4" fillId="0" borderId="17" xfId="5" applyNumberFormat="1" applyFont="1" applyBorder="1" applyAlignment="1">
      <alignment vertical="center" shrinkToFit="1"/>
    </xf>
    <xf numFmtId="49" fontId="15" fillId="0" borderId="17" xfId="5" applyNumberFormat="1" applyFont="1" applyBorder="1" applyAlignment="1">
      <alignment vertical="center" shrinkToFit="1"/>
    </xf>
    <xf numFmtId="49" fontId="15" fillId="0" borderId="19" xfId="5" applyNumberFormat="1" applyFont="1" applyBorder="1" applyAlignment="1">
      <alignment horizontal="center" vertical="center" shrinkToFit="1"/>
    </xf>
    <xf numFmtId="49" fontId="4" fillId="0" borderId="7" xfId="5" applyNumberFormat="1" applyFont="1" applyBorder="1" applyAlignment="1">
      <alignment vertical="center" shrinkToFit="1"/>
    </xf>
    <xf numFmtId="49" fontId="3" fillId="0" borderId="7" xfId="5" applyNumberFormat="1" applyFont="1" applyBorder="1" applyAlignment="1">
      <alignment vertical="center" shrinkToFit="1"/>
    </xf>
    <xf numFmtId="49" fontId="53" fillId="0" borderId="17" xfId="5" applyNumberFormat="1" applyFont="1" applyBorder="1" applyAlignment="1">
      <alignment vertical="center" shrinkToFit="1"/>
    </xf>
    <xf numFmtId="49" fontId="53" fillId="0" borderId="19" xfId="5" applyNumberFormat="1" applyFont="1" applyBorder="1" applyAlignment="1">
      <alignment horizontal="center" vertical="center" shrinkToFit="1"/>
    </xf>
    <xf numFmtId="0" fontId="10" fillId="0" borderId="13" xfId="2" applyFont="1" applyBorder="1" applyAlignment="1">
      <alignment horizontal="left" vertical="center" shrinkToFit="1"/>
    </xf>
    <xf numFmtId="0" fontId="10" fillId="0" borderId="0" xfId="2" applyFont="1" applyAlignment="1">
      <alignment horizontal="left" vertical="center" shrinkToFit="1"/>
    </xf>
    <xf numFmtId="0" fontId="4" fillId="0" borderId="6" xfId="2" applyFont="1" applyBorder="1">
      <alignment vertical="center"/>
    </xf>
    <xf numFmtId="0" fontId="4" fillId="0" borderId="3" xfId="2" applyFont="1" applyBorder="1">
      <alignment vertical="center"/>
    </xf>
    <xf numFmtId="0" fontId="4" fillId="0" borderId="17" xfId="2" applyFont="1" applyBorder="1" applyAlignment="1">
      <alignment vertical="center" wrapText="1"/>
    </xf>
    <xf numFmtId="0" fontId="3" fillId="0" borderId="17" xfId="2" applyFont="1" applyBorder="1" applyAlignment="1">
      <alignment vertical="center" wrapText="1"/>
    </xf>
    <xf numFmtId="0" fontId="4" fillId="0" borderId="19" xfId="2" applyFont="1" applyBorder="1">
      <alignment vertical="center"/>
    </xf>
    <xf numFmtId="0" fontId="13" fillId="0" borderId="0" xfId="2" applyFont="1">
      <alignment vertical="center"/>
    </xf>
    <xf numFmtId="0" fontId="11" fillId="0" borderId="0" xfId="2" applyFont="1" applyAlignment="1">
      <alignment horizontal="left" vertical="top" wrapText="1"/>
    </xf>
    <xf numFmtId="0" fontId="3" fillId="0" borderId="0" xfId="2" applyFont="1" applyAlignment="1">
      <alignment horizontal="left" vertical="center"/>
    </xf>
    <xf numFmtId="0" fontId="3" fillId="0" borderId="10" xfId="2" applyFont="1" applyBorder="1" applyAlignment="1">
      <alignment horizontal="center" vertical="center"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3" fillId="0" borderId="10" xfId="2" applyFont="1" applyBorder="1">
      <alignment vertical="center"/>
    </xf>
    <xf numFmtId="0" fontId="3" fillId="0" borderId="8" xfId="2" applyFont="1" applyBorder="1">
      <alignment vertical="center"/>
    </xf>
    <xf numFmtId="0" fontId="10" fillId="0" borderId="0" xfId="2" applyFont="1" applyAlignment="1">
      <alignment horizontal="left" vertical="center"/>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56" fillId="0" borderId="0" xfId="2" applyFont="1">
      <alignment vertical="center"/>
    </xf>
    <xf numFmtId="0" fontId="57" fillId="0" borderId="0" xfId="2" applyFont="1">
      <alignment vertical="center"/>
    </xf>
    <xf numFmtId="0" fontId="3" fillId="0" borderId="0" xfId="2" applyFont="1" applyAlignment="1">
      <alignment horizontal="center" vertical="center"/>
    </xf>
    <xf numFmtId="0" fontId="51" fillId="0" borderId="0" xfId="2" applyFont="1" applyAlignment="1">
      <alignment horizontal="center" vertical="center"/>
    </xf>
    <xf numFmtId="0" fontId="3" fillId="2" borderId="5" xfId="2" applyFont="1" applyFill="1" applyBorder="1">
      <alignment vertical="center"/>
    </xf>
    <xf numFmtId="0" fontId="13" fillId="0" borderId="0" xfId="2" applyFont="1" applyAlignment="1">
      <alignment horizontal="center" vertical="center"/>
    </xf>
    <xf numFmtId="0" fontId="11" fillId="3" borderId="0" xfId="2" applyFont="1" applyFill="1" applyAlignment="1">
      <alignment horizontal="left" vertical="center" wrapText="1"/>
    </xf>
    <xf numFmtId="0" fontId="3" fillId="0" borderId="0" xfId="3" applyFont="1" applyAlignment="1">
      <alignment horizontal="left" vertical="center" shrinkToFit="1"/>
    </xf>
    <xf numFmtId="0" fontId="12" fillId="3" borderId="10" xfId="2" applyFont="1" applyFill="1" applyBorder="1" applyAlignment="1">
      <alignment horizontal="left" vertical="center"/>
    </xf>
    <xf numFmtId="0" fontId="3" fillId="3" borderId="10" xfId="2" applyFont="1" applyFill="1" applyBorder="1" applyAlignment="1">
      <alignment horizontal="center" vertical="center" wrapText="1"/>
    </xf>
    <xf numFmtId="0" fontId="3" fillId="3" borderId="10" xfId="2" applyFont="1" applyFill="1" applyBorder="1" applyAlignment="1">
      <alignment horizontal="center" vertical="center"/>
    </xf>
    <xf numFmtId="0" fontId="3" fillId="3" borderId="10" xfId="2" applyFont="1" applyFill="1" applyBorder="1" applyAlignment="1">
      <alignment horizontal="left" vertical="center" wrapText="1"/>
    </xf>
    <xf numFmtId="0" fontId="3" fillId="0" borderId="10" xfId="2" applyFont="1" applyBorder="1" applyAlignment="1">
      <alignment horizontal="left" vertical="center" wrapText="1"/>
    </xf>
    <xf numFmtId="0" fontId="3" fillId="0" borderId="10" xfId="2" applyFont="1" applyBorder="1" applyAlignment="1">
      <alignment horizontal="center" vertical="top"/>
    </xf>
    <xf numFmtId="0" fontId="3" fillId="0" borderId="0" xfId="2" applyFont="1" applyAlignment="1">
      <alignment horizontal="center" vertical="top"/>
    </xf>
    <xf numFmtId="0" fontId="11" fillId="0" borderId="0" xfId="2" applyFont="1" applyAlignment="1">
      <alignment horizontal="left" vertical="center"/>
    </xf>
    <xf numFmtId="0" fontId="11" fillId="0" borderId="1"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2" xfId="2" applyFont="1" applyBorder="1" applyAlignment="1">
      <alignment horizontal="center" vertical="center" wrapText="1"/>
    </xf>
    <xf numFmtId="0" fontId="13" fillId="0" borderId="13" xfId="2" applyFont="1" applyBorder="1" applyAlignment="1">
      <alignment horizontal="left" vertical="center" shrinkToFit="1"/>
    </xf>
    <xf numFmtId="0" fontId="13" fillId="0" borderId="0" xfId="2" applyFont="1" applyAlignment="1">
      <alignment horizontal="left" vertical="center" shrinkToFit="1"/>
    </xf>
    <xf numFmtId="0" fontId="13" fillId="0" borderId="0" xfId="2" applyFont="1" applyAlignment="1">
      <alignment horizontal="left" vertical="center"/>
    </xf>
    <xf numFmtId="0" fontId="19" fillId="0" borderId="0" xfId="2" applyFont="1">
      <alignment vertical="center"/>
    </xf>
    <xf numFmtId="0" fontId="19" fillId="3" borderId="0" xfId="2" applyFont="1" applyFill="1">
      <alignment vertical="center"/>
    </xf>
    <xf numFmtId="0" fontId="17" fillId="3" borderId="0" xfId="2" applyFont="1" applyFill="1">
      <alignment vertical="center"/>
    </xf>
    <xf numFmtId="0" fontId="17" fillId="3" borderId="0" xfId="0" applyFont="1" applyFill="1">
      <alignment vertical="center"/>
    </xf>
    <xf numFmtId="0" fontId="4" fillId="3" borderId="0" xfId="2" applyFont="1" applyFill="1">
      <alignment vertical="center"/>
    </xf>
    <xf numFmtId="0" fontId="19" fillId="0" borderId="0" xfId="0" applyFont="1">
      <alignment vertical="center"/>
    </xf>
    <xf numFmtId="0" fontId="19"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xf>
    <xf numFmtId="0" fontId="20" fillId="3" borderId="0" xfId="6" applyFont="1" applyFill="1">
      <alignment vertical="center"/>
    </xf>
    <xf numFmtId="0" fontId="7" fillId="0" borderId="0" xfId="2" applyFont="1" applyAlignment="1">
      <alignment vertical="center" wrapText="1"/>
    </xf>
    <xf numFmtId="0" fontId="3" fillId="0" borderId="0" xfId="2" applyFont="1" applyAlignment="1"/>
    <xf numFmtId="0" fontId="11" fillId="3" borderId="2" xfId="2" applyFont="1" applyFill="1" applyBorder="1">
      <alignment vertical="center"/>
    </xf>
    <xf numFmtId="0" fontId="11" fillId="0" borderId="2" xfId="2" applyFont="1" applyBorder="1">
      <alignment vertical="center"/>
    </xf>
    <xf numFmtId="0" fontId="58" fillId="0" borderId="0" xfId="2" applyFont="1" applyAlignment="1">
      <alignment vertical="center" wrapText="1"/>
    </xf>
    <xf numFmtId="0" fontId="47" fillId="0" borderId="0" xfId="2" applyFont="1">
      <alignment vertical="center"/>
    </xf>
    <xf numFmtId="0" fontId="12"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2" fillId="3" borderId="2" xfId="2" applyFont="1" applyFill="1" applyBorder="1">
      <alignment vertical="center"/>
    </xf>
    <xf numFmtId="0" fontId="11" fillId="3" borderId="3" xfId="2" applyFont="1" applyFill="1" applyBorder="1">
      <alignment vertical="center"/>
    </xf>
    <xf numFmtId="0" fontId="24" fillId="3" borderId="0" xfId="6" applyFont="1" applyFill="1">
      <alignment vertical="center"/>
    </xf>
    <xf numFmtId="0" fontId="59" fillId="0" borderId="0" xfId="2" applyFont="1">
      <alignment vertical="center"/>
    </xf>
    <xf numFmtId="0" fontId="12" fillId="3" borderId="3" xfId="2" applyFont="1" applyFill="1" applyBorder="1">
      <alignment vertical="center"/>
    </xf>
    <xf numFmtId="0" fontId="28" fillId="0" borderId="0" xfId="2" applyFont="1">
      <alignment vertical="center"/>
    </xf>
    <xf numFmtId="0" fontId="41" fillId="2" borderId="4" xfId="2" applyFont="1" applyFill="1" applyBorder="1">
      <alignment vertical="center"/>
    </xf>
    <xf numFmtId="0" fontId="42" fillId="2" borderId="0" xfId="2" applyFont="1" applyFill="1" applyAlignment="1">
      <alignment vertical="center" wrapText="1"/>
    </xf>
    <xf numFmtId="49" fontId="4" fillId="0" borderId="7" xfId="5" applyNumberFormat="1" applyFont="1" applyBorder="1" applyAlignment="1">
      <alignment horizontal="left" vertical="center" shrinkToFit="1"/>
    </xf>
    <xf numFmtId="0" fontId="63" fillId="5" borderId="11" xfId="2" applyFont="1" applyFill="1" applyBorder="1" applyAlignment="1">
      <alignment horizontal="center" vertical="center" wrapText="1"/>
    </xf>
    <xf numFmtId="0" fontId="63" fillId="5" borderId="75" xfId="2" applyFont="1" applyFill="1" applyBorder="1" applyAlignment="1">
      <alignment horizontal="center" vertical="center" wrapText="1"/>
    </xf>
    <xf numFmtId="0" fontId="63" fillId="5" borderId="12" xfId="2" applyFont="1" applyFill="1" applyBorder="1" applyAlignment="1">
      <alignment horizontal="center" vertical="center" wrapText="1"/>
    </xf>
    <xf numFmtId="0" fontId="42" fillId="2" borderId="5" xfId="2" applyFont="1" applyFill="1" applyBorder="1">
      <alignment vertical="center"/>
    </xf>
    <xf numFmtId="0" fontId="41" fillId="2" borderId="10" xfId="3" applyFont="1" applyFill="1" applyBorder="1">
      <alignment vertical="center"/>
    </xf>
    <xf numFmtId="0" fontId="41" fillId="2" borderId="3" xfId="10" applyFont="1" applyFill="1" applyBorder="1" applyAlignment="1">
      <alignment horizontal="center" vertical="center"/>
    </xf>
    <xf numFmtId="0" fontId="76" fillId="2" borderId="20" xfId="17" applyFont="1" applyFill="1" applyBorder="1">
      <alignment vertical="center"/>
    </xf>
    <xf numFmtId="0" fontId="75" fillId="2" borderId="20" xfId="17" applyFont="1" applyFill="1" applyBorder="1">
      <alignment vertical="center"/>
    </xf>
    <xf numFmtId="0" fontId="75" fillId="2" borderId="23" xfId="17" applyFont="1" applyFill="1" applyBorder="1">
      <alignment vertical="center"/>
    </xf>
    <xf numFmtId="0" fontId="75" fillId="0" borderId="5" xfId="17" applyFont="1" applyBorder="1">
      <alignment vertical="center"/>
    </xf>
    <xf numFmtId="0" fontId="75" fillId="2" borderId="24" xfId="17" applyFont="1" applyFill="1" applyBorder="1">
      <alignment vertical="center"/>
    </xf>
    <xf numFmtId="0" fontId="75" fillId="2" borderId="14" xfId="17" applyFont="1" applyFill="1" applyBorder="1">
      <alignment vertical="center"/>
    </xf>
    <xf numFmtId="0" fontId="75" fillId="0" borderId="24" xfId="17" applyFont="1" applyBorder="1">
      <alignment vertical="center"/>
    </xf>
    <xf numFmtId="0" fontId="75" fillId="0" borderId="17" xfId="17" applyFont="1" applyBorder="1">
      <alignment vertical="center"/>
    </xf>
    <xf numFmtId="0" fontId="76" fillId="2" borderId="27" xfId="17" applyFont="1" applyFill="1" applyBorder="1">
      <alignment vertical="center"/>
    </xf>
    <xf numFmtId="0" fontId="75" fillId="2" borderId="27" xfId="17" applyFont="1" applyFill="1" applyBorder="1">
      <alignment vertical="center"/>
    </xf>
    <xf numFmtId="0" fontId="75" fillId="0" borderId="20" xfId="17" applyFont="1" applyBorder="1">
      <alignment vertical="center"/>
    </xf>
    <xf numFmtId="0" fontId="75" fillId="0" borderId="27" xfId="17" applyFont="1" applyBorder="1">
      <alignment vertical="center"/>
    </xf>
    <xf numFmtId="0" fontId="31" fillId="6" borderId="18" xfId="3" applyFont="1" applyFill="1" applyBorder="1" applyAlignment="1">
      <alignment horizontal="center" vertical="center" wrapText="1"/>
    </xf>
    <xf numFmtId="0" fontId="31" fillId="6" borderId="1" xfId="3" applyFont="1" applyFill="1" applyBorder="1" applyAlignment="1">
      <alignment horizontal="center" vertical="center" wrapText="1"/>
    </xf>
    <xf numFmtId="0" fontId="31" fillId="6" borderId="2"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18" xfId="3" applyFont="1" applyFill="1" applyBorder="1" applyAlignment="1">
      <alignment horizontal="center" vertical="center" wrapText="1"/>
    </xf>
    <xf numFmtId="0" fontId="77" fillId="0" borderId="0" xfId="2" applyFont="1">
      <alignment vertical="center"/>
    </xf>
    <xf numFmtId="0" fontId="42" fillId="4" borderId="3" xfId="10" applyFont="1" applyFill="1" applyBorder="1" applyAlignment="1">
      <alignment horizontal="center" vertical="center"/>
    </xf>
    <xf numFmtId="0" fontId="41" fillId="4" borderId="3" xfId="10" applyFont="1" applyFill="1" applyBorder="1" applyAlignment="1">
      <alignment horizontal="center"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78" fillId="0" borderId="0" xfId="10" applyFont="1">
      <alignment vertical="center"/>
    </xf>
    <xf numFmtId="0" fontId="4" fillId="0" borderId="0" xfId="0" applyFont="1" applyAlignment="1">
      <alignment horizontal="left" vertical="center"/>
    </xf>
    <xf numFmtId="0" fontId="12" fillId="0" borderId="0" xfId="2" applyFont="1" applyAlignment="1">
      <alignment horizontal="left" vertical="top" wrapText="1"/>
    </xf>
    <xf numFmtId="0" fontId="82" fillId="0" borderId="0" xfId="0" applyFo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82" fillId="0" borderId="13" xfId="0" applyFont="1" applyBorder="1">
      <alignment vertical="center"/>
    </xf>
    <xf numFmtId="0" fontId="63" fillId="0" borderId="0" xfId="0" applyFont="1">
      <alignment vertical="center"/>
    </xf>
    <xf numFmtId="0" fontId="63" fillId="0" borderId="13" xfId="0" applyFont="1" applyBorder="1">
      <alignment vertical="center"/>
    </xf>
    <xf numFmtId="0" fontId="4" fillId="0" borderId="3" xfId="0" applyFont="1" applyBorder="1" applyAlignment="1">
      <alignment horizontal="center" vertical="center"/>
    </xf>
    <xf numFmtId="0" fontId="63" fillId="0" borderId="3" xfId="0" applyFont="1" applyBorder="1">
      <alignment vertical="center"/>
    </xf>
    <xf numFmtId="0" fontId="4" fillId="0" borderId="3" xfId="0" applyFont="1" applyBorder="1">
      <alignment vertical="center"/>
    </xf>
    <xf numFmtId="0" fontId="82" fillId="0" borderId="3"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18" fillId="0" borderId="0" xfId="0" applyFont="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xf>
    <xf numFmtId="0" fontId="4" fillId="0" borderId="78" xfId="0" applyFont="1" applyBorder="1" applyAlignment="1">
      <alignment horizontal="center" vertical="center"/>
    </xf>
    <xf numFmtId="38" fontId="82" fillId="0" borderId="0" xfId="0" applyNumberFormat="1" applyFont="1">
      <alignment vertical="center"/>
    </xf>
    <xf numFmtId="0" fontId="11" fillId="0" borderId="0" xfId="2" applyFont="1" applyAlignment="1">
      <alignment horizontal="left" vertical="center"/>
    </xf>
    <xf numFmtId="0" fontId="3" fillId="0" borderId="72" xfId="2" applyFont="1" applyBorder="1" applyAlignment="1">
      <alignment horizontal="center" vertical="center" shrinkToFit="1"/>
    </xf>
    <xf numFmtId="0" fontId="3" fillId="0" borderId="73" xfId="2" applyFont="1" applyBorder="1" applyAlignment="1">
      <alignment horizontal="center" vertical="center" shrinkToFit="1"/>
    </xf>
    <xf numFmtId="38" fontId="3" fillId="0" borderId="73" xfId="2" applyNumberFormat="1" applyFont="1" applyBorder="1" applyAlignment="1">
      <alignment horizontal="right" vertical="center"/>
    </xf>
    <xf numFmtId="0" fontId="3" fillId="0" borderId="73" xfId="2" applyFont="1" applyBorder="1" applyAlignment="1">
      <alignment horizontal="right" vertical="center"/>
    </xf>
    <xf numFmtId="38" fontId="11" fillId="0" borderId="72" xfId="4" applyFont="1" applyBorder="1" applyAlignment="1">
      <alignment horizontal="center" vertical="center" wrapText="1" shrinkToFit="1"/>
    </xf>
    <xf numFmtId="38" fontId="11" fillId="0" borderId="73" xfId="4" applyFont="1" applyBorder="1" applyAlignment="1">
      <alignment horizontal="center" vertical="center" wrapText="1" shrinkToFit="1"/>
    </xf>
    <xf numFmtId="38" fontId="3" fillId="0" borderId="73" xfId="4" applyFont="1" applyBorder="1" applyAlignment="1">
      <alignment horizontal="right" vertical="center" shrinkToFit="1"/>
    </xf>
    <xf numFmtId="38" fontId="3" fillId="0" borderId="74" xfId="4" applyFont="1" applyBorder="1" applyAlignment="1">
      <alignment horizontal="right" vertical="center" shrinkToFit="1"/>
    </xf>
    <xf numFmtId="0" fontId="3" fillId="2" borderId="2" xfId="2" applyFont="1" applyFill="1" applyBorder="1" applyAlignment="1">
      <alignment horizontal="center" vertical="center"/>
    </xf>
    <xf numFmtId="0" fontId="3" fillId="2" borderId="4" xfId="2" applyFont="1" applyFill="1" applyBorder="1" applyAlignment="1">
      <alignment horizontal="center" vertical="center"/>
    </xf>
    <xf numFmtId="38" fontId="79" fillId="2" borderId="6" xfId="4" applyFont="1" applyFill="1" applyBorder="1" applyAlignment="1">
      <alignment horizontal="right" vertical="center" shrinkToFit="1"/>
    </xf>
    <xf numFmtId="38" fontId="79" fillId="2" borderId="10" xfId="4" applyFont="1" applyFill="1" applyBorder="1" applyAlignment="1">
      <alignment horizontal="right" vertical="center" shrinkToFit="1"/>
    </xf>
    <xf numFmtId="38" fontId="79" fillId="2" borderId="8" xfId="4" applyFont="1" applyFill="1" applyBorder="1" applyAlignment="1">
      <alignment horizontal="right" vertical="center" shrinkToFit="1"/>
    </xf>
    <xf numFmtId="38" fontId="79" fillId="2" borderId="5" xfId="4" applyFont="1" applyFill="1" applyBorder="1" applyAlignment="1">
      <alignment horizontal="right" vertical="center" shrinkToFit="1"/>
    </xf>
    <xf numFmtId="38" fontId="79" fillId="2" borderId="5" xfId="4" applyFont="1" applyFill="1" applyBorder="1" applyAlignment="1">
      <alignment horizontal="center" vertical="center" shrinkToFit="1"/>
    </xf>
    <xf numFmtId="0" fontId="79" fillId="2" borderId="4" xfId="2" applyFont="1" applyFill="1" applyBorder="1" applyAlignment="1">
      <alignment horizontal="center" vertical="center"/>
    </xf>
    <xf numFmtId="38" fontId="3" fillId="0" borderId="5" xfId="4" applyFont="1" applyBorder="1" applyAlignment="1">
      <alignment horizontal="right" vertical="center" shrinkToFit="1"/>
    </xf>
    <xf numFmtId="0" fontId="3" fillId="2" borderId="6"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8"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8"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 fillId="2" borderId="6"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8"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0" fontId="79" fillId="2" borderId="6" xfId="2" applyFont="1" applyFill="1" applyBorder="1" applyAlignment="1">
      <alignment horizontal="center" vertical="center" shrinkToFit="1"/>
    </xf>
    <xf numFmtId="0" fontId="79" fillId="2" borderId="10" xfId="2" applyFont="1" applyFill="1" applyBorder="1" applyAlignment="1">
      <alignment horizontal="center" vertical="center" shrinkToFit="1"/>
    </xf>
    <xf numFmtId="0" fontId="79" fillId="2" borderId="8" xfId="2" applyFont="1" applyFill="1" applyBorder="1" applyAlignment="1">
      <alignment horizontal="center" vertical="center" shrinkToFit="1"/>
    </xf>
    <xf numFmtId="0" fontId="79" fillId="2" borderId="5" xfId="2" applyFont="1" applyFill="1" applyBorder="1" applyAlignment="1">
      <alignment horizontal="center" vertical="center" shrinkToFit="1"/>
    </xf>
    <xf numFmtId="0" fontId="79" fillId="2" borderId="1" xfId="2" applyFont="1" applyFill="1" applyBorder="1" applyAlignment="1">
      <alignment horizontal="center" vertical="center" shrinkToFit="1"/>
    </xf>
    <xf numFmtId="0" fontId="79" fillId="2" borderId="3" xfId="2" applyFont="1" applyFill="1" applyBorder="1" applyAlignment="1">
      <alignment horizontal="center" vertical="center" shrinkToFit="1"/>
    </xf>
    <xf numFmtId="0" fontId="79" fillId="2" borderId="2" xfId="2" applyFont="1" applyFill="1" applyBorder="1" applyAlignment="1">
      <alignment horizontal="center" vertical="center" shrinkToFit="1"/>
    </xf>
    <xf numFmtId="38" fontId="79" fillId="2" borderId="5" xfId="1" applyFont="1" applyFill="1" applyBorder="1" applyAlignment="1">
      <alignment horizontal="right" vertical="center" shrinkToFit="1"/>
    </xf>
    <xf numFmtId="38" fontId="79" fillId="2" borderId="6" xfId="4" applyFont="1" applyFill="1" applyBorder="1" applyAlignment="1">
      <alignment horizontal="center" vertical="center" shrinkToFit="1"/>
    </xf>
    <xf numFmtId="38" fontId="79" fillId="2" borderId="8" xfId="4" applyFont="1" applyFill="1" applyBorder="1" applyAlignment="1">
      <alignment horizontal="center" vertical="center" shrinkToFit="1"/>
    </xf>
    <xf numFmtId="0" fontId="11"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2" xfId="2" applyFont="1" applyBorder="1" applyAlignment="1">
      <alignment horizontal="center" vertical="center"/>
    </xf>
    <xf numFmtId="38" fontId="3" fillId="0" borderId="4" xfId="4" applyFont="1" applyBorder="1" applyAlignment="1">
      <alignment horizontal="right" vertical="center" shrinkToFit="1"/>
    </xf>
    <xf numFmtId="0" fontId="80" fillId="2" borderId="6" xfId="2" applyFont="1" applyFill="1" applyBorder="1" applyAlignment="1">
      <alignment horizontal="left" vertical="center" wrapText="1"/>
    </xf>
    <xf numFmtId="0" fontId="81" fillId="2" borderId="10" xfId="2" applyFont="1" applyFill="1" applyBorder="1" applyAlignment="1">
      <alignment horizontal="left" vertical="center" wrapText="1"/>
    </xf>
    <xf numFmtId="0" fontId="81" fillId="2" borderId="8" xfId="2" applyFont="1" applyFill="1" applyBorder="1" applyAlignment="1">
      <alignment horizontal="left" vertical="center" wrapText="1"/>
    </xf>
    <xf numFmtId="0" fontId="11" fillId="0" borderId="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8"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42" fillId="2" borderId="6"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8" xfId="2" applyFont="1" applyFill="1" applyBorder="1" applyAlignment="1">
      <alignment horizontal="center" vertical="center" shrinkToFit="1"/>
    </xf>
    <xf numFmtId="38" fontId="79" fillId="2" borderId="4" xfId="1" applyFont="1" applyFill="1" applyBorder="1" applyAlignment="1">
      <alignment horizontal="right" vertical="center" shrinkToFit="1"/>
    </xf>
    <xf numFmtId="0" fontId="41" fillId="2" borderId="12" xfId="2" applyFont="1" applyFill="1" applyBorder="1" applyAlignment="1">
      <alignment horizontal="left" vertical="center" wrapText="1"/>
    </xf>
    <xf numFmtId="0" fontId="41" fillId="2" borderId="1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2" fillId="0" borderId="0" xfId="2" applyFont="1" applyAlignment="1">
      <alignment horizontal="left" vertical="center"/>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42"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80" fontId="41" fillId="2" borderId="1" xfId="2" applyNumberFormat="1" applyFont="1" applyFill="1" applyBorder="1" applyAlignment="1">
      <alignment horizontal="center" vertical="center" shrinkToFit="1"/>
    </xf>
    <xf numFmtId="180" fontId="41" fillId="2" borderId="3" xfId="2" applyNumberFormat="1" applyFont="1" applyFill="1" applyBorder="1" applyAlignment="1">
      <alignment horizontal="center" vertical="center" shrinkToFit="1"/>
    </xf>
    <xf numFmtId="180" fontId="41" fillId="2" borderId="2" xfId="2" applyNumberFormat="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8"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2"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8" xfId="2" applyFont="1" applyFill="1" applyBorder="1" applyAlignment="1">
      <alignment horizontal="left" vertical="center"/>
    </xf>
    <xf numFmtId="0" fontId="3" fillId="2" borderId="0" xfId="2" applyFont="1" applyFill="1" applyAlignment="1">
      <alignment horizontal="left" vertical="center"/>
    </xf>
    <xf numFmtId="0" fontId="3" fillId="2" borderId="9" xfId="2" applyFont="1" applyFill="1" applyBorder="1" applyAlignment="1">
      <alignment horizontal="left" vertical="center"/>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5" xfId="2" applyFont="1" applyBorder="1" applyAlignment="1">
      <alignment horizontal="center" vertical="center" wrapText="1" shrinkToFit="1"/>
    </xf>
    <xf numFmtId="0" fontId="4" fillId="0" borderId="0" xfId="0" applyFont="1" applyAlignment="1">
      <alignment horizontal="left" vertical="center"/>
    </xf>
    <xf numFmtId="0" fontId="27" fillId="0" borderId="0" xfId="0" applyFont="1" applyAlignment="1">
      <alignment horizontal="left"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3"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7"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41" fillId="2" borderId="1" xfId="2" applyFont="1" applyFill="1" applyBorder="1" applyAlignment="1">
      <alignment horizontal="center" vertical="center" shrinkToFit="1"/>
    </xf>
    <xf numFmtId="0" fontId="3" fillId="0" borderId="6"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0" fontId="11" fillId="2" borderId="7" xfId="2" applyFont="1" applyFill="1" applyBorder="1" applyAlignment="1">
      <alignment horizontal="left" vertical="center"/>
    </xf>
    <xf numFmtId="0" fontId="12" fillId="2" borderId="0" xfId="2" applyFont="1" applyFill="1" applyAlignment="1">
      <alignment horizontal="left" vertical="center"/>
    </xf>
    <xf numFmtId="0" fontId="12" fillId="2" borderId="9" xfId="2" applyFont="1" applyFill="1" applyBorder="1" applyAlignment="1">
      <alignment horizontal="left"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8" xfId="2" applyFont="1" applyBorder="1" applyAlignment="1">
      <alignment horizontal="center" vertical="center" wrapText="1" shrinkToFit="1"/>
    </xf>
    <xf numFmtId="0" fontId="4" fillId="0" borderId="7"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9" xfId="2" applyFont="1" applyBorder="1" applyAlignment="1">
      <alignment horizontal="center" vertical="center" wrapText="1" shrinkToFit="1"/>
    </xf>
    <xf numFmtId="0" fontId="4" fillId="0" borderId="39" xfId="2" applyFont="1" applyBorder="1" applyAlignment="1">
      <alignment horizontal="center" vertical="center" wrapText="1" shrinkToFit="1"/>
    </xf>
    <xf numFmtId="0" fontId="4" fillId="0" borderId="40" xfId="2" applyFont="1" applyBorder="1" applyAlignment="1">
      <alignment horizontal="center" vertical="center" wrapText="1" shrinkToFit="1"/>
    </xf>
    <xf numFmtId="0" fontId="4" fillId="0" borderId="41"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4"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1" fillId="2" borderId="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9"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8"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9"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40" xfId="2" applyFont="1" applyFill="1" applyBorder="1" applyAlignment="1">
      <alignment horizontal="center" vertical="center" wrapText="1"/>
    </xf>
    <xf numFmtId="0" fontId="41" fillId="2" borderId="41" xfId="2" applyFont="1" applyFill="1" applyBorder="1" applyAlignment="1">
      <alignment horizontal="center" vertical="center" wrapText="1"/>
    </xf>
    <xf numFmtId="0" fontId="4" fillId="0" borderId="47" xfId="2" applyFont="1" applyBorder="1" applyAlignment="1">
      <alignment horizontal="center" vertical="center"/>
    </xf>
    <xf numFmtId="38" fontId="41" fillId="2" borderId="15" xfId="1" applyFont="1" applyFill="1" applyBorder="1" applyAlignment="1">
      <alignment horizontal="right" vertical="center"/>
    </xf>
    <xf numFmtId="38" fontId="41" fillId="2" borderId="47" xfId="1" applyFont="1" applyFill="1" applyBorder="1" applyAlignment="1">
      <alignment horizontal="right" vertical="center"/>
    </xf>
    <xf numFmtId="38" fontId="41" fillId="2" borderId="87" xfId="1" applyFont="1" applyFill="1" applyBorder="1" applyAlignment="1">
      <alignment horizontal="right" vertical="center"/>
    </xf>
    <xf numFmtId="0" fontId="47"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8"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0" xfId="2" applyFont="1" applyBorder="1" applyAlignment="1">
      <alignment horizontal="center" vertical="center"/>
    </xf>
    <xf numFmtId="0" fontId="12" fillId="0" borderId="55" xfId="2" applyFont="1" applyBorder="1" applyAlignment="1">
      <alignment horizontal="center" vertical="center" shrinkToFit="1"/>
    </xf>
    <xf numFmtId="0" fontId="12" fillId="0" borderId="40" xfId="2" applyFont="1" applyBorder="1" applyAlignment="1">
      <alignment horizontal="center" vertical="center" shrinkToFit="1"/>
    </xf>
    <xf numFmtId="0" fontId="12" fillId="0" borderId="41" xfId="2" applyFont="1" applyBorder="1" applyAlignment="1">
      <alignment horizontal="center" vertical="center" shrinkToFit="1"/>
    </xf>
    <xf numFmtId="0" fontId="42" fillId="2" borderId="54" xfId="2" applyFont="1" applyFill="1" applyBorder="1" applyAlignment="1">
      <alignment horizontal="center" vertical="center"/>
    </xf>
    <xf numFmtId="0" fontId="41" fillId="2" borderId="44" xfId="2" applyFont="1" applyFill="1" applyBorder="1" applyAlignment="1">
      <alignment horizontal="center" vertical="center"/>
    </xf>
    <xf numFmtId="0" fontId="41" fillId="2" borderId="45" xfId="2" applyFont="1" applyFill="1" applyBorder="1" applyAlignment="1">
      <alignment horizontal="center" vertical="center"/>
    </xf>
    <xf numFmtId="0" fontId="3" fillId="2" borderId="55" xfId="2" applyFont="1" applyFill="1" applyBorder="1" applyAlignment="1">
      <alignment horizontal="center" vertical="center"/>
    </xf>
    <xf numFmtId="0" fontId="3" fillId="2" borderId="40" xfId="2" applyFont="1" applyFill="1" applyBorder="1" applyAlignment="1">
      <alignment horizontal="center" vertical="center"/>
    </xf>
    <xf numFmtId="0" fontId="3" fillId="2" borderId="53" xfId="2" applyFont="1" applyFill="1" applyBorder="1" applyAlignment="1">
      <alignment horizontal="center" vertical="center"/>
    </xf>
    <xf numFmtId="0" fontId="3" fillId="2" borderId="54" xfId="2" applyFont="1" applyFill="1" applyBorder="1" applyAlignment="1">
      <alignment horizontal="center" vertical="center"/>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4" fillId="2" borderId="50" xfId="2" applyFont="1" applyFill="1" applyBorder="1" applyAlignment="1">
      <alignment horizontal="center" vertical="center"/>
    </xf>
    <xf numFmtId="0" fontId="4" fillId="2" borderId="51" xfId="2" applyFont="1" applyFill="1" applyBorder="1" applyAlignment="1">
      <alignment horizontal="center" vertical="center"/>
    </xf>
    <xf numFmtId="0" fontId="4" fillId="2" borderId="52" xfId="2" applyFont="1" applyFill="1" applyBorder="1" applyAlignment="1">
      <alignment horizontal="center" vertical="center"/>
    </xf>
    <xf numFmtId="0" fontId="12" fillId="0" borderId="16"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57" xfId="2" applyFont="1" applyBorder="1" applyAlignment="1">
      <alignment horizontal="center" vertical="center" wrapText="1"/>
    </xf>
    <xf numFmtId="0" fontId="4" fillId="2" borderId="56"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8" xfId="2" applyFont="1" applyFill="1" applyBorder="1" applyAlignment="1">
      <alignment horizontal="center" vertical="center" wrapText="1"/>
    </xf>
    <xf numFmtId="0" fontId="4" fillId="2" borderId="6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2" borderId="46" xfId="2" applyFont="1" applyFill="1" applyBorder="1" applyAlignment="1">
      <alignment horizontal="center" vertical="center"/>
    </xf>
    <xf numFmtId="0" fontId="12" fillId="0" borderId="53" xfId="2" applyFont="1" applyBorder="1" applyAlignment="1">
      <alignment horizontal="center" vertical="center" shrinkToFit="1"/>
    </xf>
    <xf numFmtId="0" fontId="46" fillId="0" borderId="7"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9"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13" xfId="2" applyFont="1" applyBorder="1" applyAlignment="1">
      <alignment horizontal="center" vertical="center" wrapText="1" shrinkToFit="1"/>
    </xf>
    <xf numFmtId="0" fontId="46" fillId="0" borderId="12" xfId="2" applyFont="1" applyBorder="1" applyAlignment="1">
      <alignment horizontal="center" vertical="center" wrapText="1" shrinkToFit="1"/>
    </xf>
    <xf numFmtId="0" fontId="4" fillId="0" borderId="7" xfId="2" applyFont="1" applyBorder="1" applyAlignment="1">
      <alignment horizontal="center" vertical="center" shrinkToFit="1"/>
    </xf>
    <xf numFmtId="0" fontId="4" fillId="0" borderId="0" xfId="2" applyFont="1" applyAlignment="1">
      <alignment horizontal="center" vertical="center" shrinkToFit="1"/>
    </xf>
    <xf numFmtId="38" fontId="41" fillId="2" borderId="16" xfId="1" applyFont="1" applyFill="1" applyBorder="1" applyAlignment="1">
      <alignment horizontal="right" vertical="center"/>
    </xf>
    <xf numFmtId="38" fontId="41" fillId="2" borderId="42" xfId="1" applyFont="1" applyFill="1" applyBorder="1" applyAlignment="1">
      <alignment horizontal="right" vertical="center"/>
    </xf>
    <xf numFmtId="38" fontId="41" fillId="2" borderId="43" xfId="1" applyFont="1" applyFill="1" applyBorder="1" applyAlignment="1">
      <alignment horizontal="right" vertical="center"/>
    </xf>
    <xf numFmtId="0" fontId="4" fillId="0" borderId="44" xfId="2" applyFont="1" applyBorder="1" applyAlignment="1">
      <alignment horizontal="center" vertical="center"/>
    </xf>
    <xf numFmtId="38" fontId="41" fillId="2" borderId="14" xfId="1" applyFont="1" applyFill="1" applyBorder="1" applyAlignment="1">
      <alignment horizontal="right" vertical="center"/>
    </xf>
    <xf numFmtId="38" fontId="41" fillId="2" borderId="44" xfId="1" applyFont="1" applyFill="1" applyBorder="1" applyAlignment="1">
      <alignment horizontal="right" vertical="center"/>
    </xf>
    <xf numFmtId="38" fontId="41" fillId="2" borderId="45" xfId="1" applyFont="1" applyFill="1" applyBorder="1" applyAlignment="1">
      <alignment horizontal="right" vertical="center"/>
    </xf>
    <xf numFmtId="0" fontId="4" fillId="0" borderId="46" xfId="2" applyFont="1" applyBorder="1" applyAlignment="1">
      <alignment horizontal="center" vertical="center"/>
    </xf>
    <xf numFmtId="0" fontId="4" fillId="0" borderId="15"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88" xfId="2" applyFont="1" applyBorder="1" applyAlignment="1">
      <alignment horizontal="center" vertical="center"/>
    </xf>
    <xf numFmtId="0" fontId="4" fillId="2" borderId="56"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8" xfId="2" applyFont="1" applyFill="1" applyBorder="1" applyAlignment="1">
      <alignment horizontal="center" vertical="center"/>
    </xf>
    <xf numFmtId="0" fontId="4" fillId="2" borderId="60"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57" xfId="2" applyFont="1" applyFill="1" applyBorder="1" applyAlignment="1">
      <alignment horizontal="center" vertical="center"/>
    </xf>
    <xf numFmtId="0" fontId="41" fillId="2" borderId="56" xfId="2" applyFont="1" applyFill="1" applyBorder="1" applyAlignment="1">
      <alignment horizontal="center" vertical="center" wrapText="1"/>
    </xf>
    <xf numFmtId="0" fontId="41" fillId="2" borderId="42" xfId="2" applyFont="1" applyFill="1" applyBorder="1" applyAlignment="1">
      <alignment horizontal="center" vertical="center" wrapText="1"/>
    </xf>
    <xf numFmtId="0" fontId="41" fillId="2" borderId="43" xfId="2" applyFont="1" applyFill="1" applyBorder="1" applyAlignment="1">
      <alignment horizontal="center" vertical="center" wrapText="1"/>
    </xf>
    <xf numFmtId="0" fontId="41" fillId="2" borderId="58" xfId="2" applyFont="1" applyFill="1" applyBorder="1" applyAlignment="1">
      <alignment horizontal="center" vertical="center" wrapText="1"/>
    </xf>
    <xf numFmtId="0" fontId="41" fillId="2" borderId="59" xfId="2" applyFont="1" applyFill="1" applyBorder="1" applyAlignment="1">
      <alignment horizontal="center" vertical="center" wrapText="1"/>
    </xf>
    <xf numFmtId="0" fontId="10" fillId="0" borderId="7"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9"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48" fillId="0" borderId="0" xfId="2" applyFont="1" applyAlignment="1">
      <alignment horizontal="center" vertical="center" wrapText="1"/>
    </xf>
    <xf numFmtId="0" fontId="12" fillId="0" borderId="6"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8" xfId="2" applyFont="1" applyBorder="1" applyAlignment="1">
      <alignment horizontal="left" vertical="center" wrapText="1" shrinkToFit="1"/>
    </xf>
    <xf numFmtId="0" fontId="12" fillId="0" borderId="7"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9" xfId="2" applyFont="1" applyBorder="1" applyAlignment="1">
      <alignment horizontal="left" vertical="center" wrapText="1" shrinkToFit="1"/>
    </xf>
    <xf numFmtId="0" fontId="12" fillId="0" borderId="11" xfId="2" applyFont="1" applyBorder="1" applyAlignment="1">
      <alignment horizontal="left" vertical="center" wrapText="1" shrinkToFit="1"/>
    </xf>
    <xf numFmtId="0" fontId="12" fillId="0" borderId="13" xfId="2" applyFont="1" applyBorder="1" applyAlignment="1">
      <alignment horizontal="left" vertical="center" wrapText="1" shrinkToFit="1"/>
    </xf>
    <xf numFmtId="0" fontId="12" fillId="0" borderId="12" xfId="2" applyFont="1" applyBorder="1" applyAlignment="1">
      <alignment horizontal="left" vertical="center" wrapText="1" shrinkToFit="1"/>
    </xf>
    <xf numFmtId="0" fontId="12" fillId="0" borderId="6"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0" xfId="2" applyFont="1" applyAlignment="1">
      <alignment horizontal="center" vertical="center" shrinkToFit="1"/>
    </xf>
    <xf numFmtId="0" fontId="4" fillId="2" borderId="55" xfId="2" applyFont="1" applyFill="1" applyBorder="1" applyAlignment="1">
      <alignment horizontal="center" vertical="center"/>
    </xf>
    <xf numFmtId="0" fontId="4" fillId="2" borderId="40" xfId="2" applyFont="1" applyFill="1" applyBorder="1" applyAlignment="1">
      <alignment horizontal="center" vertical="center"/>
    </xf>
    <xf numFmtId="0" fontId="3" fillId="2" borderId="56" xfId="2" applyFont="1" applyFill="1" applyBorder="1" applyAlignment="1">
      <alignment horizontal="center" vertical="center" wrapText="1"/>
    </xf>
    <xf numFmtId="0" fontId="3" fillId="2" borderId="60" xfId="2" applyFont="1" applyFill="1" applyBorder="1" applyAlignment="1">
      <alignment horizontal="center" vertical="center" wrapText="1"/>
    </xf>
    <xf numFmtId="0" fontId="4" fillId="0" borderId="10" xfId="2" applyFont="1" applyBorder="1" applyAlignment="1">
      <alignment horizontal="center" vertical="center" shrinkToFit="1"/>
    </xf>
    <xf numFmtId="0" fontId="12" fillId="0" borderId="0" xfId="2" applyFont="1" applyAlignment="1">
      <alignment horizontal="center" vertical="center"/>
    </xf>
    <xf numFmtId="0" fontId="12" fillId="0" borderId="40" xfId="2" applyFont="1" applyBorder="1" applyAlignment="1">
      <alignment horizontal="center" vertical="center"/>
    </xf>
    <xf numFmtId="0" fontId="12" fillId="0" borderId="53" xfId="2" applyFont="1" applyBorder="1" applyAlignment="1">
      <alignment horizontal="center" vertical="center"/>
    </xf>
    <xf numFmtId="0" fontId="4" fillId="0" borderId="0" xfId="2" applyFont="1" applyAlignment="1">
      <alignment horizontal="center" vertical="center" wrapText="1"/>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4"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0" xfId="2" applyFont="1" applyFill="1" applyBorder="1" applyAlignment="1">
      <alignment horizontal="center" vertical="center" wrapText="1"/>
    </xf>
    <xf numFmtId="0" fontId="61" fillId="2" borderId="6" xfId="2" applyFont="1" applyFill="1" applyBorder="1" applyAlignment="1">
      <alignment horizontal="center" vertical="center"/>
    </xf>
    <xf numFmtId="0" fontId="61" fillId="2" borderId="10" xfId="2" applyFont="1" applyFill="1" applyBorder="1" applyAlignment="1">
      <alignment horizontal="center" vertical="center"/>
    </xf>
    <xf numFmtId="0" fontId="61" fillId="2" borderId="8" xfId="2" applyFont="1" applyFill="1" applyBorder="1" applyAlignment="1">
      <alignment horizontal="center" vertical="center"/>
    </xf>
    <xf numFmtId="0" fontId="41" fillId="2" borderId="6" xfId="2" applyFont="1" applyFill="1" applyBorder="1" applyAlignment="1">
      <alignment horizontal="center" vertical="center"/>
    </xf>
    <xf numFmtId="0" fontId="41" fillId="2" borderId="10" xfId="2" applyFont="1" applyFill="1" applyBorder="1" applyAlignment="1">
      <alignment horizontal="center" vertical="center"/>
    </xf>
    <xf numFmtId="0" fontId="41" fillId="2" borderId="8" xfId="2" applyFont="1" applyFill="1" applyBorder="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10" fillId="0" borderId="6"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3" fillId="0" borderId="7" xfId="2" applyFont="1" applyBorder="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12" fillId="0" borderId="7" xfId="2" applyFont="1" applyBorder="1" applyAlignment="1">
      <alignment horizontal="center" vertical="center"/>
    </xf>
    <xf numFmtId="0" fontId="12" fillId="0" borderId="59" xfId="2" applyFont="1" applyBorder="1" applyAlignment="1">
      <alignment horizontal="center" vertical="center"/>
    </xf>
    <xf numFmtId="0" fontId="12" fillId="0" borderId="39" xfId="2" applyFont="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8"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3" fillId="0" borderId="0" xfId="2" applyFont="1" applyAlignment="1">
      <alignment horizontal="left" vertical="center" wrapText="1"/>
    </xf>
    <xf numFmtId="0" fontId="3" fillId="0" borderId="6"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8" xfId="2" applyFont="1" applyBorder="1" applyAlignment="1">
      <alignment horizontal="center" vertical="center" wrapText="1" shrinkToFit="1"/>
    </xf>
    <xf numFmtId="0" fontId="41" fillId="2" borderId="61" xfId="2" applyFont="1" applyFill="1" applyBorder="1" applyAlignment="1">
      <alignment horizontal="center" vertical="center"/>
    </xf>
    <xf numFmtId="0" fontId="10" fillId="0" borderId="3"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61"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62"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66" xfId="2" applyFont="1" applyBorder="1" applyAlignment="1">
      <alignment horizontal="center" vertical="center" wrapText="1"/>
    </xf>
    <xf numFmtId="0" fontId="4" fillId="0" borderId="63" xfId="2" applyFont="1" applyBorder="1" applyAlignment="1">
      <alignment horizontal="center" vertical="center"/>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20"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6" fillId="0" borderId="7" xfId="2" applyFont="1" applyBorder="1" applyAlignment="1">
      <alignment horizontal="left" vertical="center" wrapText="1"/>
    </xf>
    <xf numFmtId="0" fontId="46" fillId="0" borderId="0" xfId="2" applyFont="1" applyAlignment="1">
      <alignment horizontal="left" vertical="center" wrapText="1"/>
    </xf>
    <xf numFmtId="0" fontId="46" fillId="0" borderId="11" xfId="2" applyFont="1" applyBorder="1" applyAlignment="1">
      <alignment horizontal="left" vertical="center" wrapText="1"/>
    </xf>
    <xf numFmtId="0" fontId="46" fillId="0" borderId="13" xfId="2" applyFont="1" applyBorder="1" applyAlignment="1">
      <alignment horizontal="left" vertical="center" wrapText="1"/>
    </xf>
    <xf numFmtId="0" fontId="4" fillId="0" borderId="13" xfId="2" applyFont="1" applyBorder="1" applyAlignment="1">
      <alignment horizontal="left" vertical="top"/>
    </xf>
    <xf numFmtId="0" fontId="29" fillId="2" borderId="1" xfId="2" applyFont="1" applyFill="1" applyBorder="1" applyAlignment="1">
      <alignment horizontal="left" vertical="center" wrapText="1"/>
    </xf>
    <xf numFmtId="0" fontId="29" fillId="2" borderId="3" xfId="2" applyFont="1" applyFill="1" applyBorder="1" applyAlignment="1">
      <alignment horizontal="left" vertical="center"/>
    </xf>
    <xf numFmtId="0" fontId="29" fillId="2" borderId="2" xfId="2" applyFont="1" applyFill="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12" fillId="3" borderId="10" xfId="2" applyFont="1" applyFill="1" applyBorder="1" applyAlignment="1">
      <alignment horizontal="left" vertical="center" wrapText="1"/>
    </xf>
    <xf numFmtId="0" fontId="4" fillId="2" borderId="63" xfId="2" applyFont="1" applyFill="1" applyBorder="1" applyAlignment="1">
      <alignment horizontal="center" vertical="center" wrapText="1"/>
    </xf>
    <xf numFmtId="0" fontId="4" fillId="2" borderId="64" xfId="2" applyFont="1" applyFill="1" applyBorder="1" applyAlignment="1">
      <alignment horizontal="center" vertical="center" wrapText="1"/>
    </xf>
    <xf numFmtId="0" fontId="4" fillId="2" borderId="65" xfId="2" applyFont="1" applyFill="1" applyBorder="1" applyAlignment="1">
      <alignment horizontal="center" vertical="center" wrapText="1"/>
    </xf>
    <xf numFmtId="0" fontId="4" fillId="2" borderId="70"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67" xfId="2" applyFont="1" applyFill="1" applyBorder="1" applyAlignment="1">
      <alignment horizontal="center" vertical="center" wrapText="1"/>
    </xf>
    <xf numFmtId="0" fontId="4" fillId="2" borderId="68" xfId="2" applyFont="1" applyFill="1" applyBorder="1" applyAlignment="1">
      <alignment horizontal="center" vertical="center" wrapText="1"/>
    </xf>
    <xf numFmtId="0" fontId="4" fillId="2" borderId="69" xfId="2" applyFont="1" applyFill="1" applyBorder="1" applyAlignment="1">
      <alignment horizontal="center" vertical="center" wrapText="1"/>
    </xf>
    <xf numFmtId="0" fontId="3" fillId="3" borderId="0" xfId="2" applyFont="1" applyFill="1" applyAlignment="1">
      <alignment horizontal="left" vertical="center" wrapText="1"/>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1" fillId="2" borderId="4" xfId="2" applyFont="1" applyFill="1" applyBorder="1" applyAlignment="1">
      <alignment horizontal="center" vertical="center" wrapText="1"/>
    </xf>
    <xf numFmtId="0" fontId="42" fillId="2" borderId="1" xfId="2" applyFont="1" applyFill="1" applyBorder="1" applyAlignment="1">
      <alignment horizontal="left"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4" fillId="2" borderId="2" xfId="2" applyFont="1" applyFill="1" applyBorder="1" applyAlignment="1">
      <alignment horizontal="center"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3" borderId="4" xfId="2" applyFont="1" applyFill="1" applyBorder="1" applyAlignment="1">
      <alignment horizontal="center" vertical="center" wrapText="1"/>
    </xf>
    <xf numFmtId="0" fontId="62" fillId="2" borderId="1" xfId="2" applyFont="1" applyFill="1" applyBorder="1" applyAlignment="1">
      <alignment horizontal="left" vertical="center" wrapText="1"/>
    </xf>
    <xf numFmtId="0" fontId="62" fillId="2" borderId="3" xfId="2" applyFont="1" applyFill="1" applyBorder="1" applyAlignment="1">
      <alignment horizontal="left" vertical="center" wrapText="1"/>
    </xf>
    <xf numFmtId="0" fontId="62" fillId="2" borderId="2" xfId="2" applyFont="1" applyFill="1" applyBorder="1" applyAlignment="1">
      <alignment horizontal="left" vertical="center" wrapText="1"/>
    </xf>
    <xf numFmtId="0" fontId="4" fillId="0" borderId="0" xfId="2" applyFont="1" applyAlignment="1">
      <alignment horizontal="left" vertical="center"/>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 fillId="0" borderId="13" xfId="2" applyFont="1" applyBorder="1" applyAlignment="1">
      <alignment horizontal="left" vertical="center"/>
    </xf>
    <xf numFmtId="0" fontId="3" fillId="0" borderId="6" xfId="2" applyFont="1" applyBorder="1" applyAlignment="1">
      <alignment horizontal="center" vertical="center" wrapText="1"/>
    </xf>
    <xf numFmtId="0" fontId="29" fillId="2" borderId="3" xfId="2" applyFont="1" applyFill="1" applyBorder="1" applyAlignment="1">
      <alignment horizontal="left" vertical="center" wrapText="1"/>
    </xf>
    <xf numFmtId="0" fontId="29" fillId="2" borderId="2" xfId="2" applyFont="1" applyFill="1" applyBorder="1" applyAlignment="1">
      <alignment horizontal="left" vertical="center" wrapText="1"/>
    </xf>
    <xf numFmtId="0" fontId="30" fillId="2" borderId="1" xfId="2" applyFont="1" applyFill="1" applyBorder="1" applyAlignment="1">
      <alignment horizontal="left" vertical="center" wrapText="1"/>
    </xf>
    <xf numFmtId="0" fontId="63" fillId="2" borderId="1" xfId="2" applyFont="1" applyFill="1" applyBorder="1" applyAlignment="1">
      <alignment horizontal="left" vertical="center" wrapText="1"/>
    </xf>
    <xf numFmtId="0" fontId="63" fillId="2" borderId="3" xfId="2" applyFont="1" applyFill="1" applyBorder="1" applyAlignment="1">
      <alignment horizontal="left" vertical="center" wrapText="1"/>
    </xf>
    <xf numFmtId="0" fontId="63" fillId="2" borderId="2" xfId="2" applyFont="1" applyFill="1" applyBorder="1" applyAlignment="1">
      <alignment horizontal="left" vertical="center" wrapText="1"/>
    </xf>
    <xf numFmtId="0" fontId="11" fillId="0" borderId="10" xfId="2" applyFont="1" applyBorder="1" applyAlignment="1">
      <alignment horizontal="left" vertical="center"/>
    </xf>
    <xf numFmtId="0" fontId="12" fillId="0" borderId="0" xfId="2" applyFont="1" applyAlignment="1">
      <alignment horizontal="left" vertical="center" wrapText="1"/>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38" fontId="41" fillId="2" borderId="4" xfId="4" applyFont="1" applyFill="1" applyBorder="1" applyAlignment="1">
      <alignment horizontal="right"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8" xfId="4" applyFont="1" applyFill="1" applyBorder="1" applyAlignment="1">
      <alignment horizontal="center" vertical="center" shrinkToFit="1"/>
    </xf>
    <xf numFmtId="0" fontId="41" fillId="2" borderId="4" xfId="2" applyFont="1" applyFill="1" applyBorder="1" applyAlignment="1">
      <alignment horizontal="center" vertical="center"/>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8" xfId="2" applyFont="1" applyFill="1" applyBorder="1" applyAlignment="1">
      <alignment horizontal="center" vertical="center"/>
    </xf>
    <xf numFmtId="0" fontId="41" fillId="2" borderId="6" xfId="2"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12" fillId="0" borderId="4" xfId="2" applyFont="1" applyBorder="1" applyAlignment="1">
      <alignment horizontal="center" vertical="center" wrapText="1"/>
    </xf>
    <xf numFmtId="0" fontId="29" fillId="2" borderId="5" xfId="2" applyFont="1" applyFill="1" applyBorder="1" applyAlignment="1">
      <alignment horizontal="center" vertical="center"/>
    </xf>
    <xf numFmtId="38" fontId="4" fillId="0" borderId="5" xfId="4" applyFont="1" applyBorder="1" applyAlignment="1">
      <alignment horizontal="right" vertical="center" shrinkToFit="1"/>
    </xf>
    <xf numFmtId="0" fontId="29" fillId="2" borderId="6" xfId="2" applyFont="1" applyFill="1" applyBorder="1" applyAlignment="1">
      <alignment horizontal="center" vertical="center" shrinkToFit="1"/>
    </xf>
    <xf numFmtId="0" fontId="29" fillId="2" borderId="10"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30" fillId="2" borderId="6" xfId="2" applyFont="1" applyFill="1" applyBorder="1" applyAlignment="1">
      <alignment horizontal="center" vertical="center" shrinkToFit="1"/>
    </xf>
    <xf numFmtId="0" fontId="29" fillId="2" borderId="5" xfId="2" applyFont="1" applyFill="1" applyBorder="1" applyAlignment="1">
      <alignment horizontal="center" vertical="center" shrinkToFit="1"/>
    </xf>
    <xf numFmtId="0" fontId="29" fillId="2" borderId="1" xfId="2" applyFont="1" applyFill="1" applyBorder="1" applyAlignment="1">
      <alignment horizontal="center" vertical="center" shrinkToFit="1"/>
    </xf>
    <xf numFmtId="0" fontId="29" fillId="2" borderId="3" xfId="2" applyFont="1" applyFill="1" applyBorder="1" applyAlignment="1">
      <alignment horizontal="center" vertical="center" shrinkToFit="1"/>
    </xf>
    <xf numFmtId="0" fontId="29" fillId="2" borderId="2" xfId="2" applyFont="1" applyFill="1" applyBorder="1" applyAlignment="1">
      <alignment horizontal="center" vertical="center" shrinkToFit="1"/>
    </xf>
    <xf numFmtId="38" fontId="29" fillId="2" borderId="5" xfId="1" applyFont="1" applyFill="1" applyBorder="1" applyAlignment="1">
      <alignment horizontal="right" vertical="center" shrinkToFit="1"/>
    </xf>
    <xf numFmtId="38" fontId="29" fillId="2" borderId="6" xfId="4" applyFont="1" applyFill="1" applyBorder="1" applyAlignment="1">
      <alignment horizontal="center" vertical="center" shrinkToFit="1"/>
    </xf>
    <xf numFmtId="38" fontId="29" fillId="2" borderId="8" xfId="4" applyFont="1" applyFill="1" applyBorder="1" applyAlignment="1">
      <alignment horizontal="center" vertical="center" shrinkToFit="1"/>
    </xf>
    <xf numFmtId="38" fontId="29" fillId="2" borderId="6" xfId="4" applyFont="1" applyFill="1" applyBorder="1" applyAlignment="1">
      <alignment horizontal="right" vertical="center" shrinkToFit="1"/>
    </xf>
    <xf numFmtId="38" fontId="29" fillId="2" borderId="10" xfId="4" applyFont="1" applyFill="1" applyBorder="1" applyAlignment="1">
      <alignment horizontal="right" vertical="center" shrinkToFit="1"/>
    </xf>
    <xf numFmtId="38" fontId="29" fillId="2" borderId="8" xfId="4" applyFont="1" applyFill="1" applyBorder="1" applyAlignment="1">
      <alignment horizontal="right" vertical="center" shrinkToFit="1"/>
    </xf>
    <xf numFmtId="38" fontId="29" fillId="2" borderId="5" xfId="4" applyFont="1" applyFill="1" applyBorder="1" applyAlignment="1">
      <alignment horizontal="right" vertical="center" shrinkToFit="1"/>
    </xf>
    <xf numFmtId="38" fontId="29" fillId="2" borderId="5" xfId="4" applyFont="1" applyFill="1" applyBorder="1" applyAlignment="1">
      <alignment horizontal="center" vertical="center" shrinkToFit="1"/>
    </xf>
    <xf numFmtId="0" fontId="12" fillId="0" borderId="0" xfId="2" applyFont="1" applyAlignment="1">
      <alignment horizontal="left" vertical="top" wrapText="1"/>
    </xf>
    <xf numFmtId="0" fontId="4" fillId="0" borderId="0" xfId="2" applyFont="1" applyAlignment="1">
      <alignment horizontal="left" vertical="top"/>
    </xf>
    <xf numFmtId="38" fontId="12" fillId="0" borderId="73" xfId="4" applyFont="1" applyBorder="1" applyAlignment="1">
      <alignment horizontal="center" vertical="center" wrapText="1" shrinkToFit="1"/>
    </xf>
    <xf numFmtId="49" fontId="4" fillId="0" borderId="19"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9" xfId="2" applyFont="1" applyFill="1" applyBorder="1" applyAlignment="1">
      <alignment horizontal="left" vertical="center" wrapText="1"/>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13"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63" fillId="2" borderId="19" xfId="2" applyFont="1" applyFill="1" applyBorder="1" applyAlignment="1">
      <alignment horizontal="left" vertical="center" wrapText="1"/>
    </xf>
    <xf numFmtId="38" fontId="4" fillId="0" borderId="4" xfId="1" applyFont="1" applyBorder="1" applyAlignment="1">
      <alignment horizontal="right" vertical="center"/>
    </xf>
    <xf numFmtId="38" fontId="3" fillId="0" borderId="4" xfId="1" applyFont="1" applyBorder="1" applyAlignment="1">
      <alignment horizontal="right" vertical="center"/>
    </xf>
    <xf numFmtId="0" fontId="10" fillId="0" borderId="10"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3" fillId="2" borderId="60"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2" xfId="2" applyFont="1" applyFill="1" applyBorder="1" applyAlignment="1">
      <alignment horizontal="center" vertical="center"/>
    </xf>
    <xf numFmtId="38" fontId="4" fillId="2" borderId="1" xfId="1" applyFont="1" applyFill="1" applyBorder="1" applyAlignment="1">
      <alignment horizontal="right" vertical="center"/>
    </xf>
    <xf numFmtId="38" fontId="4" fillId="2" borderId="3" xfId="1" applyFont="1" applyFill="1" applyBorder="1" applyAlignment="1">
      <alignment horizontal="right" vertical="center"/>
    </xf>
    <xf numFmtId="38" fontId="4" fillId="2" borderId="2" xfId="1" applyFont="1" applyFill="1" applyBorder="1" applyAlignment="1">
      <alignment horizontal="right" vertical="center"/>
    </xf>
    <xf numFmtId="0" fontId="4" fillId="0" borderId="19" xfId="2" applyFont="1" applyBorder="1" applyAlignment="1">
      <alignment horizontal="center" vertical="center" wrapText="1"/>
    </xf>
    <xf numFmtId="0" fontId="41" fillId="2" borderId="60" xfId="2" applyFont="1" applyFill="1" applyBorder="1" applyAlignment="1">
      <alignment horizontal="center" vertical="center"/>
    </xf>
    <xf numFmtId="0" fontId="41" fillId="2" borderId="13" xfId="2" applyFont="1" applyFill="1" applyBorder="1" applyAlignment="1">
      <alignment horizontal="center" vertical="center"/>
    </xf>
    <xf numFmtId="0" fontId="41" fillId="2" borderId="12" xfId="2" applyFont="1" applyFill="1" applyBorder="1" applyAlignment="1">
      <alignment horizontal="center" vertical="center"/>
    </xf>
    <xf numFmtId="38" fontId="41" fillId="2" borderId="11" xfId="1" applyFont="1" applyFill="1" applyBorder="1" applyAlignment="1">
      <alignment horizontal="right" vertical="center"/>
    </xf>
    <xf numFmtId="38" fontId="41" fillId="2" borderId="13" xfId="1" applyFont="1" applyFill="1" applyBorder="1" applyAlignment="1">
      <alignment horizontal="right" vertical="center"/>
    </xf>
    <xf numFmtId="38" fontId="41" fillId="2" borderId="12" xfId="1" applyFont="1" applyFill="1" applyBorder="1" applyAlignment="1">
      <alignment horizontal="right" vertical="center"/>
    </xf>
    <xf numFmtId="0" fontId="4" fillId="0" borderId="19" xfId="2" applyFont="1" applyBorder="1" applyAlignment="1">
      <alignment horizontal="center" vertical="center"/>
    </xf>
    <xf numFmtId="38" fontId="62" fillId="2" borderId="19" xfId="1" applyFont="1" applyFill="1" applyBorder="1" applyAlignment="1">
      <alignment horizontal="center" vertical="center" wrapText="1"/>
    </xf>
    <xf numFmtId="38" fontId="62" fillId="2" borderId="19"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0" fillId="2" borderId="60" xfId="2" applyFont="1" applyFill="1" applyBorder="1" applyAlignment="1">
      <alignment horizontal="center"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38" fontId="30" fillId="2" borderId="11" xfId="1" applyFont="1" applyFill="1" applyBorder="1" applyAlignment="1">
      <alignment horizontal="right" vertical="center"/>
    </xf>
    <xf numFmtId="38" fontId="30" fillId="2" borderId="13" xfId="1" applyFont="1" applyFill="1" applyBorder="1" applyAlignment="1">
      <alignment horizontal="right" vertical="center"/>
    </xf>
    <xf numFmtId="38" fontId="30" fillId="2" borderId="12" xfId="1" applyFont="1" applyFill="1" applyBorder="1" applyAlignment="1">
      <alignment horizontal="right" vertical="center"/>
    </xf>
    <xf numFmtId="0" fontId="54" fillId="2" borderId="19" xfId="2" applyFont="1" applyFill="1" applyBorder="1" applyAlignment="1">
      <alignment horizontal="center" vertical="center" wrapText="1"/>
    </xf>
    <xf numFmtId="0" fontId="54" fillId="2" borderId="19" xfId="2" applyFont="1" applyFill="1" applyBorder="1" applyAlignment="1">
      <alignment horizontal="center" vertical="center"/>
    </xf>
    <xf numFmtId="0" fontId="30" fillId="2" borderId="4" xfId="2" applyFont="1" applyFill="1" applyBorder="1" applyAlignment="1">
      <alignment horizontal="center" vertical="center"/>
    </xf>
    <xf numFmtId="0" fontId="4" fillId="2" borderId="38" xfId="2" applyFont="1" applyFill="1" applyBorder="1" applyAlignment="1">
      <alignment horizontal="center" vertical="center"/>
    </xf>
    <xf numFmtId="0" fontId="3" fillId="0" borderId="4" xfId="2" applyFont="1" applyBorder="1" applyAlignment="1">
      <alignment horizontal="left" vertical="center"/>
    </xf>
    <xf numFmtId="0" fontId="3" fillId="0" borderId="19" xfId="2" applyFont="1" applyBorder="1" applyAlignment="1">
      <alignment horizontal="center" vertical="center" wrapText="1"/>
    </xf>
    <xf numFmtId="0" fontId="3" fillId="0" borderId="11" xfId="2" applyFont="1" applyBorder="1" applyAlignment="1">
      <alignment horizontal="center" vertical="center" wrapText="1"/>
    </xf>
    <xf numFmtId="0" fontId="62" fillId="2" borderId="19" xfId="2" applyFont="1" applyFill="1" applyBorder="1" applyAlignment="1">
      <alignment horizontal="center" vertical="center" wrapText="1"/>
    </xf>
    <xf numFmtId="0" fontId="62" fillId="2" borderId="19" xfId="2" applyFont="1" applyFill="1" applyBorder="1" applyAlignment="1">
      <alignment horizontal="center" vertical="center"/>
    </xf>
    <xf numFmtId="38" fontId="30" fillId="2" borderId="1" xfId="1" applyFont="1" applyFill="1" applyBorder="1" applyAlignment="1">
      <alignment horizontal="right" vertical="center"/>
    </xf>
    <xf numFmtId="38" fontId="30" fillId="2" borderId="3" xfId="1" applyFont="1" applyFill="1" applyBorder="1" applyAlignment="1">
      <alignment horizontal="right" vertical="center"/>
    </xf>
    <xf numFmtId="38" fontId="30" fillId="2" borderId="2" xfId="1" applyFont="1" applyFill="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0" fontId="29" fillId="2" borderId="4" xfId="2" applyFont="1" applyFill="1" applyBorder="1" applyAlignment="1">
      <alignment horizontal="center" vertical="center"/>
    </xf>
    <xf numFmtId="0" fontId="42" fillId="2" borderId="60" xfId="2" applyFont="1" applyFill="1" applyBorder="1" applyAlignment="1">
      <alignment horizontal="center" vertical="center"/>
    </xf>
    <xf numFmtId="0" fontId="41" fillId="2" borderId="4" xfId="2" applyFont="1" applyFill="1" applyBorder="1" applyAlignment="1">
      <alignment horizontal="left" vertical="center" shrinkToFit="1"/>
    </xf>
    <xf numFmtId="0" fontId="29" fillId="2" borderId="1" xfId="2" applyFont="1" applyFill="1" applyBorder="1" applyAlignment="1">
      <alignment horizontal="center" vertical="center"/>
    </xf>
    <xf numFmtId="0" fontId="29" fillId="2" borderId="3" xfId="2" applyFont="1" applyFill="1" applyBorder="1" applyAlignment="1">
      <alignment horizontal="center" vertical="center"/>
    </xf>
    <xf numFmtId="0" fontId="29" fillId="2" borderId="2" xfId="2" applyFont="1" applyFill="1" applyBorder="1" applyAlignment="1">
      <alignment horizontal="center" vertical="center"/>
    </xf>
    <xf numFmtId="38" fontId="42" fillId="2" borderId="11" xfId="1" applyFont="1" applyFill="1" applyBorder="1" applyAlignment="1">
      <alignment horizontal="right" vertical="center"/>
    </xf>
    <xf numFmtId="38" fontId="42" fillId="2" borderId="13" xfId="1" applyFont="1" applyFill="1" applyBorder="1" applyAlignment="1">
      <alignment horizontal="right" vertical="center"/>
    </xf>
    <xf numFmtId="38" fontId="42" fillId="2" borderId="12" xfId="1" applyFont="1" applyFill="1" applyBorder="1" applyAlignment="1">
      <alignment horizontal="right"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64" fillId="2" borderId="19"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0" fontId="11" fillId="0" borderId="10" xfId="2" applyFont="1" applyBorder="1" applyAlignment="1">
      <alignment horizontal="left" vertical="top" wrapText="1"/>
    </xf>
    <xf numFmtId="0" fontId="3" fillId="0" borderId="0" xfId="2" applyFont="1" applyAlignment="1">
      <alignment horizontal="left" vertical="center"/>
    </xf>
    <xf numFmtId="0" fontId="4" fillId="0" borderId="13" xfId="2" applyFont="1" applyBorder="1" applyAlignment="1">
      <alignment horizontal="left" vertical="center" wrapText="1"/>
    </xf>
    <xf numFmtId="0" fontId="4" fillId="0" borderId="0" xfId="2" applyFont="1" applyAlignment="1">
      <alignment horizontal="left"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3" xfId="2" applyFont="1" applyBorder="1" applyAlignment="1">
      <alignment horizontal="left" vertical="center" wrapText="1"/>
    </xf>
    <xf numFmtId="0" fontId="3" fillId="0" borderId="3" xfId="2" applyFont="1" applyBorder="1" applyAlignment="1">
      <alignment horizontal="center" vertical="center" wrapText="1"/>
    </xf>
    <xf numFmtId="0" fontId="3" fillId="0" borderId="77" xfId="2" applyFont="1" applyBorder="1" applyAlignment="1">
      <alignment horizontal="center" vertical="center" wrapText="1"/>
    </xf>
    <xf numFmtId="0" fontId="3" fillId="0" borderId="78" xfId="2" applyFont="1" applyBorder="1" applyAlignment="1">
      <alignment horizontal="center" vertical="center" wrapText="1"/>
    </xf>
    <xf numFmtId="0" fontId="3" fillId="0" borderId="79"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76"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19" xfId="2" applyFont="1" applyFill="1" applyBorder="1" applyAlignment="1">
      <alignment horizontal="center" vertical="center" wrapText="1"/>
    </xf>
    <xf numFmtId="0" fontId="3" fillId="0" borderId="76"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8"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3" xfId="2" applyFont="1" applyBorder="1" applyAlignment="1">
      <alignment horizontal="left"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38" fontId="41" fillId="0" borderId="1"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41" fillId="0" borderId="2"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1" fillId="0" borderId="0" xfId="2" applyFont="1" applyAlignment="1">
      <alignment horizontal="left" vertical="center" wrapText="1"/>
    </xf>
    <xf numFmtId="0" fontId="11" fillId="0" borderId="10" xfId="2" applyFont="1" applyBorder="1" applyAlignment="1">
      <alignment horizontal="left" vertical="center" wrapText="1"/>
    </xf>
    <xf numFmtId="0" fontId="12" fillId="3" borderId="4" xfId="2" applyFont="1" applyFill="1" applyBorder="1" applyAlignment="1">
      <alignment horizontal="center" vertical="center"/>
    </xf>
    <xf numFmtId="0" fontId="12" fillId="0" borderId="19" xfId="2" applyFont="1" applyBorder="1" applyAlignment="1">
      <alignment horizontal="center" vertical="center" wrapText="1"/>
    </xf>
    <xf numFmtId="0" fontId="41" fillId="0" borderId="4"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13" xfId="2" applyFont="1" applyBorder="1" applyAlignment="1">
      <alignment horizontal="center" vertical="center" shrinkToFit="1"/>
    </xf>
    <xf numFmtId="0" fontId="41" fillId="0" borderId="12" xfId="2" applyFont="1" applyBorder="1" applyAlignment="1">
      <alignment horizontal="center" vertical="center" shrinkToFit="1"/>
    </xf>
    <xf numFmtId="0" fontId="42" fillId="2" borderId="4" xfId="2" applyFont="1" applyFill="1" applyBorder="1" applyAlignment="1">
      <alignment horizontal="center" vertical="center"/>
    </xf>
    <xf numFmtId="0" fontId="10" fillId="2" borderId="7" xfId="2" applyFont="1" applyFill="1" applyBorder="1" applyAlignment="1">
      <alignment horizontal="center" wrapText="1" shrinkToFit="1"/>
    </xf>
    <xf numFmtId="0" fontId="10" fillId="2" borderId="0" xfId="2" applyFont="1" applyFill="1" applyAlignment="1">
      <alignment horizontal="center" wrapText="1" shrinkToFit="1"/>
    </xf>
    <xf numFmtId="0" fontId="3" fillId="2" borderId="7" xfId="2" applyFont="1" applyFill="1" applyBorder="1" applyAlignment="1">
      <alignment horizontal="center" vertical="center"/>
    </xf>
    <xf numFmtId="0" fontId="3" fillId="2" borderId="0" xfId="2" applyFont="1" applyFill="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62" fillId="2" borderId="6" xfId="2" applyFont="1" applyFill="1" applyBorder="1" applyAlignment="1">
      <alignment horizontal="center" vertical="center" wrapText="1"/>
    </xf>
    <xf numFmtId="0" fontId="62" fillId="2" borderId="10" xfId="2" applyFont="1" applyFill="1" applyBorder="1" applyAlignment="1">
      <alignment horizontal="center" vertical="center"/>
    </xf>
    <xf numFmtId="0" fontId="62" fillId="2" borderId="8" xfId="2" applyFont="1" applyFill="1" applyBorder="1" applyAlignment="1">
      <alignment horizontal="center" vertical="center"/>
    </xf>
    <xf numFmtId="0" fontId="62" fillId="2" borderId="11" xfId="2" applyFont="1" applyFill="1" applyBorder="1" applyAlignment="1">
      <alignment horizontal="center" vertical="center"/>
    </xf>
    <xf numFmtId="0" fontId="62" fillId="2" borderId="13" xfId="2" applyFont="1" applyFill="1" applyBorder="1" applyAlignment="1">
      <alignment horizontal="center" vertical="center"/>
    </xf>
    <xf numFmtId="0" fontId="62" fillId="2" borderId="12" xfId="2" applyFont="1" applyFill="1" applyBorder="1" applyAlignment="1">
      <alignment horizontal="center" vertical="center"/>
    </xf>
    <xf numFmtId="0" fontId="11" fillId="2" borderId="11" xfId="2" applyFont="1" applyFill="1" applyBorder="1" applyAlignment="1">
      <alignment horizontal="center" vertical="top" wrapText="1" shrinkToFit="1"/>
    </xf>
    <xf numFmtId="0" fontId="11" fillId="2" borderId="13" xfId="2" applyFont="1" applyFill="1" applyBorder="1" applyAlignment="1">
      <alignment horizontal="center" vertical="top" wrapText="1" shrinkToFit="1"/>
    </xf>
    <xf numFmtId="0" fontId="11" fillId="2" borderId="12" xfId="2" applyFont="1" applyFill="1" applyBorder="1" applyAlignment="1">
      <alignment horizontal="center" vertical="top" wrapText="1" shrinkToFit="1"/>
    </xf>
    <xf numFmtId="0" fontId="12" fillId="2" borderId="6"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2" xfId="2" applyFont="1" applyFill="1" applyBorder="1" applyAlignment="1">
      <alignment horizontal="center" vertical="center"/>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2"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2" xfId="2" applyFont="1" applyBorder="1" applyAlignment="1">
      <alignment horizontal="center" vertical="center" shrinkToFit="1"/>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12" fillId="0" borderId="6" xfId="2" applyFont="1" applyBorder="1" applyAlignment="1">
      <alignment horizontal="left" vertical="center" wrapText="1"/>
    </xf>
    <xf numFmtId="0" fontId="12" fillId="0" borderId="10" xfId="2" applyFont="1" applyBorder="1" applyAlignment="1">
      <alignment horizontal="left" vertical="center" wrapText="1"/>
    </xf>
    <xf numFmtId="0" fontId="12" fillId="0" borderId="8" xfId="2" applyFont="1" applyBorder="1" applyAlignment="1">
      <alignment horizontal="left" vertical="center" wrapText="1"/>
    </xf>
    <xf numFmtId="0" fontId="11" fillId="0" borderId="4" xfId="2" applyFont="1" applyBorder="1" applyAlignment="1">
      <alignment horizontal="left" vertical="center" wrapText="1"/>
    </xf>
    <xf numFmtId="0" fontId="12" fillId="0" borderId="1" xfId="2" applyFont="1" applyBorder="1" applyAlignment="1">
      <alignment horizontal="left" vertical="center" wrapText="1"/>
    </xf>
    <xf numFmtId="0" fontId="12" fillId="0" borderId="3" xfId="2" applyFont="1" applyBorder="1" applyAlignment="1">
      <alignment horizontal="left" vertical="center" wrapText="1"/>
    </xf>
    <xf numFmtId="0" fontId="12" fillId="0" borderId="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10" xfId="2" applyFont="1" applyBorder="1" applyAlignment="1">
      <alignment horizontal="left" vertical="center" wrapText="1"/>
    </xf>
    <xf numFmtId="0" fontId="66" fillId="2" borderId="4" xfId="2" applyFont="1" applyFill="1" applyBorder="1" applyAlignment="1">
      <alignment horizontal="center" vertical="center"/>
    </xf>
    <xf numFmtId="0" fontId="67" fillId="2" borderId="4" xfId="2" applyFont="1" applyFill="1" applyBorder="1" applyAlignment="1">
      <alignment horizontal="center"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7" fillId="0" borderId="0" xfId="2" applyFont="1" applyAlignment="1">
      <alignment horizontal="left" vertical="center"/>
    </xf>
    <xf numFmtId="0" fontId="17" fillId="2" borderId="4" xfId="2" applyFont="1" applyFill="1" applyBorder="1" applyAlignment="1">
      <alignment horizontal="center" vertical="center"/>
    </xf>
    <xf numFmtId="0" fontId="17" fillId="0" borderId="4" xfId="0" applyFont="1" applyBorder="1" applyAlignment="1">
      <alignment horizontal="center" vertical="center"/>
    </xf>
    <xf numFmtId="0" fontId="69" fillId="2" borderId="4" xfId="2" applyFont="1" applyFill="1" applyBorder="1" applyAlignment="1">
      <alignment horizontal="center" vertical="center"/>
    </xf>
    <xf numFmtId="0" fontId="19" fillId="0" borderId="0" xfId="2" applyFont="1" applyAlignment="1">
      <alignment horizontal="left" vertical="center"/>
    </xf>
    <xf numFmtId="0" fontId="17" fillId="0" borderId="0" xfId="2" applyFont="1" applyAlignment="1">
      <alignment horizontal="left" vertical="center" wrapText="1"/>
    </xf>
    <xf numFmtId="0" fontId="19" fillId="0" borderId="5" xfId="2" applyFont="1" applyBorder="1" applyAlignment="1">
      <alignment horizontal="center" vertical="center"/>
    </xf>
    <xf numFmtId="0" fontId="17" fillId="0" borderId="5" xfId="2" applyFont="1" applyBorder="1" applyAlignment="1">
      <alignment horizontal="center" vertical="center" wrapText="1"/>
    </xf>
    <xf numFmtId="0" fontId="68" fillId="2" borderId="4" xfId="2" applyFont="1" applyFill="1" applyBorder="1" applyAlignment="1">
      <alignment horizontal="center" vertical="center"/>
    </xf>
    <xf numFmtId="0" fontId="19"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9" fillId="0" borderId="4" xfId="0" applyFont="1" applyBorder="1" applyAlignment="1">
      <alignment horizontal="center" vertical="center" shrinkToFi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4" fillId="0" borderId="4" xfId="2" applyFont="1" applyBorder="1" applyAlignment="1">
      <alignment horizontal="left" vertical="center"/>
    </xf>
    <xf numFmtId="0" fontId="3" fillId="3" borderId="0" xfId="3" applyFont="1" applyFill="1" applyAlignment="1">
      <alignment horizontal="left" vertical="center"/>
    </xf>
    <xf numFmtId="0" fontId="43" fillId="3" borderId="0" xfId="3" applyFont="1" applyFill="1" applyAlignment="1">
      <alignment horizontal="center" vertical="center" wrapText="1"/>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30" xfId="2" applyFont="1" applyFill="1" applyBorder="1" applyAlignment="1">
      <alignment horizontal="left" vertical="center"/>
    </xf>
    <xf numFmtId="0" fontId="4" fillId="2" borderId="31" xfId="2" applyFont="1" applyFill="1" applyBorder="1" applyAlignment="1">
      <alignment horizontal="left" vertical="center"/>
    </xf>
    <xf numFmtId="0" fontId="4" fillId="2" borderId="32" xfId="2" applyFont="1" applyFill="1" applyBorder="1" applyAlignment="1">
      <alignment horizontal="left" vertical="center"/>
    </xf>
    <xf numFmtId="0" fontId="41" fillId="2" borderId="33" xfId="2" applyFont="1" applyFill="1" applyBorder="1" applyAlignment="1">
      <alignment horizontal="center" vertical="center"/>
    </xf>
    <xf numFmtId="0" fontId="41" fillId="2" borderId="34" xfId="2" applyFont="1" applyFill="1" applyBorder="1" applyAlignment="1">
      <alignment horizontal="center" vertical="center"/>
    </xf>
    <xf numFmtId="0" fontId="4" fillId="2" borderId="35" xfId="2" applyFont="1" applyFill="1" applyBorder="1" applyAlignment="1">
      <alignment horizontal="left" vertical="center" wrapText="1"/>
    </xf>
    <xf numFmtId="0" fontId="4" fillId="2" borderId="36"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2" fillId="3" borderId="0" xfId="3" applyFont="1" applyFill="1" applyAlignment="1">
      <alignment horizontal="left" vertical="center" shrinkToFit="1"/>
    </xf>
    <xf numFmtId="0" fontId="4" fillId="3" borderId="6"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1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38" fontId="41" fillId="2" borderId="1" xfId="1" applyFont="1" applyFill="1" applyBorder="1" applyAlignment="1">
      <alignment horizontal="right" vertical="center" wrapText="1"/>
    </xf>
    <xf numFmtId="38" fontId="41" fillId="2" borderId="3" xfId="1" applyFont="1" applyFill="1" applyBorder="1" applyAlignment="1">
      <alignment horizontal="right" vertical="center" wrapText="1"/>
    </xf>
    <xf numFmtId="38" fontId="41" fillId="2" borderId="2" xfId="1" applyFont="1" applyFill="1" applyBorder="1" applyAlignment="1">
      <alignment horizontal="right" vertical="center" wrapText="1"/>
    </xf>
    <xf numFmtId="0" fontId="41" fillId="2" borderId="6"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8" xfId="3" applyFont="1" applyFill="1" applyBorder="1" applyAlignment="1">
      <alignment horizontal="center" vertical="center" wrapText="1"/>
    </xf>
    <xf numFmtId="0" fontId="41" fillId="2" borderId="7"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9" xfId="3" applyFont="1" applyFill="1" applyBorder="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0" fontId="4" fillId="3" borderId="6"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0" xfId="3" applyFont="1" applyFill="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3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3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13" fillId="0" borderId="6"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0" xfId="2" applyFont="1" applyAlignment="1">
      <alignment horizontal="center" vertical="center" wrapText="1"/>
    </xf>
    <xf numFmtId="0" fontId="42" fillId="2" borderId="4" xfId="2" applyFont="1" applyFill="1" applyBorder="1" applyAlignment="1">
      <alignment horizontal="center" vertical="center" shrinkToFit="1"/>
    </xf>
    <xf numFmtId="0" fontId="41" fillId="2" borderId="19" xfId="2" applyFont="1" applyFill="1" applyBorder="1" applyAlignment="1">
      <alignment horizontal="center" vertical="center" shrinkToFit="1"/>
    </xf>
    <xf numFmtId="0" fontId="42" fillId="2" borderId="6" xfId="2" applyFont="1" applyFill="1" applyBorder="1" applyAlignment="1">
      <alignment horizontal="center" vertical="center" wrapText="1"/>
    </xf>
    <xf numFmtId="0" fontId="41" fillId="2" borderId="5" xfId="2" applyFont="1" applyFill="1" applyBorder="1" applyAlignment="1">
      <alignment horizontal="center" vertical="center" wrapText="1"/>
    </xf>
    <xf numFmtId="0" fontId="47" fillId="0" borderId="4" xfId="2" applyFont="1" applyBorder="1" applyAlignment="1">
      <alignment horizontal="left" vertical="center" wrapText="1"/>
    </xf>
    <xf numFmtId="0" fontId="47" fillId="0" borderId="1" xfId="2" applyFont="1" applyBorder="1" applyAlignment="1">
      <alignment horizontal="left" vertical="center" wrapText="1"/>
    </xf>
    <xf numFmtId="0" fontId="47" fillId="0" borderId="8" xfId="2" applyFont="1" applyBorder="1" applyAlignment="1">
      <alignment horizontal="left" vertical="center" wrapText="1"/>
    </xf>
    <xf numFmtId="0" fontId="47" fillId="0" borderId="5" xfId="2" applyFont="1" applyBorder="1" applyAlignment="1">
      <alignment horizontal="left" vertical="center" wrapText="1"/>
    </xf>
    <xf numFmtId="0" fontId="47" fillId="0" borderId="6" xfId="2" applyFont="1" applyBorder="1" applyAlignment="1">
      <alignment horizontal="left" vertical="center" wrapText="1"/>
    </xf>
    <xf numFmtId="0" fontId="3" fillId="0" borderId="44" xfId="2" applyFont="1" applyBorder="1" applyAlignment="1">
      <alignment horizontal="center" vertical="center"/>
    </xf>
    <xf numFmtId="0" fontId="3" fillId="0" borderId="42" xfId="2" applyFont="1" applyBorder="1" applyAlignment="1">
      <alignment horizontal="center" vertical="center"/>
    </xf>
    <xf numFmtId="0" fontId="3" fillId="2" borderId="6" xfId="2" applyFont="1" applyFill="1" applyBorder="1" applyAlignment="1">
      <alignment horizontal="center" vertical="center" wrapText="1"/>
    </xf>
    <xf numFmtId="0" fontId="3" fillId="0" borderId="7" xfId="2" applyFont="1" applyBorder="1" applyAlignment="1">
      <alignment horizontal="center" vertical="center" shrinkToFit="1"/>
    </xf>
    <xf numFmtId="38" fontId="42" fillId="2" borderId="16" xfId="1" applyFont="1" applyFill="1" applyBorder="1" applyAlignment="1">
      <alignment horizontal="center" vertical="center"/>
    </xf>
    <xf numFmtId="38" fontId="42" fillId="2" borderId="84" xfId="1"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1" fillId="2" borderId="1" xfId="2" applyFont="1" applyFill="1" applyBorder="1" applyAlignment="1">
      <alignment horizontal="center" vertical="center" wrapText="1" shrinkToFit="1"/>
    </xf>
    <xf numFmtId="0" fontId="65" fillId="2" borderId="4" xfId="2" applyFont="1" applyFill="1" applyBorder="1" applyAlignment="1">
      <alignment horizontal="center" vertical="center"/>
    </xf>
    <xf numFmtId="0" fontId="3" fillId="0" borderId="16" xfId="2" applyFont="1" applyBorder="1" applyAlignment="1">
      <alignment horizontal="center" vertical="center" shrinkToFit="1"/>
    </xf>
    <xf numFmtId="38" fontId="42" fillId="2" borderId="15" xfId="1" applyFont="1" applyFill="1" applyBorder="1" applyAlignment="1">
      <alignment horizontal="center" vertical="center"/>
    </xf>
    <xf numFmtId="38" fontId="42" fillId="2" borderId="85" xfId="1" applyFont="1" applyFill="1" applyBorder="1" applyAlignment="1">
      <alignment horizontal="center" vertical="center"/>
    </xf>
    <xf numFmtId="38" fontId="30" fillId="2" borderId="15" xfId="1" applyFont="1" applyFill="1" applyBorder="1" applyAlignment="1">
      <alignment horizontal="center" vertical="center"/>
    </xf>
    <xf numFmtId="38" fontId="30" fillId="2" borderId="85" xfId="1" applyFont="1" applyFill="1" applyBorder="1" applyAlignment="1">
      <alignment horizontal="center" vertical="center"/>
    </xf>
    <xf numFmtId="0" fontId="42"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3" fillId="2" borderId="1" xfId="2" applyFont="1" applyFill="1" applyBorder="1" applyAlignment="1">
      <alignment horizontal="center" vertical="center"/>
    </xf>
    <xf numFmtId="0" fontId="11" fillId="3" borderId="0" xfId="2" applyFont="1" applyFill="1" applyAlignment="1">
      <alignment horizontal="left" vertical="center" wrapText="1"/>
    </xf>
    <xf numFmtId="0" fontId="3" fillId="0" borderId="13" xfId="2" applyFont="1" applyBorder="1" applyAlignment="1">
      <alignment horizontal="left" vertical="top"/>
    </xf>
    <xf numFmtId="49" fontId="70" fillId="2" borderId="1" xfId="5" applyNumberFormat="1" applyFont="1" applyFill="1" applyBorder="1" applyAlignment="1">
      <alignment horizontal="center" vertical="center" shrinkToFit="1"/>
    </xf>
    <xf numFmtId="49" fontId="71" fillId="2" borderId="1" xfId="5" applyNumberFormat="1" applyFont="1" applyFill="1" applyBorder="1" applyAlignment="1">
      <alignment horizontal="center" vertical="center" shrinkToFit="1"/>
    </xf>
    <xf numFmtId="0" fontId="3" fillId="2" borderId="4" xfId="2" applyFont="1" applyFill="1" applyBorder="1" applyAlignment="1">
      <alignment horizontal="center" vertical="center" wrapText="1"/>
    </xf>
    <xf numFmtId="0" fontId="13" fillId="0" borderId="10" xfId="2" applyFont="1" applyBorder="1" applyAlignment="1">
      <alignment horizontal="left" vertical="center" shrinkToFit="1"/>
    </xf>
    <xf numFmtId="176" fontId="42" fillId="2" borderId="4" xfId="2" applyNumberFormat="1" applyFont="1" applyFill="1" applyBorder="1" applyAlignment="1">
      <alignment horizontal="center" vertical="center"/>
    </xf>
    <xf numFmtId="0" fontId="3" fillId="2" borderId="3" xfId="2"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7" xfId="2" applyFont="1" applyBorder="1" applyAlignment="1">
      <alignment horizontal="center" vertical="center" wrapText="1"/>
    </xf>
    <xf numFmtId="38" fontId="41" fillId="2" borderId="11"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2" xfId="1" applyFont="1" applyFill="1" applyBorder="1" applyAlignment="1">
      <alignment horizontal="center" vertical="center"/>
    </xf>
    <xf numFmtId="0" fontId="3" fillId="0" borderId="19" xfId="2" applyFont="1" applyBorder="1" applyAlignment="1">
      <alignment horizontal="center" vertical="center"/>
    </xf>
    <xf numFmtId="38" fontId="3" fillId="2" borderId="11"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2" xfId="1" applyFont="1" applyFill="1" applyBorder="1" applyAlignment="1">
      <alignment horizontal="center" vertical="center"/>
    </xf>
    <xf numFmtId="0" fontId="3" fillId="2" borderId="19" xfId="2" applyFont="1" applyFill="1" applyBorder="1" applyAlignment="1">
      <alignment horizontal="center" vertical="center"/>
    </xf>
    <xf numFmtId="0" fontId="19" fillId="0" borderId="0" xfId="2" applyFont="1" applyAlignment="1">
      <alignment horizontal="left" vertical="center" wrapText="1"/>
    </xf>
    <xf numFmtId="0" fontId="67" fillId="2" borderId="1" xfId="2" applyFont="1" applyFill="1" applyBorder="1" applyAlignment="1">
      <alignment horizontal="center" vertical="center"/>
    </xf>
    <xf numFmtId="0" fontId="67" fillId="2" borderId="3" xfId="2" applyFont="1" applyFill="1" applyBorder="1" applyAlignment="1">
      <alignment horizontal="center" vertical="center"/>
    </xf>
    <xf numFmtId="0" fontId="17" fillId="0" borderId="4" xfId="0" applyFont="1" applyBorder="1" applyAlignment="1">
      <alignment horizontal="center" vertical="center" shrinkToFi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2" applyFont="1" applyBorder="1" applyAlignment="1">
      <alignment horizontal="center" vertical="center"/>
    </xf>
    <xf numFmtId="38" fontId="3" fillId="0" borderId="1" xfId="2" applyNumberFormat="1" applyFont="1" applyBorder="1" applyAlignment="1">
      <alignment horizontal="center" vertical="center"/>
    </xf>
    <xf numFmtId="0" fontId="64" fillId="0" borderId="4" xfId="2" applyFont="1" applyBorder="1" applyAlignment="1">
      <alignment horizontal="center" vertical="center" wrapText="1"/>
    </xf>
    <xf numFmtId="0" fontId="62"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4" fillId="0" borderId="0" xfId="0" applyFont="1" applyAlignment="1">
      <alignment horizontal="center" vertical="center"/>
    </xf>
    <xf numFmtId="38" fontId="63" fillId="0" borderId="13"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63" fillId="0" borderId="0" xfId="0" applyFont="1" applyAlignment="1">
      <alignment horizontal="center" vertical="center" wrapText="1"/>
    </xf>
    <xf numFmtId="0" fontId="81" fillId="0" borderId="0" xfId="0" applyFont="1" applyAlignment="1">
      <alignment horizontal="center" vertical="center" wrapText="1"/>
    </xf>
    <xf numFmtId="0" fontId="63" fillId="0" borderId="13" xfId="0" applyFont="1" applyBorder="1" applyAlignment="1">
      <alignment horizontal="center" vertical="center" wrapText="1"/>
    </xf>
    <xf numFmtId="0" fontId="63" fillId="0" borderId="13" xfId="0" applyFont="1" applyBorder="1" applyAlignment="1">
      <alignment horizontal="center" vertical="center"/>
    </xf>
    <xf numFmtId="0" fontId="4" fillId="0" borderId="4" xfId="0" applyFont="1" applyBorder="1" applyAlignment="1">
      <alignment horizontal="left" vertical="center"/>
    </xf>
    <xf numFmtId="0" fontId="63" fillId="0" borderId="4"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38" fontId="63" fillId="0" borderId="1" xfId="1" applyFont="1" applyBorder="1" applyAlignment="1">
      <alignment horizontal="right" vertical="center"/>
    </xf>
    <xf numFmtId="38" fontId="63" fillId="0" borderId="3" xfId="1"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63" fillId="0" borderId="1" xfId="0" applyFont="1" applyBorder="1" applyAlignment="1">
      <alignment horizontal="right" vertical="center"/>
    </xf>
    <xf numFmtId="0" fontId="63" fillId="0" borderId="3" xfId="0" applyFont="1" applyBorder="1" applyAlignment="1">
      <alignment horizontal="righ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89" xfId="0" applyFont="1" applyBorder="1" applyAlignment="1">
      <alignment horizontal="left" vertical="center"/>
    </xf>
    <xf numFmtId="38" fontId="63" fillId="0" borderId="90" xfId="1" applyFont="1" applyBorder="1" applyAlignment="1">
      <alignment horizontal="right" vertical="center"/>
    </xf>
    <xf numFmtId="38" fontId="63" fillId="0" borderId="78" xfId="1" applyFont="1" applyBorder="1" applyAlignment="1">
      <alignment horizontal="righ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right" vertical="center"/>
    </xf>
    <xf numFmtId="0" fontId="63" fillId="0" borderId="1" xfId="0" applyFont="1" applyBorder="1" applyAlignment="1">
      <alignment horizontal="left" vertical="center"/>
    </xf>
    <xf numFmtId="0" fontId="63" fillId="0" borderId="3" xfId="0" applyFont="1" applyBorder="1" applyAlignment="1">
      <alignment horizontal="left" vertical="center"/>
    </xf>
    <xf numFmtId="0" fontId="63" fillId="0" borderId="2" xfId="0" applyFont="1" applyBorder="1" applyAlignment="1">
      <alignment horizontal="left" vertical="center"/>
    </xf>
    <xf numFmtId="0" fontId="4" fillId="0" borderId="4" xfId="0" applyFont="1" applyBorder="1" applyAlignment="1">
      <alignment horizontal="left" vertical="center" wrapText="1"/>
    </xf>
    <xf numFmtId="0" fontId="63" fillId="0" borderId="1" xfId="0" applyFont="1" applyBorder="1" applyAlignment="1">
      <alignment horizontal="center" vertical="center"/>
    </xf>
    <xf numFmtId="0" fontId="63" fillId="0" borderId="3" xfId="0"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26" fillId="0" borderId="0" xfId="2" applyFont="1" applyAlignment="1">
      <alignment horizontal="center" vertical="center" wrapText="1"/>
    </xf>
    <xf numFmtId="0" fontId="13" fillId="0" borderId="6" xfId="2" applyFont="1" applyBorder="1" applyAlignment="1">
      <alignment horizontal="center" vertical="center"/>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12" fillId="0" borderId="6"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0" xfId="2" applyFont="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xf>
    <xf numFmtId="0" fontId="13" fillId="0" borderId="8" xfId="2"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xf>
    <xf numFmtId="0" fontId="13" fillId="0" borderId="12" xfId="2" applyFont="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61"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61" xfId="2" applyFont="1" applyBorder="1" applyAlignment="1">
      <alignment horizontal="center" vertical="center"/>
    </xf>
    <xf numFmtId="0" fontId="10" fillId="2" borderId="4" xfId="2" applyFont="1" applyFill="1" applyBorder="1" applyAlignment="1">
      <alignment horizontal="left" vertical="center" wrapText="1"/>
    </xf>
    <xf numFmtId="0" fontId="3" fillId="2" borderId="61" xfId="2" applyFont="1" applyFill="1" applyBorder="1" applyAlignment="1">
      <alignment horizontal="center" vertical="center"/>
    </xf>
    <xf numFmtId="0" fontId="3" fillId="0" borderId="61" xfId="2" applyFont="1" applyBorder="1" applyAlignment="1">
      <alignment horizontal="center" vertical="center"/>
    </xf>
    <xf numFmtId="0" fontId="10" fillId="0" borderId="1" xfId="2" applyFont="1" applyBorder="1" applyAlignment="1">
      <alignment horizontal="center" vertical="center"/>
    </xf>
    <xf numFmtId="0" fontId="10" fillId="0" borderId="8"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9" xfId="2" applyFont="1" applyBorder="1" applyAlignment="1">
      <alignment horizontal="center" vertical="center"/>
    </xf>
    <xf numFmtId="0" fontId="10" fillId="0" borderId="19"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2" xfId="2" applyFont="1" applyBorder="1" applyAlignment="1">
      <alignment horizontal="center" vertical="center" wrapText="1"/>
    </xf>
    <xf numFmtId="0" fontId="3" fillId="0" borderId="12"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5" xfId="2" applyFont="1" applyBorder="1" applyAlignment="1">
      <alignment horizontal="center" vertical="center" wrapText="1"/>
    </xf>
    <xf numFmtId="0" fontId="42" fillId="2" borderId="86" xfId="2" applyFont="1" applyFill="1" applyBorder="1" applyAlignment="1">
      <alignment horizontal="center" vertical="center"/>
    </xf>
    <xf numFmtId="0" fontId="65" fillId="2" borderId="1" xfId="2" applyFont="1" applyFill="1" applyBorder="1" applyAlignment="1">
      <alignment horizontal="left" vertical="center" wrapText="1"/>
    </xf>
    <xf numFmtId="0" fontId="65" fillId="2" borderId="3" xfId="2" applyFont="1" applyFill="1" applyBorder="1" applyAlignment="1">
      <alignment horizontal="left" vertical="center" wrapText="1"/>
    </xf>
    <xf numFmtId="0" fontId="65" fillId="2" borderId="2" xfId="2" applyFont="1" applyFill="1" applyBorder="1" applyAlignment="1">
      <alignment horizontal="left" vertical="center" wrapText="1"/>
    </xf>
    <xf numFmtId="0" fontId="42" fillId="2" borderId="6" xfId="10" applyFont="1" applyFill="1" applyBorder="1" applyAlignment="1">
      <alignment vertical="center" wrapText="1"/>
    </xf>
    <xf numFmtId="0" fontId="41" fillId="2" borderId="10" xfId="10" applyFont="1" applyFill="1" applyBorder="1" applyAlignment="1">
      <alignment vertical="center" wrapText="1"/>
    </xf>
    <xf numFmtId="0" fontId="41" fillId="2" borderId="8" xfId="10" applyFont="1" applyFill="1" applyBorder="1" applyAlignment="1">
      <alignment vertical="center" wrapText="1"/>
    </xf>
    <xf numFmtId="0" fontId="41" fillId="2" borderId="7" xfId="10" applyFont="1" applyFill="1" applyBorder="1" applyAlignment="1">
      <alignment vertical="center" wrapText="1"/>
    </xf>
    <xf numFmtId="0" fontId="41" fillId="2" borderId="0" xfId="10" applyFont="1" applyFill="1" applyAlignment="1">
      <alignment vertical="center" wrapText="1"/>
    </xf>
    <xf numFmtId="0" fontId="41" fillId="2" borderId="9" xfId="10" applyFont="1" applyFill="1" applyBorder="1" applyAlignment="1">
      <alignment vertical="center" wrapText="1"/>
    </xf>
    <xf numFmtId="0" fontId="41" fillId="2" borderId="11" xfId="10" applyFont="1" applyFill="1" applyBorder="1" applyAlignment="1">
      <alignment vertical="center" wrapText="1"/>
    </xf>
    <xf numFmtId="0" fontId="41" fillId="2" borderId="13" xfId="10" applyFont="1" applyFill="1" applyBorder="1" applyAlignment="1">
      <alignment vertical="center" wrapText="1"/>
    </xf>
    <xf numFmtId="0" fontId="41" fillId="2" borderId="12" xfId="10" applyFont="1" applyFill="1" applyBorder="1" applyAlignment="1">
      <alignment vertical="center" wrapText="1"/>
    </xf>
    <xf numFmtId="0" fontId="41" fillId="2" borderId="6" xfId="12" applyFont="1" applyFill="1" applyBorder="1" applyAlignment="1">
      <alignment horizontal="left" vertical="center" wrapText="1"/>
    </xf>
    <xf numFmtId="0" fontId="41" fillId="2" borderId="10" xfId="12" applyFont="1" applyFill="1" applyBorder="1" applyAlignment="1">
      <alignment horizontal="left" vertical="center" wrapText="1"/>
    </xf>
    <xf numFmtId="0" fontId="41" fillId="2" borderId="8" xfId="12" applyFont="1" applyFill="1" applyBorder="1" applyAlignment="1">
      <alignment horizontal="left" vertical="center" wrapText="1"/>
    </xf>
    <xf numFmtId="0" fontId="41" fillId="2" borderId="7" xfId="12" applyFont="1" applyFill="1" applyBorder="1" applyAlignment="1">
      <alignment horizontal="left" vertical="center" wrapText="1"/>
    </xf>
    <xf numFmtId="0" fontId="41" fillId="2" borderId="0" xfId="12" applyFont="1" applyFill="1" applyAlignment="1">
      <alignment horizontal="left" vertical="center" wrapText="1"/>
    </xf>
    <xf numFmtId="0" fontId="41" fillId="2" borderId="9" xfId="12" applyFont="1" applyFill="1" applyBorder="1" applyAlignment="1">
      <alignment horizontal="left" vertical="center" wrapText="1"/>
    </xf>
    <xf numFmtId="0" fontId="41" fillId="2" borderId="11" xfId="12" applyFont="1" applyFill="1" applyBorder="1" applyAlignment="1">
      <alignment horizontal="left" vertical="center" wrapText="1"/>
    </xf>
    <xf numFmtId="0" fontId="41" fillId="2" borderId="13" xfId="12" applyFont="1" applyFill="1" applyBorder="1" applyAlignment="1">
      <alignment horizontal="left" vertical="center" wrapText="1"/>
    </xf>
    <xf numFmtId="0" fontId="41" fillId="2" borderId="12" xfId="12" applyFont="1" applyFill="1" applyBorder="1" applyAlignment="1">
      <alignment horizontal="left" vertical="center" wrapText="1"/>
    </xf>
    <xf numFmtId="0" fontId="41" fillId="2" borderId="6" xfId="10" applyFont="1" applyFill="1" applyBorder="1" applyAlignment="1">
      <alignment vertical="center" wrapText="1"/>
    </xf>
    <xf numFmtId="0" fontId="3" fillId="3" borderId="4" xfId="12" applyFont="1" applyFill="1" applyBorder="1" applyAlignment="1">
      <alignment horizontal="center" vertical="center" wrapText="1"/>
    </xf>
    <xf numFmtId="0" fontId="4" fillId="3" borderId="4" xfId="12" applyFont="1" applyFill="1" applyBorder="1" applyAlignment="1">
      <alignment horizontal="center" vertical="center" wrapText="1"/>
    </xf>
    <xf numFmtId="0" fontId="42" fillId="2" borderId="4" xfId="12" applyFont="1" applyFill="1" applyBorder="1" applyAlignment="1">
      <alignment horizontal="center" vertical="center" wrapText="1"/>
    </xf>
    <xf numFmtId="0" fontId="41" fillId="2" borderId="4" xfId="12" applyFont="1" applyFill="1" applyBorder="1" applyAlignment="1">
      <alignment horizontal="center" vertical="center" wrapText="1"/>
    </xf>
    <xf numFmtId="0" fontId="25" fillId="3" borderId="0" xfId="12" applyFont="1" applyFill="1" applyAlignment="1">
      <alignment horizontal="center" vertical="center" wrapText="1"/>
    </xf>
    <xf numFmtId="0" fontId="25" fillId="3" borderId="0" xfId="12" applyFont="1" applyFill="1" applyAlignment="1">
      <alignment horizontal="center" vertical="center"/>
    </xf>
    <xf numFmtId="49" fontId="18" fillId="0" borderId="4" xfId="10" applyNumberFormat="1" applyFont="1" applyBorder="1" applyAlignment="1">
      <alignment horizontal="center" vertical="center"/>
    </xf>
    <xf numFmtId="49" fontId="18" fillId="0" borderId="1" xfId="10" applyNumberFormat="1" applyFont="1" applyBorder="1" applyAlignment="1">
      <alignment horizontal="center" vertical="center"/>
    </xf>
    <xf numFmtId="0" fontId="32" fillId="0" borderId="4" xfId="3" applyFont="1" applyBorder="1" applyAlignment="1">
      <alignment horizontal="center" vertical="center"/>
    </xf>
    <xf numFmtId="0" fontId="72" fillId="2" borderId="4" xfId="12" applyFont="1" applyFill="1" applyBorder="1" applyAlignment="1">
      <alignment horizontal="center" vertical="center" wrapText="1"/>
    </xf>
    <xf numFmtId="0" fontId="41" fillId="2" borderId="11" xfId="3" applyFont="1" applyFill="1" applyBorder="1" applyAlignment="1">
      <alignment horizontal="center" vertical="center"/>
    </xf>
    <xf numFmtId="0" fontId="41" fillId="2" borderId="13" xfId="3" applyFont="1" applyFill="1" applyBorder="1" applyAlignment="1">
      <alignment horizontal="center" vertical="center"/>
    </xf>
    <xf numFmtId="0" fontId="3" fillId="0" borderId="19" xfId="3" applyFont="1" applyBorder="1" applyAlignment="1">
      <alignment horizontal="left" vertical="center"/>
    </xf>
    <xf numFmtId="0" fontId="29" fillId="2"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29" fillId="2" borderId="3" xfId="3"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4" xfId="3" applyFont="1" applyBorder="1" applyAlignment="1">
      <alignment horizontal="left" vertical="center"/>
    </xf>
    <xf numFmtId="0" fontId="3" fillId="0" borderId="4" xfId="3" applyFont="1" applyBorder="1" applyAlignment="1">
      <alignment horizontal="center" vertical="center" shrinkToFit="1"/>
    </xf>
    <xf numFmtId="177" fontId="41" fillId="2" borderId="4" xfId="3" applyNumberFormat="1" applyFont="1" applyFill="1" applyBorder="1" applyAlignment="1">
      <alignment horizontal="center" vertical="center" shrinkToFit="1"/>
    </xf>
    <xf numFmtId="0" fontId="3" fillId="0" borderId="4" xfId="3" applyFont="1" applyBorder="1" applyAlignment="1">
      <alignment horizontal="center" vertical="center" textRotation="255" wrapText="1" shrinkToFit="1"/>
    </xf>
    <xf numFmtId="0" fontId="42" fillId="2" borderId="4" xfId="3" applyFont="1" applyFill="1" applyBorder="1" applyAlignment="1">
      <alignment horizontal="center" vertical="center" shrinkToFit="1"/>
    </xf>
    <xf numFmtId="0" fontId="3" fillId="0" borderId="4" xfId="3" applyFont="1" applyBorder="1" applyAlignment="1">
      <alignment horizontal="left" vertical="center" shrinkToFit="1"/>
    </xf>
    <xf numFmtId="0" fontId="41" fillId="2" borderId="4" xfId="3" applyFont="1" applyFill="1" applyBorder="1" applyAlignment="1">
      <alignment horizontal="center" vertical="center" shrinkToFit="1"/>
    </xf>
    <xf numFmtId="0" fontId="11" fillId="0" borderId="6"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8"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13"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3" fillId="2" borderId="10" xfId="3" applyFont="1" applyFill="1" applyBorder="1" applyAlignment="1">
      <alignment horizontal="left" vertical="center"/>
    </xf>
    <xf numFmtId="38" fontId="3" fillId="0" borderId="3" xfId="13" applyFont="1" applyBorder="1" applyAlignment="1">
      <alignment horizontal="center" vertical="center" wrapText="1"/>
    </xf>
    <xf numFmtId="38" fontId="3" fillId="0" borderId="10" xfId="13" applyFont="1" applyBorder="1" applyAlignment="1">
      <alignment horizontal="center" vertical="center" wrapText="1"/>
    </xf>
    <xf numFmtId="38" fontId="3" fillId="0" borderId="8" xfId="13" applyFont="1" applyBorder="1" applyAlignment="1">
      <alignment horizontal="center" vertical="center" wrapText="1"/>
    </xf>
    <xf numFmtId="38" fontId="3" fillId="0" borderId="13" xfId="13" applyFont="1" applyBorder="1" applyAlignment="1">
      <alignment horizontal="center" vertical="center" wrapText="1"/>
    </xf>
    <xf numFmtId="38" fontId="3" fillId="0" borderId="12" xfId="13" applyFont="1" applyBorder="1" applyAlignment="1">
      <alignment horizontal="center" vertical="center" wrapText="1"/>
    </xf>
    <xf numFmtId="38" fontId="3" fillId="0" borderId="19" xfId="13" applyFont="1" applyBorder="1" applyAlignment="1">
      <alignment horizontal="center" vertical="center" wrapText="1"/>
    </xf>
    <xf numFmtId="38" fontId="3" fillId="0" borderId="17" xfId="13" applyFont="1" applyBorder="1" applyAlignment="1">
      <alignment horizontal="center" vertical="center"/>
    </xf>
    <xf numFmtId="38" fontId="3" fillId="0" borderId="19" xfId="13" applyFont="1" applyBorder="1" applyAlignment="1">
      <alignment horizontal="center" vertical="center"/>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4" fillId="0" borderId="6" xfId="13" applyFont="1" applyFill="1" applyBorder="1" applyAlignment="1">
      <alignment horizontal="center" vertical="center" wrapText="1"/>
    </xf>
    <xf numFmtId="38" fontId="4" fillId="0" borderId="10" xfId="13" applyFont="1" applyFill="1" applyBorder="1" applyAlignment="1">
      <alignment horizontal="center" vertical="center" wrapText="1"/>
    </xf>
    <xf numFmtId="38" fontId="4" fillId="0" borderId="7" xfId="13" applyFont="1" applyFill="1" applyBorder="1" applyAlignment="1">
      <alignment horizontal="center" vertical="center" wrapText="1"/>
    </xf>
    <xf numFmtId="38" fontId="4" fillId="0" borderId="0" xfId="13" applyFont="1" applyFill="1" applyBorder="1" applyAlignment="1">
      <alignment horizontal="center" vertical="center" wrapText="1"/>
    </xf>
    <xf numFmtId="38" fontId="4" fillId="0" borderId="1" xfId="13" applyFont="1" applyFill="1" applyBorder="1" applyAlignment="1">
      <alignment horizontal="right" vertical="center"/>
    </xf>
    <xf numFmtId="38" fontId="4" fillId="0" borderId="3" xfId="13" applyFont="1" applyFill="1" applyBorder="1" applyAlignment="1">
      <alignment horizontal="right" vertical="center"/>
    </xf>
    <xf numFmtId="38" fontId="4" fillId="0" borderId="3" xfId="13" applyFont="1" applyFill="1" applyBorder="1" applyAlignment="1">
      <alignment vertical="center"/>
    </xf>
    <xf numFmtId="38" fontId="4" fillId="0" borderId="3" xfId="13" applyFont="1" applyFill="1" applyBorder="1" applyAlignment="1">
      <alignment horizontal="center" vertical="center" wrapText="1"/>
    </xf>
    <xf numFmtId="38" fontId="3" fillId="0" borderId="1" xfId="13" applyFont="1" applyBorder="1" applyAlignment="1">
      <alignment horizontal="right" vertical="center"/>
    </xf>
    <xf numFmtId="38" fontId="3" fillId="0" borderId="3" xfId="13" applyFont="1" applyBorder="1" applyAlignment="1">
      <alignment horizontal="right" vertical="center"/>
    </xf>
    <xf numFmtId="38" fontId="3" fillId="0" borderId="3" xfId="13" applyFont="1" applyBorder="1" applyAlignment="1">
      <alignment vertical="center"/>
    </xf>
    <xf numFmtId="38" fontId="42" fillId="2" borderId="1" xfId="13" applyFont="1" applyFill="1" applyBorder="1" applyAlignment="1">
      <alignment horizontal="center" vertical="center" wrapText="1"/>
    </xf>
    <xf numFmtId="38" fontId="41" fillId="2" borderId="3" xfId="13" applyFont="1" applyFill="1" applyBorder="1" applyAlignment="1">
      <alignment horizontal="center" vertical="center" wrapText="1"/>
    </xf>
    <xf numFmtId="38" fontId="41" fillId="2" borderId="2" xfId="13" applyFont="1" applyFill="1" applyBorder="1" applyAlignment="1">
      <alignment horizontal="center" vertical="center" wrapText="1"/>
    </xf>
    <xf numFmtId="38" fontId="4" fillId="2" borderId="11" xfId="13" applyFont="1" applyFill="1" applyBorder="1" applyAlignment="1">
      <alignment horizontal="center" vertical="top" wrapText="1"/>
    </xf>
    <xf numFmtId="38" fontId="4" fillId="2" borderId="13" xfId="13" applyFont="1" applyFill="1" applyBorder="1" applyAlignment="1">
      <alignment horizontal="center" vertical="top" wrapText="1"/>
    </xf>
    <xf numFmtId="38" fontId="3" fillId="2" borderId="4" xfId="13" applyFont="1" applyFill="1" applyBorder="1" applyAlignment="1">
      <alignment horizontal="center" vertical="center" wrapText="1"/>
    </xf>
    <xf numFmtId="38" fontId="4" fillId="0" borderId="4" xfId="13" applyFont="1" applyFill="1" applyBorder="1" applyAlignment="1">
      <alignment horizontal="center" vertical="center" wrapText="1"/>
    </xf>
    <xf numFmtId="38" fontId="4" fillId="0" borderId="1" xfId="13" applyFont="1" applyFill="1" applyBorder="1" applyAlignment="1">
      <alignment horizontal="center" vertical="center" wrapText="1"/>
    </xf>
    <xf numFmtId="38" fontId="3" fillId="0" borderId="2" xfId="13" applyFont="1" applyBorder="1" applyAlignment="1">
      <alignment horizontal="center" vertical="center" wrapText="1"/>
    </xf>
    <xf numFmtId="38" fontId="3" fillId="3" borderId="4" xfId="13" applyFont="1" applyFill="1" applyBorder="1" applyAlignment="1">
      <alignment horizontal="center" vertical="center" wrapText="1"/>
    </xf>
    <xf numFmtId="38" fontId="4" fillId="0" borderId="19" xfId="13" applyFont="1" applyFill="1" applyBorder="1" applyAlignment="1">
      <alignment horizontal="center" vertical="center" wrapText="1"/>
    </xf>
    <xf numFmtId="38" fontId="42" fillId="2" borderId="19" xfId="13" applyFont="1" applyFill="1" applyBorder="1" applyAlignment="1">
      <alignment horizontal="center" vertical="center" wrapText="1"/>
    </xf>
    <xf numFmtId="38" fontId="42" fillId="2" borderId="4" xfId="13" applyFont="1" applyFill="1" applyBorder="1" applyAlignment="1">
      <alignment horizontal="center" vertical="center" wrapText="1"/>
    </xf>
    <xf numFmtId="38" fontId="13" fillId="0" borderId="19" xfId="13" applyFont="1" applyBorder="1" applyAlignment="1">
      <alignment horizontal="center" vertical="center" wrapText="1"/>
    </xf>
    <xf numFmtId="38" fontId="3" fillId="3" borderId="19" xfId="13" applyFont="1" applyFill="1" applyBorder="1" applyAlignment="1">
      <alignment horizontal="center" vertical="center" wrapText="1"/>
    </xf>
    <xf numFmtId="38" fontId="41" fillId="2" borderId="4" xfId="13" applyFont="1" applyFill="1" applyBorder="1" applyAlignment="1">
      <alignment vertical="center" wrapText="1"/>
    </xf>
    <xf numFmtId="38" fontId="41" fillId="2" borderId="1" xfId="13" applyFont="1" applyFill="1" applyBorder="1" applyAlignment="1">
      <alignment vertical="center" wrapText="1"/>
    </xf>
    <xf numFmtId="38" fontId="4" fillId="0" borderId="11" xfId="13" applyFont="1" applyFill="1" applyBorder="1" applyAlignment="1">
      <alignment horizontal="center" vertical="center" wrapText="1"/>
    </xf>
    <xf numFmtId="38" fontId="10" fillId="0" borderId="12" xfId="13" applyFont="1" applyBorder="1" applyAlignment="1">
      <alignment horizontal="center" vertical="center" wrapText="1"/>
    </xf>
    <xf numFmtId="38" fontId="10" fillId="0" borderId="19" xfId="13" applyFont="1" applyBorder="1" applyAlignment="1">
      <alignment horizontal="center" vertical="center" wrapText="1"/>
    </xf>
    <xf numFmtId="38" fontId="4" fillId="2" borderId="1" xfId="13" applyFont="1" applyFill="1" applyBorder="1" applyAlignment="1">
      <alignment horizontal="center" vertical="top" wrapText="1"/>
    </xf>
    <xf numFmtId="38" fontId="4" fillId="2" borderId="3" xfId="13" applyFont="1" applyFill="1" applyBorder="1" applyAlignment="1">
      <alignment horizontal="center" vertical="top" wrapText="1"/>
    </xf>
    <xf numFmtId="0" fontId="3" fillId="0" borderId="1" xfId="10" applyFont="1" applyBorder="1" applyAlignment="1">
      <alignment horizontal="left" vertical="center"/>
    </xf>
    <xf numFmtId="0" fontId="3" fillId="0" borderId="3" xfId="10" applyFont="1" applyBorder="1" applyAlignment="1">
      <alignment horizontal="left" vertical="center"/>
    </xf>
    <xf numFmtId="0" fontId="3" fillId="0" borderId="2" xfId="10" applyFont="1" applyBorder="1" applyAlignment="1">
      <alignment horizontal="left" vertical="center"/>
    </xf>
    <xf numFmtId="0" fontId="18" fillId="2" borderId="1" xfId="10" applyFont="1" applyFill="1" applyBorder="1" applyAlignment="1">
      <alignment horizontal="center" vertical="center"/>
    </xf>
    <xf numFmtId="0" fontId="18" fillId="2" borderId="3" xfId="10" applyFont="1" applyFill="1" applyBorder="1" applyAlignment="1">
      <alignment horizontal="center" vertical="center"/>
    </xf>
    <xf numFmtId="0" fontId="3" fillId="3" borderId="4" xfId="10" applyFont="1" applyFill="1" applyBorder="1" applyAlignment="1">
      <alignment horizontal="center" vertical="center"/>
    </xf>
    <xf numFmtId="0" fontId="3" fillId="3" borderId="5" xfId="10" applyFont="1" applyFill="1" applyBorder="1" applyAlignment="1">
      <alignment horizontal="center" vertical="center"/>
    </xf>
    <xf numFmtId="0" fontId="3" fillId="3" borderId="5" xfId="10" applyFont="1" applyFill="1" applyBorder="1" applyAlignment="1">
      <alignment horizontal="center" vertical="center" wrapText="1"/>
    </xf>
    <xf numFmtId="0" fontId="42" fillId="2" borderId="4" xfId="10" applyFont="1" applyFill="1" applyBorder="1" applyAlignment="1">
      <alignment horizontal="center" vertical="center" wrapText="1"/>
    </xf>
    <xf numFmtId="0" fontId="41" fillId="2" borderId="4" xfId="10" applyFont="1" applyFill="1" applyBorder="1" applyAlignment="1">
      <alignment horizontal="center" vertical="center" wrapText="1"/>
    </xf>
    <xf numFmtId="0" fontId="3" fillId="0" borderId="2" xfId="10" applyFont="1" applyBorder="1" applyAlignment="1">
      <alignment horizontal="center" vertical="center" shrinkToFit="1"/>
    </xf>
    <xf numFmtId="0" fontId="3" fillId="0" borderId="4" xfId="10" applyFont="1" applyBorder="1" applyAlignment="1">
      <alignment horizontal="center" vertical="center" shrinkToFit="1"/>
    </xf>
    <xf numFmtId="0" fontId="3" fillId="0" borderId="1" xfId="10" applyFont="1" applyBorder="1" applyAlignment="1">
      <alignment horizontal="center" vertical="center" shrinkToFit="1"/>
    </xf>
    <xf numFmtId="0" fontId="3" fillId="0" borderId="4" xfId="3" applyFont="1" applyBorder="1" applyAlignment="1">
      <alignment horizontal="center" vertical="center" wrapText="1"/>
    </xf>
    <xf numFmtId="0" fontId="3" fillId="0" borderId="19" xfId="3" applyFont="1" applyBorder="1" applyAlignment="1">
      <alignment horizontal="center" vertical="center" wrapText="1"/>
    </xf>
    <xf numFmtId="0" fontId="4" fillId="0" borderId="1" xfId="10" applyFont="1" applyBorder="1" applyAlignment="1">
      <alignment horizontal="center" vertical="center" shrinkToFit="1"/>
    </xf>
    <xf numFmtId="0" fontId="4" fillId="0" borderId="3" xfId="10" applyFont="1" applyBorder="1" applyAlignment="1">
      <alignment horizontal="center" vertical="center" shrinkToFit="1"/>
    </xf>
    <xf numFmtId="0" fontId="3" fillId="0" borderId="4" xfId="10" applyFont="1" applyBorder="1" applyAlignment="1">
      <alignment horizontal="center" vertical="center"/>
    </xf>
    <xf numFmtId="0" fontId="3" fillId="0" borderId="5" xfId="10" applyFont="1" applyBorder="1" applyAlignment="1">
      <alignment horizontal="center" vertical="center"/>
    </xf>
    <xf numFmtId="0" fontId="18" fillId="2" borderId="4" xfId="10" applyFont="1" applyFill="1" applyBorder="1" applyAlignment="1">
      <alignment horizontal="center" vertical="center" shrinkToFit="1"/>
    </xf>
    <xf numFmtId="0" fontId="18" fillId="2" borderId="5" xfId="10" applyFont="1" applyFill="1" applyBorder="1" applyAlignment="1">
      <alignment horizontal="center" vertical="center" shrinkToFit="1"/>
    </xf>
    <xf numFmtId="0" fontId="67" fillId="2" borderId="1" xfId="10" applyFont="1" applyFill="1" applyBorder="1" applyAlignment="1">
      <alignment horizontal="center" vertical="center"/>
    </xf>
    <xf numFmtId="0" fontId="67" fillId="2" borderId="3" xfId="10" applyFont="1" applyFill="1" applyBorder="1" applyAlignment="1">
      <alignment horizontal="center" vertical="center"/>
    </xf>
    <xf numFmtId="0" fontId="3" fillId="0" borderId="2" xfId="10" applyFont="1" applyBorder="1" applyAlignment="1">
      <alignment horizontal="center" vertical="center"/>
    </xf>
    <xf numFmtId="0" fontId="3" fillId="0" borderId="3" xfId="10" applyFont="1" applyBorder="1" applyAlignment="1">
      <alignment horizontal="center" vertical="center"/>
    </xf>
    <xf numFmtId="0" fontId="3" fillId="0" borderId="1" xfId="10" applyFont="1" applyBorder="1" applyAlignment="1">
      <alignment horizontal="center" vertical="center"/>
    </xf>
    <xf numFmtId="0" fontId="3" fillId="2" borderId="4" xfId="10" applyFont="1" applyFill="1" applyBorder="1" applyAlignment="1">
      <alignment horizontal="center" vertical="center" wrapText="1"/>
    </xf>
    <xf numFmtId="0" fontId="3" fillId="2" borderId="13" xfId="10" applyFont="1" applyFill="1" applyBorder="1" applyAlignment="1">
      <alignment horizontal="right" vertical="center"/>
    </xf>
    <xf numFmtId="0" fontId="3" fillId="2" borderId="1" xfId="10" applyFont="1" applyFill="1" applyBorder="1" applyAlignment="1">
      <alignment horizontal="right" vertical="center"/>
    </xf>
    <xf numFmtId="0" fontId="3" fillId="2" borderId="3" xfId="10" applyFont="1" applyFill="1" applyBorder="1" applyAlignment="1">
      <alignment horizontal="right" vertical="center"/>
    </xf>
    <xf numFmtId="3" fontId="3" fillId="2" borderId="1" xfId="10" applyNumberFormat="1" applyFont="1" applyFill="1" applyBorder="1" applyAlignment="1">
      <alignment horizontal="right" vertical="center"/>
    </xf>
    <xf numFmtId="3" fontId="3" fillId="2" borderId="3" xfId="10" applyNumberFormat="1" applyFont="1" applyFill="1" applyBorder="1" applyAlignment="1">
      <alignment horizontal="right" vertical="center"/>
    </xf>
    <xf numFmtId="0" fontId="3" fillId="0" borderId="19" xfId="10" applyFont="1" applyBorder="1" applyAlignment="1">
      <alignment horizontal="center" vertical="center" wrapText="1"/>
    </xf>
    <xf numFmtId="0" fontId="3" fillId="0" borderId="4" xfId="10" applyFont="1" applyBorder="1" applyAlignment="1">
      <alignment horizontal="center" vertical="center" wrapText="1"/>
    </xf>
    <xf numFmtId="0" fontId="3" fillId="0" borderId="5" xfId="10" applyFont="1" applyBorder="1" applyAlignment="1">
      <alignment horizontal="center" vertical="center" wrapText="1"/>
    </xf>
    <xf numFmtId="0" fontId="41" fillId="2" borderId="11" xfId="10" applyFont="1" applyFill="1" applyBorder="1" applyAlignment="1">
      <alignment horizontal="left" vertical="center" shrinkToFit="1"/>
    </xf>
    <xf numFmtId="0" fontId="41" fillId="2" borderId="13" xfId="10" applyFont="1" applyFill="1" applyBorder="1" applyAlignment="1">
      <alignment horizontal="left" vertical="center" shrinkToFit="1"/>
    </xf>
    <xf numFmtId="0" fontId="41" fillId="2" borderId="12" xfId="10" applyFont="1" applyFill="1" applyBorder="1" applyAlignment="1">
      <alignment horizontal="left" vertical="center" shrinkToFit="1"/>
    </xf>
    <xf numFmtId="0" fontId="41" fillId="2" borderId="4" xfId="10" applyFont="1" applyFill="1" applyBorder="1" applyAlignment="1">
      <alignment horizontal="center" vertical="center"/>
    </xf>
    <xf numFmtId="0" fontId="41" fillId="2" borderId="1" xfId="10" applyFont="1" applyFill="1" applyBorder="1" applyAlignment="1">
      <alignment horizontal="center" vertical="center"/>
    </xf>
    <xf numFmtId="0" fontId="41" fillId="2" borderId="4" xfId="10" applyFont="1" applyFill="1" applyBorder="1" applyAlignment="1">
      <alignment horizontal="left" vertical="center"/>
    </xf>
    <xf numFmtId="0" fontId="41" fillId="2" borderId="1" xfId="10" applyFont="1" applyFill="1" applyBorder="1" applyAlignment="1">
      <alignment horizontal="left" vertical="center" shrinkToFit="1"/>
    </xf>
    <xf numFmtId="0" fontId="41" fillId="2" borderId="3" xfId="10" applyFont="1" applyFill="1" applyBorder="1" applyAlignment="1">
      <alignment horizontal="left" vertical="center" shrinkToFit="1"/>
    </xf>
    <xf numFmtId="0" fontId="41" fillId="2" borderId="2" xfId="10" applyFont="1" applyFill="1" applyBorder="1" applyAlignment="1">
      <alignment horizontal="left" vertical="center" shrinkToFit="1"/>
    </xf>
    <xf numFmtId="0" fontId="41" fillId="2" borderId="1" xfId="10" applyFont="1" applyFill="1" applyBorder="1" applyAlignment="1">
      <alignment horizontal="left" vertical="center" wrapText="1"/>
    </xf>
    <xf numFmtId="0" fontId="41" fillId="2" borderId="3" xfId="10" applyFont="1" applyFill="1" applyBorder="1" applyAlignment="1">
      <alignment horizontal="left" vertical="center"/>
    </xf>
    <xf numFmtId="0" fontId="41" fillId="2" borderId="2" xfId="10" applyFont="1" applyFill="1" applyBorder="1" applyAlignment="1">
      <alignment horizontal="left" vertical="center"/>
    </xf>
    <xf numFmtId="0" fontId="29" fillId="2" borderId="6" xfId="10" applyFont="1" applyFill="1" applyBorder="1" applyAlignment="1">
      <alignment horizontal="left" vertical="center" shrinkToFit="1"/>
    </xf>
    <xf numFmtId="0" fontId="29" fillId="2" borderId="10" xfId="10" applyFont="1" applyFill="1" applyBorder="1" applyAlignment="1">
      <alignment horizontal="left" vertical="center" shrinkToFit="1"/>
    </xf>
    <xf numFmtId="0" fontId="29" fillId="2" borderId="8" xfId="10" applyFont="1" applyFill="1" applyBorder="1" applyAlignment="1">
      <alignment horizontal="left" vertical="center" shrinkToFit="1"/>
    </xf>
    <xf numFmtId="0" fontId="29" fillId="2" borderId="5" xfId="10" applyFont="1" applyFill="1" applyBorder="1" applyAlignment="1">
      <alignment horizontal="center" vertical="center"/>
    </xf>
    <xf numFmtId="0" fontId="29" fillId="2" borderId="6" xfId="10" applyFont="1" applyFill="1" applyBorder="1" applyAlignment="1">
      <alignment horizontal="center" vertical="center"/>
    </xf>
    <xf numFmtId="0" fontId="29" fillId="2" borderId="4" xfId="10" applyFont="1" applyFill="1" applyBorder="1" applyAlignment="1">
      <alignment horizontal="center" vertical="center"/>
    </xf>
    <xf numFmtId="0" fontId="3" fillId="2" borderId="4" xfId="10" applyFont="1" applyFill="1" applyBorder="1" applyAlignment="1">
      <alignment horizontal="center" vertical="center"/>
    </xf>
    <xf numFmtId="0" fontId="3" fillId="2" borderId="6" xfId="10" applyFont="1" applyFill="1" applyBorder="1" applyAlignment="1">
      <alignment horizontal="left" vertical="center" wrapText="1"/>
    </xf>
    <xf numFmtId="0" fontId="3" fillId="2" borderId="10" xfId="10" applyFont="1" applyFill="1" applyBorder="1" applyAlignment="1">
      <alignment horizontal="left" vertical="center"/>
    </xf>
    <xf numFmtId="0" fontId="3" fillId="2" borderId="8" xfId="10" applyFont="1" applyFill="1" applyBorder="1" applyAlignment="1">
      <alignment horizontal="left" vertical="center"/>
    </xf>
    <xf numFmtId="0" fontId="3" fillId="2" borderId="4" xfId="10" applyFont="1" applyFill="1" applyBorder="1" applyAlignment="1">
      <alignment horizontal="left" vertical="center"/>
    </xf>
    <xf numFmtId="0" fontId="4" fillId="0" borderId="0" xfId="10" applyFont="1" applyAlignment="1">
      <alignment horizontal="center" vertical="center"/>
    </xf>
    <xf numFmtId="0" fontId="4" fillId="0" borderId="9" xfId="10" applyFont="1" applyBorder="1" applyAlignment="1">
      <alignment horizontal="center" vertical="center"/>
    </xf>
    <xf numFmtId="0" fontId="4" fillId="0" borderId="5" xfId="10" applyFont="1" applyBorder="1" applyAlignment="1">
      <alignment horizontal="center" vertical="center"/>
    </xf>
    <xf numFmtId="0" fontId="4" fillId="0" borderId="1" xfId="10" applyFont="1" applyBorder="1" applyAlignment="1">
      <alignment horizontal="left" vertical="center" shrinkToFit="1"/>
    </xf>
    <xf numFmtId="0" fontId="4" fillId="0" borderId="3" xfId="10" applyFont="1" applyBorder="1" applyAlignment="1">
      <alignment horizontal="left" vertical="center" shrinkToFit="1"/>
    </xf>
    <xf numFmtId="0" fontId="4" fillId="0" borderId="13" xfId="10" applyFont="1" applyBorder="1" applyAlignment="1">
      <alignment horizontal="left" vertical="center" shrinkToFit="1"/>
    </xf>
    <xf numFmtId="0" fontId="10" fillId="2" borderId="13" xfId="10" applyFont="1" applyFill="1" applyBorder="1" applyAlignment="1">
      <alignment horizontal="center" vertical="center" shrinkToFit="1"/>
    </xf>
    <xf numFmtId="0" fontId="3" fillId="2" borderId="1" xfId="10" applyFont="1" applyFill="1" applyBorder="1" applyAlignment="1">
      <alignment horizontal="left" vertical="center" wrapText="1"/>
    </xf>
    <xf numFmtId="0" fontId="3" fillId="2" borderId="3" xfId="10" applyFont="1" applyFill="1" applyBorder="1" applyAlignment="1">
      <alignment horizontal="left" vertical="center"/>
    </xf>
    <xf numFmtId="0" fontId="3" fillId="2" borderId="2" xfId="10" applyFont="1" applyFill="1" applyBorder="1" applyAlignment="1">
      <alignment horizontal="left" vertical="center"/>
    </xf>
    <xf numFmtId="0" fontId="4" fillId="0" borderId="1" xfId="10" applyFont="1" applyBorder="1" applyAlignment="1">
      <alignment horizontal="center" vertical="center"/>
    </xf>
    <xf numFmtId="0" fontId="4" fillId="0" borderId="3" xfId="10" applyFont="1" applyBorder="1" applyAlignment="1">
      <alignment horizontal="center" vertical="center"/>
    </xf>
    <xf numFmtId="0" fontId="4" fillId="0" borderId="2" xfId="10" applyFont="1" applyBorder="1" applyAlignment="1">
      <alignment horizontal="center" vertical="center"/>
    </xf>
    <xf numFmtId="0" fontId="4" fillId="0" borderId="4" xfId="10" applyFont="1" applyBorder="1" applyAlignment="1">
      <alignment horizontal="center" vertical="center"/>
    </xf>
    <xf numFmtId="0" fontId="41" fillId="2" borderId="4" xfId="10" applyFont="1" applyFill="1" applyBorder="1" applyAlignment="1">
      <alignment horizontal="center" vertical="center" shrinkToFit="1"/>
    </xf>
    <xf numFmtId="0" fontId="41" fillId="2" borderId="7" xfId="10" applyFont="1" applyFill="1" applyBorder="1" applyAlignment="1">
      <alignment horizontal="center" vertical="center" shrinkToFit="1"/>
    </xf>
    <xf numFmtId="0" fontId="41" fillId="2" borderId="0" xfId="10" applyFont="1" applyFill="1" applyAlignment="1">
      <alignment horizontal="center" vertical="center" shrinkToFit="1"/>
    </xf>
    <xf numFmtId="0" fontId="41" fillId="2" borderId="11" xfId="10" applyFont="1" applyFill="1" applyBorder="1" applyAlignment="1">
      <alignment horizontal="center" vertical="center" shrinkToFit="1"/>
    </xf>
    <xf numFmtId="0" fontId="41" fillId="2" borderId="13" xfId="10" applyFont="1" applyFill="1" applyBorder="1" applyAlignment="1">
      <alignment horizontal="center" vertical="center" shrinkToFit="1"/>
    </xf>
    <xf numFmtId="0" fontId="4" fillId="0" borderId="11" xfId="10" applyFont="1" applyBorder="1" applyAlignment="1">
      <alignment horizontal="center" vertical="center"/>
    </xf>
    <xf numFmtId="0" fontId="4" fillId="0" borderId="13" xfId="10" applyFont="1" applyBorder="1" applyAlignment="1">
      <alignment horizontal="center" vertical="center"/>
    </xf>
    <xf numFmtId="0" fontId="4" fillId="0" borderId="12" xfId="10" applyFont="1" applyBorder="1" applyAlignment="1">
      <alignment horizontal="center" vertical="center"/>
    </xf>
    <xf numFmtId="0" fontId="3" fillId="0" borderId="2" xfId="10" applyFont="1" applyBorder="1" applyAlignment="1">
      <alignment horizontal="center" vertical="center" wrapText="1"/>
    </xf>
    <xf numFmtId="0" fontId="3" fillId="2" borderId="19" xfId="10" applyFont="1" applyFill="1" applyBorder="1" applyAlignment="1">
      <alignment horizontal="left" vertical="center"/>
    </xf>
    <xf numFmtId="0" fontId="3" fillId="2" borderId="19" xfId="10" applyFont="1" applyFill="1" applyBorder="1" applyAlignment="1">
      <alignment horizontal="center" vertical="center"/>
    </xf>
    <xf numFmtId="0" fontId="3" fillId="2" borderId="11" xfId="10" applyFont="1" applyFill="1" applyBorder="1" applyAlignment="1">
      <alignment horizontal="left" vertical="center"/>
    </xf>
    <xf numFmtId="0" fontId="3" fillId="2" borderId="13" xfId="10" applyFont="1" applyFill="1" applyBorder="1" applyAlignment="1">
      <alignment horizontal="left" vertical="center"/>
    </xf>
    <xf numFmtId="0" fontId="3" fillId="2" borderId="12" xfId="10" applyFont="1" applyFill="1" applyBorder="1" applyAlignment="1">
      <alignment horizontal="left" vertical="center"/>
    </xf>
    <xf numFmtId="0" fontId="4" fillId="2" borderId="6"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0" xfId="3" applyFont="1" applyFill="1" applyAlignment="1">
      <alignment horizontal="center" vertical="center"/>
    </xf>
    <xf numFmtId="0" fontId="4" fillId="2" borderId="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4" xfId="10" applyFont="1" applyFill="1" applyBorder="1" applyAlignment="1">
      <alignment horizontal="center" vertical="center" shrinkToFit="1"/>
    </xf>
    <xf numFmtId="0" fontId="4" fillId="2" borderId="4" xfId="10" applyFont="1" applyFill="1" applyBorder="1" applyAlignment="1">
      <alignment horizontal="center" vertical="center"/>
    </xf>
    <xf numFmtId="0" fontId="4" fillId="2" borderId="6" xfId="10" applyFont="1" applyFill="1" applyBorder="1" applyAlignment="1">
      <alignment horizontal="center" vertical="center" shrinkToFit="1"/>
    </xf>
    <xf numFmtId="0" fontId="4" fillId="2" borderId="10" xfId="10" applyFont="1" applyFill="1" applyBorder="1" applyAlignment="1">
      <alignment horizontal="center" vertical="center" shrinkToFit="1"/>
    </xf>
    <xf numFmtId="0" fontId="4" fillId="2" borderId="8" xfId="10" applyFont="1" applyFill="1" applyBorder="1" applyAlignment="1">
      <alignment horizontal="center" vertical="center" shrinkToFit="1"/>
    </xf>
    <xf numFmtId="0" fontId="4" fillId="2" borderId="7" xfId="10" applyFont="1" applyFill="1" applyBorder="1" applyAlignment="1">
      <alignment horizontal="center" vertical="center" shrinkToFit="1"/>
    </xf>
    <xf numFmtId="0" fontId="4" fillId="2" borderId="0" xfId="10" applyFont="1" applyFill="1" applyAlignment="1">
      <alignment horizontal="center" vertical="center" shrinkToFit="1"/>
    </xf>
    <xf numFmtId="0" fontId="4" fillId="2" borderId="9" xfId="10" applyFont="1" applyFill="1" applyBorder="1" applyAlignment="1">
      <alignment horizontal="center" vertical="center" shrinkToFit="1"/>
    </xf>
    <xf numFmtId="0" fontId="4" fillId="2" borderId="11" xfId="10" applyFont="1" applyFill="1" applyBorder="1" applyAlignment="1">
      <alignment horizontal="center" vertical="center" shrinkToFit="1"/>
    </xf>
    <xf numFmtId="0" fontId="4" fillId="2" borderId="13" xfId="10" applyFont="1" applyFill="1" applyBorder="1" applyAlignment="1">
      <alignment horizontal="center" vertical="center" shrinkToFit="1"/>
    </xf>
    <xf numFmtId="0" fontId="4" fillId="2" borderId="12" xfId="10" applyFont="1" applyFill="1" applyBorder="1" applyAlignment="1">
      <alignment horizontal="center" vertical="center" shrinkToFit="1"/>
    </xf>
    <xf numFmtId="38" fontId="4" fillId="0" borderId="1" xfId="13" applyFont="1" applyFill="1" applyBorder="1" applyAlignment="1">
      <alignment vertical="center"/>
    </xf>
    <xf numFmtId="0" fontId="4" fillId="0" borderId="1" xfId="10" applyFont="1" applyBorder="1" applyAlignment="1">
      <alignment horizontal="right" vertical="center"/>
    </xf>
    <xf numFmtId="0" fontId="4" fillId="0" borderId="3" xfId="10" applyFont="1" applyBorder="1" applyAlignment="1">
      <alignment horizontal="right" vertical="center"/>
    </xf>
    <xf numFmtId="0" fontId="4" fillId="0" borderId="10" xfId="10" applyFont="1" applyBorder="1" applyAlignment="1">
      <alignment horizontal="center" vertical="center"/>
    </xf>
    <xf numFmtId="0" fontId="42" fillId="2" borderId="6" xfId="10" applyFont="1" applyFill="1" applyBorder="1" applyAlignment="1">
      <alignment horizontal="center" vertical="center"/>
    </xf>
    <xf numFmtId="0" fontId="41" fillId="2" borderId="10" xfId="10" applyFont="1" applyFill="1" applyBorder="1" applyAlignment="1">
      <alignment horizontal="center" vertical="center"/>
    </xf>
    <xf numFmtId="0" fontId="4" fillId="0" borderId="6" xfId="10" applyFont="1" applyBorder="1" applyAlignment="1">
      <alignment horizontal="center" vertical="center"/>
    </xf>
    <xf numFmtId="0" fontId="42" fillId="2" borderId="10" xfId="10" applyFont="1" applyFill="1" applyBorder="1" applyAlignment="1">
      <alignment horizontal="center" vertical="center"/>
    </xf>
    <xf numFmtId="0" fontId="4" fillId="0" borderId="8" xfId="10" applyFont="1" applyBorder="1" applyAlignment="1">
      <alignment horizontal="center" vertical="center"/>
    </xf>
    <xf numFmtId="0" fontId="4" fillId="2" borderId="11" xfId="10" applyFont="1" applyFill="1" applyBorder="1" applyAlignment="1">
      <alignment horizontal="center" vertical="center"/>
    </xf>
    <xf numFmtId="0" fontId="4" fillId="2" borderId="13" xfId="10" applyFont="1" applyFill="1" applyBorder="1" applyAlignment="1">
      <alignment horizontal="center" vertical="center"/>
    </xf>
    <xf numFmtId="38" fontId="42" fillId="2" borderId="6" xfId="1" applyFont="1" applyFill="1" applyBorder="1" applyAlignment="1">
      <alignment horizontal="center" vertical="center"/>
    </xf>
    <xf numFmtId="38" fontId="42" fillId="2" borderId="10" xfId="1" applyFont="1" applyFill="1" applyBorder="1" applyAlignment="1">
      <alignment horizontal="center" vertical="center"/>
    </xf>
    <xf numFmtId="38" fontId="41" fillId="2" borderId="6" xfId="14" applyFont="1" applyFill="1" applyBorder="1" applyAlignment="1">
      <alignment horizontal="center" vertical="center"/>
    </xf>
    <xf numFmtId="38" fontId="41" fillId="2" borderId="10" xfId="14" applyFont="1" applyFill="1" applyBorder="1" applyAlignment="1">
      <alignment horizontal="center" vertical="center"/>
    </xf>
    <xf numFmtId="38" fontId="41" fillId="2" borderId="11" xfId="14" applyFont="1" applyFill="1" applyBorder="1" applyAlignment="1">
      <alignment horizontal="center" vertical="center"/>
    </xf>
    <xf numFmtId="38" fontId="41" fillId="2" borderId="13" xfId="14" applyFont="1" applyFill="1" applyBorder="1" applyAlignment="1">
      <alignment horizontal="center" vertical="center"/>
    </xf>
    <xf numFmtId="0" fontId="41" fillId="2" borderId="6" xfId="10" applyFont="1" applyFill="1" applyBorder="1" applyAlignment="1">
      <alignment horizontal="center" vertical="center"/>
    </xf>
    <xf numFmtId="0" fontId="42" fillId="2" borderId="11" xfId="10" applyFont="1" applyFill="1" applyBorder="1" applyAlignment="1">
      <alignment horizontal="center" vertical="center"/>
    </xf>
    <xf numFmtId="0" fontId="41" fillId="2" borderId="13" xfId="10" applyFont="1" applyFill="1" applyBorder="1" applyAlignment="1">
      <alignment horizontal="center" vertical="center"/>
    </xf>
    <xf numFmtId="0" fontId="41" fillId="2" borderId="12" xfId="10" applyFont="1" applyFill="1" applyBorder="1" applyAlignment="1">
      <alignment horizontal="center" vertical="center"/>
    </xf>
    <xf numFmtId="0" fontId="41" fillId="2" borderId="11" xfId="10" applyFont="1" applyFill="1" applyBorder="1" applyAlignment="1">
      <alignment horizontal="center" vertical="center"/>
    </xf>
    <xf numFmtId="38" fontId="41" fillId="2" borderId="11" xfId="10" applyNumberFormat="1" applyFont="1" applyFill="1" applyBorder="1" applyAlignment="1">
      <alignment horizontal="center" vertical="center"/>
    </xf>
    <xf numFmtId="178" fontId="41" fillId="2" borderId="11" xfId="20" applyNumberFormat="1" applyFont="1" applyFill="1" applyBorder="1" applyAlignment="1">
      <alignment horizontal="center" vertical="center"/>
    </xf>
    <xf numFmtId="178" fontId="41" fillId="2" borderId="13" xfId="20" applyNumberFormat="1" applyFont="1" applyFill="1" applyBorder="1" applyAlignment="1">
      <alignment horizontal="center" vertical="center"/>
    </xf>
    <xf numFmtId="178" fontId="41" fillId="2" borderId="12" xfId="20" applyNumberFormat="1" applyFont="1" applyFill="1" applyBorder="1" applyAlignment="1">
      <alignment horizontal="center" vertical="center"/>
    </xf>
    <xf numFmtId="0" fontId="4" fillId="2" borderId="6" xfId="10" applyFont="1" applyFill="1" applyBorder="1" applyAlignment="1">
      <alignment horizontal="left" vertical="center" wrapText="1"/>
    </xf>
    <xf numFmtId="0" fontId="4" fillId="2" borderId="10" xfId="10" applyFont="1" applyFill="1" applyBorder="1" applyAlignment="1">
      <alignment horizontal="left" vertical="center"/>
    </xf>
    <xf numFmtId="0" fontId="4" fillId="2" borderId="8" xfId="10" applyFont="1" applyFill="1" applyBorder="1" applyAlignment="1">
      <alignment horizontal="left" vertical="center"/>
    </xf>
    <xf numFmtId="0" fontId="4" fillId="2" borderId="7" xfId="10" applyFont="1" applyFill="1" applyBorder="1" applyAlignment="1">
      <alignment horizontal="left" vertical="center"/>
    </xf>
    <xf numFmtId="0" fontId="4" fillId="2" borderId="0" xfId="10" applyFont="1" applyFill="1" applyAlignment="1">
      <alignment horizontal="left" vertical="center"/>
    </xf>
    <xf numFmtId="0" fontId="4" fillId="2" borderId="9" xfId="10" applyFont="1" applyFill="1" applyBorder="1" applyAlignment="1">
      <alignment horizontal="left" vertical="center"/>
    </xf>
    <xf numFmtId="0" fontId="4" fillId="2" borderId="11" xfId="10" applyFont="1" applyFill="1" applyBorder="1" applyAlignment="1">
      <alignment horizontal="left" vertical="center"/>
    </xf>
    <xf numFmtId="0" fontId="4" fillId="2" borderId="13" xfId="10" applyFont="1" applyFill="1" applyBorder="1" applyAlignment="1">
      <alignment horizontal="left" vertical="center"/>
    </xf>
    <xf numFmtId="0" fontId="4" fillId="2" borderId="12" xfId="10" applyFont="1" applyFill="1" applyBorder="1" applyAlignment="1">
      <alignment horizontal="left" vertical="center"/>
    </xf>
    <xf numFmtId="0" fontId="4" fillId="2" borderId="6" xfId="10" applyFont="1" applyFill="1" applyBorder="1">
      <alignment vertical="center"/>
    </xf>
    <xf numFmtId="0" fontId="4" fillId="2" borderId="10" xfId="10" applyFont="1" applyFill="1" applyBorder="1">
      <alignment vertical="center"/>
    </xf>
    <xf numFmtId="0" fontId="4" fillId="2" borderId="8" xfId="10" applyFont="1" applyFill="1" applyBorder="1">
      <alignment vertical="center"/>
    </xf>
    <xf numFmtId="0" fontId="4" fillId="2" borderId="7" xfId="10" applyFont="1" applyFill="1" applyBorder="1">
      <alignment vertical="center"/>
    </xf>
    <xf numFmtId="0" fontId="4" fillId="2" borderId="0" xfId="10" applyFont="1" applyFill="1">
      <alignment vertical="center"/>
    </xf>
    <xf numFmtId="0" fontId="4" fillId="2" borderId="9" xfId="10" applyFont="1" applyFill="1" applyBorder="1">
      <alignment vertical="center"/>
    </xf>
    <xf numFmtId="0" fontId="4" fillId="2" borderId="11" xfId="10" applyFont="1" applyFill="1" applyBorder="1">
      <alignment vertical="center"/>
    </xf>
    <xf numFmtId="0" fontId="4" fillId="2" borderId="13" xfId="10" applyFont="1" applyFill="1" applyBorder="1">
      <alignment vertical="center"/>
    </xf>
    <xf numFmtId="0" fontId="4" fillId="2" borderId="12" xfId="10" applyFont="1" applyFill="1" applyBorder="1">
      <alignment vertical="center"/>
    </xf>
    <xf numFmtId="0" fontId="4" fillId="2" borderId="10" xfId="10" applyFont="1" applyFill="1" applyBorder="1" applyAlignment="1">
      <alignment horizontal="left" vertical="center" wrapText="1"/>
    </xf>
    <xf numFmtId="0" fontId="4" fillId="2" borderId="8" xfId="10" applyFont="1" applyFill="1" applyBorder="1" applyAlignment="1">
      <alignment horizontal="left" vertical="center" wrapText="1"/>
    </xf>
    <xf numFmtId="0" fontId="4" fillId="2" borderId="7" xfId="10" applyFont="1" applyFill="1" applyBorder="1" applyAlignment="1">
      <alignment horizontal="left" vertical="center" wrapText="1"/>
    </xf>
    <xf numFmtId="0" fontId="4" fillId="2" borderId="0" xfId="10" applyFont="1" applyFill="1" applyAlignment="1">
      <alignment horizontal="left" vertical="center" wrapText="1"/>
    </xf>
    <xf numFmtId="0" fontId="4" fillId="2" borderId="9" xfId="10" applyFont="1" applyFill="1" applyBorder="1" applyAlignment="1">
      <alignment horizontal="left" vertical="center" wrapText="1"/>
    </xf>
    <xf numFmtId="0" fontId="4" fillId="2" borderId="11" xfId="10" applyFont="1" applyFill="1" applyBorder="1" applyAlignment="1">
      <alignment horizontal="left" vertical="center" wrapText="1"/>
    </xf>
    <xf numFmtId="0" fontId="4" fillId="2" borderId="13" xfId="10" applyFont="1" applyFill="1" applyBorder="1" applyAlignment="1">
      <alignment horizontal="left" vertical="center" wrapText="1"/>
    </xf>
    <xf numFmtId="0" fontId="4" fillId="2" borderId="12" xfId="10" applyFont="1" applyFill="1" applyBorder="1" applyAlignment="1">
      <alignment horizontal="left" vertical="center" wrapText="1"/>
    </xf>
    <xf numFmtId="38" fontId="4" fillId="0" borderId="8" xfId="13" applyFont="1" applyFill="1" applyBorder="1" applyAlignment="1">
      <alignment horizontal="center" vertical="center" wrapText="1"/>
    </xf>
    <xf numFmtId="38" fontId="4" fillId="0" borderId="9" xfId="13" applyFont="1" applyFill="1" applyBorder="1" applyAlignment="1">
      <alignment horizontal="center" vertical="center" wrapText="1"/>
    </xf>
    <xf numFmtId="38" fontId="4" fillId="3" borderId="3" xfId="13" applyFont="1" applyFill="1" applyBorder="1" applyAlignment="1">
      <alignment horizontal="center" vertical="center" wrapText="1"/>
    </xf>
    <xf numFmtId="0" fontId="4" fillId="2" borderId="6" xfId="10" applyFont="1" applyFill="1" applyBorder="1" applyAlignment="1">
      <alignment horizontal="center" vertical="center"/>
    </xf>
    <xf numFmtId="0" fontId="4" fillId="2" borderId="10" xfId="10" applyFont="1" applyFill="1" applyBorder="1" applyAlignment="1">
      <alignment horizontal="center" vertical="center"/>
    </xf>
    <xf numFmtId="0" fontId="4" fillId="2" borderId="8" xfId="10" applyFont="1" applyFill="1" applyBorder="1" applyAlignment="1">
      <alignment horizontal="center" vertical="center"/>
    </xf>
    <xf numFmtId="0" fontId="4" fillId="2" borderId="12" xfId="10" applyFont="1" applyFill="1" applyBorder="1" applyAlignment="1">
      <alignment horizontal="center" vertical="center"/>
    </xf>
    <xf numFmtId="38" fontId="4" fillId="0" borderId="13" xfId="13" applyFont="1" applyFill="1" applyBorder="1" applyAlignment="1">
      <alignment horizontal="center" vertical="center" wrapText="1"/>
    </xf>
    <xf numFmtId="38" fontId="4" fillId="0" borderId="12" xfId="13" applyFont="1" applyFill="1" applyBorder="1" applyAlignment="1">
      <alignment horizontal="center" vertical="center" wrapText="1"/>
    </xf>
    <xf numFmtId="0" fontId="4" fillId="0" borderId="2" xfId="10" applyFont="1" applyBorder="1" applyAlignment="1">
      <alignment horizontal="center" vertical="center" shrinkToFit="1"/>
    </xf>
    <xf numFmtId="38" fontId="4" fillId="0" borderId="8" xfId="13" applyFont="1" applyFill="1" applyBorder="1" applyAlignment="1">
      <alignment horizontal="center" vertical="center"/>
    </xf>
    <xf numFmtId="38" fontId="4" fillId="0" borderId="12" xfId="13" applyFont="1" applyFill="1" applyBorder="1" applyAlignment="1">
      <alignment horizontal="center" vertical="center"/>
    </xf>
    <xf numFmtId="38" fontId="4" fillId="2" borderId="4" xfId="13" applyFont="1" applyFill="1" applyBorder="1" applyAlignment="1">
      <alignment horizontal="center" vertical="center"/>
    </xf>
    <xf numFmtId="38" fontId="4" fillId="3" borderId="4" xfId="13" applyFont="1" applyFill="1" applyBorder="1" applyAlignment="1">
      <alignment horizontal="center" vertical="center"/>
    </xf>
    <xf numFmtId="0" fontId="4" fillId="0" borderId="4" xfId="15" applyFont="1" applyBorder="1" applyAlignment="1">
      <alignment horizontal="center" vertical="center" wrapText="1"/>
    </xf>
    <xf numFmtId="0" fontId="4" fillId="0" borderId="4" xfId="15" applyFont="1" applyBorder="1" applyAlignment="1">
      <alignment horizontal="center" vertical="center"/>
    </xf>
    <xf numFmtId="38" fontId="4" fillId="0" borderId="2" xfId="13" applyFont="1" applyFill="1" applyBorder="1" applyAlignment="1">
      <alignment horizontal="center" vertical="center" wrapText="1"/>
    </xf>
    <xf numFmtId="0" fontId="4" fillId="0" borderId="4" xfId="3" applyFont="1" applyBorder="1" applyAlignment="1">
      <alignment horizontal="center" vertical="center"/>
    </xf>
    <xf numFmtId="0" fontId="4" fillId="2" borderId="1" xfId="10" applyFont="1" applyFill="1" applyBorder="1" applyAlignment="1">
      <alignment horizontal="center" vertical="center" shrinkToFit="1"/>
    </xf>
    <xf numFmtId="0" fontId="4" fillId="2" borderId="3" xfId="10" applyFont="1" applyFill="1" applyBorder="1" applyAlignment="1">
      <alignment horizontal="center" vertical="center" shrinkToFit="1"/>
    </xf>
    <xf numFmtId="0" fontId="4" fillId="2" borderId="2" xfId="10" applyFont="1" applyFill="1" applyBorder="1" applyAlignment="1">
      <alignment horizontal="center" vertical="center" shrinkToFit="1"/>
    </xf>
    <xf numFmtId="0" fontId="3" fillId="2" borderId="11" xfId="10" applyFont="1" applyFill="1" applyBorder="1">
      <alignment vertical="center"/>
    </xf>
    <xf numFmtId="0" fontId="3" fillId="2" borderId="13" xfId="10" applyFont="1" applyFill="1" applyBorder="1">
      <alignment vertical="center"/>
    </xf>
    <xf numFmtId="0" fontId="3" fillId="2" borderId="12" xfId="10" applyFont="1" applyFill="1" applyBorder="1">
      <alignment vertical="center"/>
    </xf>
    <xf numFmtId="0" fontId="4" fillId="0" borderId="6" xfId="15" applyFont="1" applyBorder="1" applyAlignment="1">
      <alignment horizontal="left" vertical="center"/>
    </xf>
    <xf numFmtId="0" fontId="4" fillId="0" borderId="10" xfId="15" applyFont="1" applyBorder="1" applyAlignment="1">
      <alignment horizontal="left" vertical="center"/>
    </xf>
    <xf numFmtId="0" fontId="4" fillId="0" borderId="8" xfId="15" applyFont="1" applyBorder="1" applyAlignment="1">
      <alignment horizontal="left" vertical="center"/>
    </xf>
    <xf numFmtId="0" fontId="4" fillId="0" borderId="17" xfId="15" applyFont="1" applyBorder="1" applyAlignment="1">
      <alignment horizontal="center" vertical="center"/>
    </xf>
    <xf numFmtId="0" fontId="41" fillId="2" borderId="4" xfId="15" applyFont="1" applyFill="1" applyBorder="1" applyAlignment="1">
      <alignment horizontal="left" vertical="center" shrinkToFit="1"/>
    </xf>
    <xf numFmtId="179" fontId="41" fillId="2" borderId="4" xfId="15" applyNumberFormat="1" applyFont="1" applyFill="1" applyBorder="1" applyAlignment="1">
      <alignment horizontal="right" vertical="center"/>
    </xf>
    <xf numFmtId="56" fontId="4" fillId="3" borderId="4" xfId="15" quotePrefix="1" applyNumberFormat="1" applyFont="1" applyFill="1" applyBorder="1" applyAlignment="1">
      <alignment horizontal="center" vertical="center"/>
    </xf>
    <xf numFmtId="0" fontId="4" fillId="3" borderId="4" xfId="15" applyFont="1" applyFill="1" applyBorder="1" applyAlignment="1">
      <alignment horizontal="center" vertical="center"/>
    </xf>
    <xf numFmtId="179" fontId="4" fillId="3" borderId="4" xfId="15" applyNumberFormat="1" applyFont="1" applyFill="1" applyBorder="1" applyAlignment="1">
      <alignment horizontal="right" vertical="center"/>
    </xf>
    <xf numFmtId="0" fontId="4" fillId="3" borderId="4" xfId="15" applyFont="1" applyFill="1" applyBorder="1" applyAlignment="1">
      <alignment horizontal="right" vertical="center"/>
    </xf>
    <xf numFmtId="0" fontId="41" fillId="2" borderId="4" xfId="15" applyFont="1" applyFill="1" applyBorder="1" applyAlignment="1">
      <alignment horizontal="left" vertical="center"/>
    </xf>
    <xf numFmtId="179" fontId="4" fillId="2" borderId="4" xfId="15" applyNumberFormat="1" applyFont="1" applyFill="1" applyBorder="1" applyAlignment="1">
      <alignment horizontal="right" vertical="center"/>
    </xf>
    <xf numFmtId="0" fontId="4" fillId="2" borderId="4" xfId="15" applyFont="1" applyFill="1" applyBorder="1" applyAlignment="1">
      <alignment horizontal="left" vertical="top"/>
    </xf>
    <xf numFmtId="0" fontId="4" fillId="0" borderId="19" xfId="15" applyFont="1" applyBorder="1" applyAlignment="1">
      <alignment horizontal="center" vertical="center"/>
    </xf>
    <xf numFmtId="0" fontId="4" fillId="2" borderId="4" xfId="15" applyFont="1" applyFill="1" applyBorder="1" applyAlignment="1">
      <alignment horizontal="left" vertical="center"/>
    </xf>
    <xf numFmtId="0" fontId="4" fillId="2" borderId="4" xfId="15" applyFont="1" applyFill="1" applyBorder="1" applyAlignment="1">
      <alignment horizontal="center" vertical="center"/>
    </xf>
    <xf numFmtId="0" fontId="4" fillId="0" borderId="1" xfId="15" applyFont="1" applyBorder="1" applyAlignment="1">
      <alignment horizontal="center" vertical="center"/>
    </xf>
    <xf numFmtId="0" fontId="4" fillId="0" borderId="3" xfId="15" applyFont="1" applyBorder="1" applyAlignment="1">
      <alignment horizontal="center" vertical="center"/>
    </xf>
    <xf numFmtId="0" fontId="4" fillId="0" borderId="2" xfId="15" applyFont="1" applyBorder="1" applyAlignment="1">
      <alignment horizontal="center" vertical="center"/>
    </xf>
    <xf numFmtId="179" fontId="4" fillId="0" borderId="4" xfId="15" applyNumberFormat="1" applyFont="1" applyBorder="1" applyAlignment="1">
      <alignment horizontal="right" vertical="center"/>
    </xf>
    <xf numFmtId="179" fontId="4" fillId="0" borderId="1" xfId="15" applyNumberFormat="1" applyFont="1" applyBorder="1" applyAlignment="1">
      <alignment horizontal="center" vertical="center"/>
    </xf>
    <xf numFmtId="179" fontId="4" fillId="0" borderId="3" xfId="15" applyNumberFormat="1" applyFont="1" applyBorder="1" applyAlignment="1">
      <alignment horizontal="center" vertical="center"/>
    </xf>
    <xf numFmtId="179" fontId="4" fillId="0" borderId="2" xfId="15" applyNumberFormat="1" applyFont="1" applyBorder="1" applyAlignment="1">
      <alignment horizontal="center" vertical="center"/>
    </xf>
    <xf numFmtId="0" fontId="4" fillId="0" borderId="21" xfId="15" applyFont="1" applyBorder="1" applyAlignment="1">
      <alignment horizontal="center" vertical="center"/>
    </xf>
    <xf numFmtId="0" fontId="4" fillId="0" borderId="22" xfId="15" applyFont="1" applyBorder="1" applyAlignment="1">
      <alignment horizontal="center" vertical="center"/>
    </xf>
    <xf numFmtId="179" fontId="3" fillId="3" borderId="4" xfId="15" applyNumberFormat="1" applyFont="1" applyFill="1" applyBorder="1" applyAlignment="1">
      <alignment horizontal="right" vertical="center"/>
    </xf>
    <xf numFmtId="0" fontId="3" fillId="3" borderId="4" xfId="15" applyFont="1" applyFill="1" applyBorder="1" applyAlignment="1">
      <alignment horizontal="right" vertical="center"/>
    </xf>
    <xf numFmtId="0" fontId="4" fillId="0" borderId="0" xfId="16" applyFont="1" applyAlignment="1">
      <alignment horizontal="center" vertical="center"/>
    </xf>
    <xf numFmtId="0" fontId="4" fillId="0" borderId="13" xfId="10" applyFont="1" applyBorder="1">
      <alignment vertical="center"/>
    </xf>
    <xf numFmtId="0" fontId="4" fillId="0" borderId="12" xfId="10" applyFont="1" applyBorder="1">
      <alignment vertical="center"/>
    </xf>
    <xf numFmtId="0" fontId="4" fillId="0" borderId="4"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10" xfId="16" applyFont="1" applyBorder="1" applyAlignment="1">
      <alignment horizontal="center" vertical="center" wrapText="1"/>
    </xf>
    <xf numFmtId="0" fontId="4" fillId="0" borderId="8" xfId="16" applyFont="1" applyBorder="1" applyAlignment="1">
      <alignment horizontal="center" vertical="center" wrapText="1"/>
    </xf>
    <xf numFmtId="0" fontId="4" fillId="0" borderId="11"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2" xfId="16" applyFont="1" applyBorder="1" applyAlignment="1">
      <alignment horizontal="center" vertical="center" wrapText="1"/>
    </xf>
    <xf numFmtId="0" fontId="4" fillId="0" borderId="6" xfId="16" applyFont="1" applyBorder="1" applyAlignment="1">
      <alignment horizontal="center" vertical="center"/>
    </xf>
    <xf numFmtId="0" fontId="4" fillId="0" borderId="10" xfId="16" applyFont="1" applyBorder="1" applyAlignment="1">
      <alignment horizontal="center" vertical="center"/>
    </xf>
    <xf numFmtId="0" fontId="4" fillId="0" borderId="8" xfId="16" applyFont="1" applyBorder="1" applyAlignment="1">
      <alignment horizontal="center" vertical="center"/>
    </xf>
    <xf numFmtId="0" fontId="4" fillId="0" borderId="11" xfId="16" applyFont="1" applyBorder="1" applyAlignment="1">
      <alignment horizontal="center" vertical="center"/>
    </xf>
    <xf numFmtId="0" fontId="4" fillId="0" borderId="13" xfId="16" applyFont="1" applyBorder="1" applyAlignment="1">
      <alignment horizontal="center" vertical="center"/>
    </xf>
    <xf numFmtId="0" fontId="4" fillId="0" borderId="12" xfId="16" applyFont="1" applyBorder="1" applyAlignment="1">
      <alignment horizontal="center" vertical="center"/>
    </xf>
    <xf numFmtId="176" fontId="41" fillId="2" borderId="4" xfId="16" applyNumberFormat="1" applyFont="1" applyFill="1" applyBorder="1" applyAlignment="1">
      <alignment horizontal="center" vertical="center" wrapText="1"/>
    </xf>
    <xf numFmtId="0" fontId="67" fillId="2" borderId="1" xfId="16" applyFont="1" applyFill="1" applyBorder="1" applyAlignment="1">
      <alignment horizontal="center" vertical="center"/>
    </xf>
    <xf numFmtId="0" fontId="67" fillId="2" borderId="3" xfId="16" applyFont="1" applyFill="1" applyBorder="1" applyAlignment="1">
      <alignment horizontal="center" vertical="center"/>
    </xf>
    <xf numFmtId="0" fontId="67" fillId="2" borderId="2" xfId="16" applyFont="1" applyFill="1" applyBorder="1" applyAlignment="1">
      <alignment horizontal="center" vertical="center"/>
    </xf>
    <xf numFmtId="0" fontId="4" fillId="2" borderId="1" xfId="16" applyFont="1" applyFill="1" applyBorder="1" applyAlignment="1">
      <alignment horizontal="left" vertical="center" wrapText="1"/>
    </xf>
    <xf numFmtId="0" fontId="4" fillId="2" borderId="3" xfId="16" applyFont="1" applyFill="1" applyBorder="1" applyAlignment="1">
      <alignment horizontal="left" vertical="center" wrapText="1"/>
    </xf>
    <xf numFmtId="0" fontId="4" fillId="2" borderId="2" xfId="16" applyFont="1" applyFill="1" applyBorder="1" applyAlignment="1">
      <alignment horizontal="left" vertical="center" wrapText="1"/>
    </xf>
    <xf numFmtId="0" fontId="12" fillId="0" borderId="0" xfId="10" applyFont="1" applyAlignment="1">
      <alignment vertical="center" wrapText="1"/>
    </xf>
    <xf numFmtId="0" fontId="4" fillId="0" borderId="10" xfId="10" applyFont="1" applyBorder="1" applyAlignment="1">
      <alignment horizontal="left" vertical="center"/>
    </xf>
    <xf numFmtId="0" fontId="4" fillId="0" borderId="8" xfId="10" applyFont="1" applyBorder="1" applyAlignment="1">
      <alignment horizontal="left" vertical="center"/>
    </xf>
    <xf numFmtId="0" fontId="4" fillId="2" borderId="7" xfId="10" applyFont="1" applyFill="1" applyBorder="1" applyAlignment="1">
      <alignment horizontal="center" vertical="center"/>
    </xf>
    <xf numFmtId="0" fontId="4" fillId="2" borderId="0" xfId="10" applyFont="1" applyFill="1" applyAlignment="1">
      <alignment horizontal="center" vertical="center"/>
    </xf>
    <xf numFmtId="0" fontId="4" fillId="2" borderId="9" xfId="10" applyFont="1" applyFill="1" applyBorder="1" applyAlignment="1">
      <alignment horizontal="center" vertical="center"/>
    </xf>
    <xf numFmtId="0" fontId="4" fillId="0" borderId="13" xfId="10" applyFont="1" applyBorder="1" applyAlignment="1">
      <alignment horizontal="right" vertical="center"/>
    </xf>
    <xf numFmtId="0" fontId="4" fillId="0" borderId="12" xfId="10" applyFont="1" applyBorder="1" applyAlignment="1">
      <alignment horizontal="right" vertical="center"/>
    </xf>
    <xf numFmtId="0" fontId="28" fillId="0" borderId="0" xfId="0" applyFont="1" applyAlignment="1">
      <alignment horizontal="left" vertical="center" shrinkToFit="1"/>
    </xf>
    <xf numFmtId="0" fontId="41" fillId="2" borderId="4" xfId="16" applyFont="1" applyFill="1" applyBorder="1" applyAlignment="1">
      <alignment horizontal="center" vertical="center" wrapText="1"/>
    </xf>
    <xf numFmtId="38" fontId="4" fillId="0" borderId="6" xfId="13" applyFont="1" applyFill="1" applyBorder="1" applyAlignment="1">
      <alignment horizontal="center" vertical="center"/>
    </xf>
    <xf numFmtId="38" fontId="4" fillId="0" borderId="10" xfId="13" applyFont="1" applyFill="1" applyBorder="1" applyAlignment="1">
      <alignment horizontal="center" vertical="center"/>
    </xf>
    <xf numFmtId="38" fontId="4" fillId="0" borderId="11" xfId="13" applyFont="1" applyFill="1" applyBorder="1" applyAlignment="1">
      <alignment horizontal="center" vertical="center"/>
    </xf>
    <xf numFmtId="38" fontId="4" fillId="0" borderId="13" xfId="13" applyFont="1" applyFill="1" applyBorder="1" applyAlignment="1">
      <alignment horizontal="center" vertical="center"/>
    </xf>
    <xf numFmtId="0" fontId="10" fillId="0" borderId="6"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8" xfId="10" applyFont="1" applyBorder="1" applyAlignment="1">
      <alignment horizontal="center" vertical="center" wrapText="1"/>
    </xf>
    <xf numFmtId="0" fontId="4" fillId="0" borderId="0" xfId="10" applyFont="1" applyAlignment="1">
      <alignment horizontal="center" vertical="center" wrapText="1"/>
    </xf>
    <xf numFmtId="38" fontId="41" fillId="2" borderId="4" xfId="13" applyFont="1" applyFill="1" applyBorder="1" applyAlignment="1">
      <alignment horizontal="center" vertical="center"/>
    </xf>
    <xf numFmtId="0" fontId="41" fillId="2" borderId="19" xfId="10" applyFont="1" applyFill="1" applyBorder="1" applyAlignment="1">
      <alignment horizontal="center" vertical="center"/>
    </xf>
    <xf numFmtId="38" fontId="41" fillId="2" borderId="19" xfId="1" applyFont="1" applyFill="1" applyBorder="1" applyAlignment="1">
      <alignment horizontal="center" vertical="center"/>
    </xf>
    <xf numFmtId="0" fontId="66" fillId="2" borderId="1" xfId="2" applyFont="1" applyFill="1" applyBorder="1" applyAlignment="1">
      <alignment horizontal="center" vertical="center"/>
    </xf>
    <xf numFmtId="0" fontId="17" fillId="0" borderId="0" xfId="3" applyFont="1" applyAlignment="1">
      <alignment horizontal="left" vertical="center"/>
    </xf>
    <xf numFmtId="0" fontId="17" fillId="0" borderId="1" xfId="3" applyFont="1" applyBorder="1" applyAlignment="1">
      <alignment horizontal="center"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4" fillId="0" borderId="13" xfId="3" applyFont="1" applyBorder="1" applyAlignment="1">
      <alignment horizontal="left" vertical="center" wrapText="1"/>
    </xf>
    <xf numFmtId="0" fontId="3" fillId="0" borderId="4" xfId="3" applyFont="1" applyBorder="1" applyAlignment="1">
      <alignment horizontal="center" vertical="center"/>
    </xf>
    <xf numFmtId="0" fontId="3" fillId="0" borderId="4" xfId="3" applyFont="1" applyBorder="1" applyAlignment="1">
      <alignment horizontal="left" vertical="center" wrapText="1"/>
    </xf>
    <xf numFmtId="0" fontId="67" fillId="2" borderId="1" xfId="3" applyFont="1" applyFill="1" applyBorder="1" applyAlignment="1">
      <alignment horizontal="center" vertical="center"/>
    </xf>
    <xf numFmtId="0" fontId="67" fillId="2" borderId="3" xfId="3" applyFont="1" applyFill="1" applyBorder="1" applyAlignment="1">
      <alignment horizontal="center" vertical="center"/>
    </xf>
    <xf numFmtId="0" fontId="67" fillId="2" borderId="2" xfId="3" applyFont="1" applyFill="1" applyBorder="1" applyAlignment="1">
      <alignment horizontal="center" vertical="center"/>
    </xf>
    <xf numFmtId="0" fontId="18" fillId="2" borderId="1"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2" xfId="3" applyFont="1" applyFill="1" applyBorder="1" applyAlignment="1">
      <alignment horizontal="center" vertical="center"/>
    </xf>
    <xf numFmtId="0" fontId="73" fillId="2" borderId="4" xfId="0" applyFont="1" applyFill="1" applyBorder="1" applyAlignment="1">
      <alignment horizontal="center" vertical="center"/>
    </xf>
    <xf numFmtId="0" fontId="74" fillId="2" borderId="4"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7" fillId="0" borderId="0" xfId="2" applyFont="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left" vertical="center"/>
    </xf>
    <xf numFmtId="0" fontId="15" fillId="3" borderId="0" xfId="6" applyFont="1" applyFill="1" applyAlignment="1">
      <alignment horizontal="center" vertical="center" wrapText="1"/>
    </xf>
    <xf numFmtId="0" fontId="21" fillId="3" borderId="0" xfId="6" applyFont="1" applyFill="1" applyAlignment="1">
      <alignment horizontal="left" vertical="center" wrapText="1"/>
    </xf>
    <xf numFmtId="0" fontId="75" fillId="2" borderId="1" xfId="17" applyFont="1" applyFill="1" applyBorder="1" applyAlignment="1">
      <alignment horizontal="center" vertical="center"/>
    </xf>
    <xf numFmtId="0" fontId="75" fillId="2" borderId="3" xfId="17" applyFont="1" applyFill="1" applyBorder="1" applyAlignment="1">
      <alignment horizontal="center" vertical="center"/>
    </xf>
    <xf numFmtId="0" fontId="75" fillId="2" borderId="2" xfId="17" applyFont="1" applyFill="1" applyBorder="1" applyAlignment="1">
      <alignment horizontal="center" vertical="center"/>
    </xf>
    <xf numFmtId="0" fontId="20" fillId="0" borderId="4" xfId="17" applyFont="1" applyBorder="1" applyAlignment="1">
      <alignment horizontal="center" vertical="center"/>
    </xf>
    <xf numFmtId="0" fontId="40" fillId="0" borderId="4" xfId="17" applyFont="1" applyBorder="1" applyAlignment="1">
      <alignment horizontal="center" vertical="center" wrapText="1"/>
    </xf>
    <xf numFmtId="0" fontId="40" fillId="0" borderId="1" xfId="17" applyFont="1" applyBorder="1" applyAlignment="1">
      <alignment horizontal="center" vertical="center"/>
    </xf>
    <xf numFmtId="0" fontId="40" fillId="0" borderId="3" xfId="17" applyFont="1" applyBorder="1" applyAlignment="1">
      <alignment horizontal="center" vertical="center"/>
    </xf>
    <xf numFmtId="0" fontId="40" fillId="0" borderId="2" xfId="17" applyFont="1" applyBorder="1" applyAlignment="1">
      <alignment horizontal="center" vertical="center"/>
    </xf>
    <xf numFmtId="0" fontId="3" fillId="0" borderId="0" xfId="3" applyFont="1" applyAlignment="1">
      <alignment horizontal="center" vertical="center"/>
    </xf>
    <xf numFmtId="0" fontId="13" fillId="0" borderId="4" xfId="3" applyFont="1" applyBorder="1" applyAlignment="1">
      <alignment horizontal="center" vertical="center" wrapText="1"/>
    </xf>
    <xf numFmtId="0" fontId="13" fillId="0" borderId="0" xfId="3" applyFont="1" applyAlignment="1">
      <alignment horizontal="center" vertical="center" wrapText="1"/>
    </xf>
    <xf numFmtId="0" fontId="42" fillId="2" borderId="1" xfId="3" applyFont="1" applyFill="1" applyBorder="1" applyAlignment="1">
      <alignment horizontal="center" vertical="center"/>
    </xf>
    <xf numFmtId="0" fontId="42" fillId="2" borderId="2" xfId="3" applyFont="1" applyFill="1" applyBorder="1" applyAlignment="1">
      <alignment horizontal="center" vertical="center"/>
    </xf>
    <xf numFmtId="0" fontId="41" fillId="0" borderId="4" xfId="19" applyFont="1" applyBorder="1">
      <alignment vertical="center"/>
    </xf>
    <xf numFmtId="0" fontId="7" fillId="0" borderId="0" xfId="18" applyFont="1" applyAlignment="1">
      <alignment horizontal="center" vertical="center" wrapText="1"/>
    </xf>
    <xf numFmtId="0" fontId="18" fillId="0" borderId="6" xfId="18" applyFont="1" applyBorder="1" applyAlignment="1">
      <alignment horizontal="center" vertical="center"/>
    </xf>
    <xf numFmtId="0" fontId="4" fillId="0" borderId="10" xfId="18" applyFont="1" applyBorder="1" applyAlignment="1">
      <alignment horizontal="center" vertical="center"/>
    </xf>
    <xf numFmtId="0" fontId="4" fillId="0" borderId="8" xfId="18" applyFont="1" applyBorder="1" applyAlignment="1">
      <alignment horizontal="center" vertical="center"/>
    </xf>
    <xf numFmtId="0" fontId="18" fillId="0" borderId="7" xfId="18" applyFont="1" applyBorder="1" applyAlignment="1">
      <alignment horizontal="center" vertical="center"/>
    </xf>
    <xf numFmtId="0" fontId="4" fillId="0" borderId="0" xfId="18" applyFont="1" applyAlignment="1">
      <alignment horizontal="center" vertical="center"/>
    </xf>
    <xf numFmtId="0" fontId="4" fillId="0" borderId="9" xfId="18" applyFont="1" applyBorder="1" applyAlignment="1">
      <alignment horizontal="center" vertical="center"/>
    </xf>
    <xf numFmtId="0" fontId="4" fillId="0" borderId="11" xfId="18" applyFont="1" applyBorder="1" applyAlignment="1">
      <alignment horizontal="center" vertical="center"/>
    </xf>
    <xf numFmtId="0" fontId="4" fillId="0" borderId="13" xfId="18" applyFont="1" applyBorder="1" applyAlignment="1">
      <alignment horizontal="center" vertical="center"/>
    </xf>
    <xf numFmtId="0" fontId="4" fillId="0" borderId="12" xfId="18" applyFont="1" applyBorder="1" applyAlignment="1">
      <alignment horizontal="center" vertical="center"/>
    </xf>
    <xf numFmtId="0" fontId="4" fillId="0" borderId="3" xfId="18" applyFont="1" applyBorder="1" applyAlignment="1">
      <alignment horizontal="center" vertical="center"/>
    </xf>
    <xf numFmtId="0" fontId="4" fillId="0" borderId="2" xfId="18" applyFont="1" applyBorder="1" applyAlignment="1">
      <alignment horizontal="center" vertical="center"/>
    </xf>
    <xf numFmtId="0" fontId="4" fillId="0" borderId="4" xfId="18" applyFont="1" applyBorder="1" applyAlignment="1">
      <alignment horizontal="center" vertical="center"/>
    </xf>
    <xf numFmtId="0" fontId="4" fillId="0" borderId="3" xfId="18" applyFont="1" applyBorder="1" applyAlignment="1">
      <alignment horizontal="center" vertical="center" shrinkToFit="1"/>
    </xf>
    <xf numFmtId="0" fontId="4" fillId="0" borderId="4" xfId="18" applyFont="1" applyBorder="1" applyAlignment="1">
      <alignment horizontal="center" vertical="center" shrinkToFit="1"/>
    </xf>
    <xf numFmtId="0" fontId="41" fillId="0" borderId="4" xfId="19" applyFont="1" applyBorder="1" applyAlignment="1">
      <alignment horizontal="left" vertical="center"/>
    </xf>
    <xf numFmtId="0" fontId="4" fillId="0" borderId="4" xfId="19" applyFont="1" applyBorder="1">
      <alignment vertical="center"/>
    </xf>
    <xf numFmtId="0" fontId="41" fillId="0" borderId="4" xfId="19" applyFont="1" applyBorder="1" applyAlignment="1">
      <alignment vertical="center" wrapText="1"/>
    </xf>
  </cellXfs>
  <cellStyles count="21">
    <cellStyle name="パーセント" xfId="20" builtinId="5"/>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maff.go.jp/j/seisan/suisin/tuyoi_nougyou/t_tuti/R7/attach/pdf/250107-39.pdf" TargetMode="External"/></Relationships>
</file>

<file path=xl/drawings/drawing1.xml><?xml version="1.0" encoding="utf-8"?>
<xdr:wsDr xmlns:xdr="http://schemas.openxmlformats.org/drawingml/2006/spreadsheetDrawing" xmlns:a="http://schemas.openxmlformats.org/drawingml/2006/main">
  <xdr:twoCellAnchor>
    <xdr:from>
      <xdr:col>0</xdr:col>
      <xdr:colOff>182217</xdr:colOff>
      <xdr:row>28</xdr:row>
      <xdr:rowOff>41412</xdr:rowOff>
    </xdr:from>
    <xdr:to>
      <xdr:col>43</xdr:col>
      <xdr:colOff>182218</xdr:colOff>
      <xdr:row>34</xdr:row>
      <xdr:rowOff>24848</xdr:rowOff>
    </xdr:to>
    <xdr:sp macro="" textlink="">
      <xdr:nvSpPr>
        <xdr:cNvPr id="2" name="正方形/長方形 1">
          <a:extLst>
            <a:ext uri="{FF2B5EF4-FFF2-40B4-BE49-F238E27FC236}">
              <a16:creationId xmlns:a16="http://schemas.microsoft.com/office/drawing/2014/main" id="{03A0B2EE-AAC1-4233-AA86-FC32DA07604A}"/>
            </a:ext>
          </a:extLst>
        </xdr:cNvPr>
        <xdr:cNvSpPr/>
      </xdr:nvSpPr>
      <xdr:spPr>
        <a:xfrm>
          <a:off x="182217" y="7073347"/>
          <a:ext cx="8191501" cy="1358349"/>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C8225F9E-C2D9-4B71-A3FA-C987AFF74165}"/>
            </a:ext>
          </a:extLst>
        </xdr:cNvPr>
        <xdr:cNvSpPr/>
      </xdr:nvSpPr>
      <xdr:spPr>
        <a:xfrm>
          <a:off x="8994913" y="6235562"/>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121689</xdr:colOff>
      <xdr:row>2</xdr:row>
      <xdr:rowOff>245452</xdr:rowOff>
    </xdr:from>
    <xdr:to>
      <xdr:col>32</xdr:col>
      <xdr:colOff>161925</xdr:colOff>
      <xdr:row>4</xdr:row>
      <xdr:rowOff>219075</xdr:rowOff>
    </xdr:to>
    <xdr:sp macro="" textlink="">
      <xdr:nvSpPr>
        <xdr:cNvPr id="5" name="吹き出し: 線 4">
          <a:extLst>
            <a:ext uri="{FF2B5EF4-FFF2-40B4-BE49-F238E27FC236}">
              <a16:creationId xmlns:a16="http://schemas.microsoft.com/office/drawing/2014/main" id="{647A2D63-0457-4FE6-9DA0-8212D5B0E743}"/>
            </a:ext>
          </a:extLst>
        </xdr:cNvPr>
        <xdr:cNvSpPr/>
      </xdr:nvSpPr>
      <xdr:spPr>
        <a:xfrm>
          <a:off x="2979189" y="1264627"/>
          <a:ext cx="3278736" cy="564173"/>
        </a:xfrm>
        <a:prstGeom prst="borderCallout1">
          <a:avLst>
            <a:gd name="adj1" fmla="val 77086"/>
            <a:gd name="adj2" fmla="val 29"/>
            <a:gd name="adj3" fmla="val 103940"/>
            <a:gd name="adj4" fmla="val -1245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整備事業に取り組む場合の申請書類の提出先は、必ず地方農政局等になりますので、ご注意ください。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47625</xdr:colOff>
      <xdr:row>0</xdr:row>
      <xdr:rowOff>215348</xdr:rowOff>
    </xdr:from>
    <xdr:to>
      <xdr:col>19</xdr:col>
      <xdr:colOff>137948</xdr:colOff>
      <xdr:row>2</xdr:row>
      <xdr:rowOff>32240</xdr:rowOff>
    </xdr:to>
    <xdr:sp macro="" textlink="">
      <xdr:nvSpPr>
        <xdr:cNvPr id="6" name="正方形/長方形 5">
          <a:extLst>
            <a:ext uri="{FF2B5EF4-FFF2-40B4-BE49-F238E27FC236}">
              <a16:creationId xmlns:a16="http://schemas.microsoft.com/office/drawing/2014/main" id="{6F7793F3-5E67-4DD2-88F2-2DB69D2F9286}"/>
            </a:ext>
          </a:extLst>
        </xdr:cNvPr>
        <xdr:cNvSpPr/>
      </xdr:nvSpPr>
      <xdr:spPr>
        <a:xfrm>
          <a:off x="47625" y="215348"/>
          <a:ext cx="3709823" cy="835082"/>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0</xdr:col>
      <xdr:colOff>183173</xdr:colOff>
      <xdr:row>7</xdr:row>
      <xdr:rowOff>2303</xdr:rowOff>
    </xdr:from>
    <xdr:to>
      <xdr:col>50</xdr:col>
      <xdr:colOff>26276</xdr:colOff>
      <xdr:row>9</xdr:row>
      <xdr:rowOff>16016</xdr:rowOff>
    </xdr:to>
    <xdr:sp macro="" textlink="">
      <xdr:nvSpPr>
        <xdr:cNvPr id="4" name="正方形/長方形 3">
          <a:extLst>
            <a:ext uri="{FF2B5EF4-FFF2-40B4-BE49-F238E27FC236}">
              <a16:creationId xmlns:a16="http://schemas.microsoft.com/office/drawing/2014/main" id="{DF2BC51A-D189-4453-A655-3EEC130A6043}"/>
            </a:ext>
          </a:extLst>
        </xdr:cNvPr>
        <xdr:cNvSpPr/>
      </xdr:nvSpPr>
      <xdr:spPr>
        <a:xfrm>
          <a:off x="183173" y="2603613"/>
          <a:ext cx="9368103" cy="5589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183173</xdr:colOff>
      <xdr:row>9</xdr:row>
      <xdr:rowOff>35877</xdr:rowOff>
    </xdr:from>
    <xdr:to>
      <xdr:col>50</xdr:col>
      <xdr:colOff>26276</xdr:colOff>
      <xdr:row>9</xdr:row>
      <xdr:rowOff>342333</xdr:rowOff>
    </xdr:to>
    <xdr:sp macro="" textlink="">
      <xdr:nvSpPr>
        <xdr:cNvPr id="7" name="正方形/長方形 6">
          <a:extLst>
            <a:ext uri="{FF2B5EF4-FFF2-40B4-BE49-F238E27FC236}">
              <a16:creationId xmlns:a16="http://schemas.microsoft.com/office/drawing/2014/main" id="{A0A8868A-C2EF-4FE9-99FA-6C537E6D8252}"/>
            </a:ext>
          </a:extLst>
        </xdr:cNvPr>
        <xdr:cNvSpPr/>
      </xdr:nvSpPr>
      <xdr:spPr>
        <a:xfrm>
          <a:off x="183173" y="3182411"/>
          <a:ext cx="9368103"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100321</xdr:colOff>
      <xdr:row>3</xdr:row>
      <xdr:rowOff>11117</xdr:rowOff>
    </xdr:from>
    <xdr:to>
      <xdr:col>64</xdr:col>
      <xdr:colOff>50625</xdr:colOff>
      <xdr:row>10</xdr:row>
      <xdr:rowOff>159633</xdr:rowOff>
    </xdr:to>
    <xdr:sp macro="" textlink="">
      <xdr:nvSpPr>
        <xdr:cNvPr id="8" name="吹き出し: 線 7">
          <a:extLst>
            <a:ext uri="{FF2B5EF4-FFF2-40B4-BE49-F238E27FC236}">
              <a16:creationId xmlns:a16="http://schemas.microsoft.com/office/drawing/2014/main" id="{D0DD0A56-00EE-4E02-9305-4152010DF0B8}"/>
            </a:ext>
          </a:extLst>
        </xdr:cNvPr>
        <xdr:cNvSpPr/>
      </xdr:nvSpPr>
      <xdr:spPr>
        <a:xfrm>
          <a:off x="9815821" y="1278927"/>
          <a:ext cx="2426804" cy="2381965"/>
        </a:xfrm>
        <a:prstGeom prst="borderCallout1">
          <a:avLst>
            <a:gd name="adj1" fmla="val 60815"/>
            <a:gd name="adj2" fmla="val 29"/>
            <a:gd name="adj3" fmla="val 85488"/>
            <a:gd name="adj4" fmla="val -19048"/>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共同申請の場合、それぞれの計画書を提出してください。</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ただし、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33131</xdr:colOff>
      <xdr:row>12</xdr:row>
      <xdr:rowOff>8283</xdr:rowOff>
    </xdr:from>
    <xdr:to>
      <xdr:col>60</xdr:col>
      <xdr:colOff>149088</xdr:colOff>
      <xdr:row>19</xdr:row>
      <xdr:rowOff>57978</xdr:rowOff>
    </xdr:to>
    <xdr:sp macro="" textlink="">
      <xdr:nvSpPr>
        <xdr:cNvPr id="9" name="吹き出し: 線 10">
          <a:extLst>
            <a:ext uri="{FF2B5EF4-FFF2-40B4-BE49-F238E27FC236}">
              <a16:creationId xmlns:a16="http://schemas.microsoft.com/office/drawing/2014/main" id="{EE079C49-0F9E-4280-BCA9-D82556CBE407}"/>
            </a:ext>
          </a:extLst>
        </xdr:cNvPr>
        <xdr:cNvSpPr/>
      </xdr:nvSpPr>
      <xdr:spPr>
        <a:xfrm>
          <a:off x="10129631" y="3934240"/>
          <a:ext cx="1449457" cy="1441173"/>
        </a:xfrm>
        <a:prstGeom prst="borderCallout1">
          <a:avLst>
            <a:gd name="adj1" fmla="val 25003"/>
            <a:gd name="adj2" fmla="val -527"/>
            <a:gd name="adj3" fmla="val 45330"/>
            <a:gd name="adj4" fmla="val -2735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共同申請者が補助金を使わずに事業に取り組む場合は、そのことが分かるよう、備考欄に取組内容を記載してください。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38260</xdr:colOff>
      <xdr:row>14</xdr:row>
      <xdr:rowOff>244368</xdr:rowOff>
    </xdr:from>
    <xdr:to>
      <xdr:col>55</xdr:col>
      <xdr:colOff>58774</xdr:colOff>
      <xdr:row>19</xdr:row>
      <xdr:rowOff>45586</xdr:rowOff>
    </xdr:to>
    <xdr:cxnSp macro="">
      <xdr:nvCxnSpPr>
        <xdr:cNvPr id="26" name="直線コネクタ 25">
          <a:extLst>
            <a:ext uri="{FF2B5EF4-FFF2-40B4-BE49-F238E27FC236}">
              <a16:creationId xmlns:a16="http://schemas.microsoft.com/office/drawing/2014/main" id="{8C8D6078-9B1A-4AEF-85E0-D22058763077}"/>
            </a:ext>
          </a:extLst>
        </xdr:cNvPr>
        <xdr:cNvCxnSpPr/>
      </xdr:nvCxnSpPr>
      <xdr:spPr>
        <a:xfrm flipH="1">
          <a:off x="9513564" y="4253151"/>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2</xdr:col>
      <xdr:colOff>8282</xdr:colOff>
      <xdr:row>225</xdr:row>
      <xdr:rowOff>0</xdr:rowOff>
    </xdr:from>
    <xdr:to>
      <xdr:col>60</xdr:col>
      <xdr:colOff>91109</xdr:colOff>
      <xdr:row>230</xdr:row>
      <xdr:rowOff>24849</xdr:rowOff>
    </xdr:to>
    <xdr:sp macro="" textlink="">
      <xdr:nvSpPr>
        <xdr:cNvPr id="2" name="大かっこ 1">
          <a:extLst>
            <a:ext uri="{FF2B5EF4-FFF2-40B4-BE49-F238E27FC236}">
              <a16:creationId xmlns:a16="http://schemas.microsoft.com/office/drawing/2014/main" id="{14C105CA-45E1-4692-A4DD-07617A4B4034}"/>
            </a:ext>
          </a:extLst>
        </xdr:cNvPr>
        <xdr:cNvSpPr/>
      </xdr:nvSpPr>
      <xdr:spPr>
        <a:xfrm>
          <a:off x="370232" y="690753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8283</xdr:colOff>
      <xdr:row>6</xdr:row>
      <xdr:rowOff>21981</xdr:rowOff>
    </xdr:to>
    <xdr:sp macro="" textlink="">
      <xdr:nvSpPr>
        <xdr:cNvPr id="3" name="正方形/長方形 2">
          <a:extLst>
            <a:ext uri="{FF2B5EF4-FFF2-40B4-BE49-F238E27FC236}">
              <a16:creationId xmlns:a16="http://schemas.microsoft.com/office/drawing/2014/main" id="{46DC91F6-04A9-49B0-AC34-83B8B9CAC61F}"/>
            </a:ext>
          </a:extLst>
        </xdr:cNvPr>
        <xdr:cNvSpPr/>
      </xdr:nvSpPr>
      <xdr:spPr>
        <a:xfrm>
          <a:off x="175846" y="1272655"/>
          <a:ext cx="2201263" cy="52180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101303</xdr:colOff>
      <xdr:row>111</xdr:row>
      <xdr:rowOff>121691</xdr:rowOff>
    </xdr:from>
    <xdr:to>
      <xdr:col>61</xdr:col>
      <xdr:colOff>107355</xdr:colOff>
      <xdr:row>112</xdr:row>
      <xdr:rowOff>216303</xdr:rowOff>
    </xdr:to>
    <xdr:sp macro="" textlink="">
      <xdr:nvSpPr>
        <xdr:cNvPr id="6" name="吹き出し: 線 5">
          <a:extLst>
            <a:ext uri="{FF2B5EF4-FFF2-40B4-BE49-F238E27FC236}">
              <a16:creationId xmlns:a16="http://schemas.microsoft.com/office/drawing/2014/main" id="{D4C8A493-7A4D-466C-AA6D-D7D71B0A8C8B}"/>
            </a:ext>
          </a:extLst>
        </xdr:cNvPr>
        <xdr:cNvSpPr/>
      </xdr:nvSpPr>
      <xdr:spPr>
        <a:xfrm>
          <a:off x="8527265" y="31598153"/>
          <a:ext cx="2753648" cy="321746"/>
        </a:xfrm>
        <a:prstGeom prst="borderCallout1">
          <a:avLst>
            <a:gd name="adj1" fmla="val 36932"/>
            <a:gd name="adj2" fmla="val 3"/>
            <a:gd name="adj3" fmla="val 169286"/>
            <a:gd name="adj4" fmla="val -1536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30</xdr:col>
      <xdr:colOff>37263</xdr:colOff>
      <xdr:row>126</xdr:row>
      <xdr:rowOff>203531</xdr:rowOff>
    </xdr:from>
    <xdr:to>
      <xdr:col>43</xdr:col>
      <xdr:colOff>162260</xdr:colOff>
      <xdr:row>131</xdr:row>
      <xdr:rowOff>112835</xdr:rowOff>
    </xdr:to>
    <xdr:sp macro="" textlink="">
      <xdr:nvSpPr>
        <xdr:cNvPr id="7" name="吹き出し: 線 6">
          <a:extLst>
            <a:ext uri="{FF2B5EF4-FFF2-40B4-BE49-F238E27FC236}">
              <a16:creationId xmlns:a16="http://schemas.microsoft.com/office/drawing/2014/main" id="{1450F098-35D3-487A-8ED1-298E99BFAB0B}"/>
            </a:ext>
          </a:extLst>
        </xdr:cNvPr>
        <xdr:cNvSpPr/>
      </xdr:nvSpPr>
      <xdr:spPr>
        <a:xfrm>
          <a:off x="5532455" y="35087012"/>
          <a:ext cx="2506247" cy="1074285"/>
        </a:xfrm>
        <a:prstGeom prst="borderCallout1">
          <a:avLst>
            <a:gd name="adj1" fmla="val 28750"/>
            <a:gd name="adj2" fmla="val 544"/>
            <a:gd name="adj3" fmla="val 79147"/>
            <a:gd name="adj4" fmla="val -20435"/>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37</xdr:col>
      <xdr:colOff>175845</xdr:colOff>
      <xdr:row>174</xdr:row>
      <xdr:rowOff>175845</xdr:rowOff>
    </xdr:from>
    <xdr:to>
      <xdr:col>61</xdr:col>
      <xdr:colOff>24848</xdr:colOff>
      <xdr:row>177</xdr:row>
      <xdr:rowOff>24847</xdr:rowOff>
    </xdr:to>
    <xdr:sp macro="" textlink="">
      <xdr:nvSpPr>
        <xdr:cNvPr id="8" name="正方形/長方形 7">
          <a:extLst>
            <a:ext uri="{FF2B5EF4-FFF2-40B4-BE49-F238E27FC236}">
              <a16:creationId xmlns:a16="http://schemas.microsoft.com/office/drawing/2014/main" id="{4B060FD5-DE01-469F-9BC0-B72F2D2084C7}"/>
            </a:ext>
          </a:extLst>
        </xdr:cNvPr>
        <xdr:cNvSpPr/>
      </xdr:nvSpPr>
      <xdr:spPr>
        <a:xfrm>
          <a:off x="6871920" y="50763120"/>
          <a:ext cx="4192403" cy="104915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96141</xdr:colOff>
      <xdr:row>170</xdr:row>
      <xdr:rowOff>602176</xdr:rowOff>
    </xdr:from>
    <xdr:to>
      <xdr:col>82</xdr:col>
      <xdr:colOff>139211</xdr:colOff>
      <xdr:row>175</xdr:row>
      <xdr:rowOff>417634</xdr:rowOff>
    </xdr:to>
    <xdr:sp macro="" textlink="">
      <xdr:nvSpPr>
        <xdr:cNvPr id="9" name="吹き出し: 線 8">
          <a:extLst>
            <a:ext uri="{FF2B5EF4-FFF2-40B4-BE49-F238E27FC236}">
              <a16:creationId xmlns:a16="http://schemas.microsoft.com/office/drawing/2014/main" id="{7D53008A-CC6D-4124-9887-AA9322BCC7D2}"/>
            </a:ext>
          </a:extLst>
        </xdr:cNvPr>
        <xdr:cNvSpPr/>
      </xdr:nvSpPr>
      <xdr:spPr>
        <a:xfrm>
          <a:off x="11438218" y="50432580"/>
          <a:ext cx="3450089" cy="1222227"/>
        </a:xfrm>
        <a:prstGeom prst="borderCallout1">
          <a:avLst>
            <a:gd name="adj1" fmla="val 59185"/>
            <a:gd name="adj2" fmla="val 314"/>
            <a:gd name="adj3" fmla="val 81161"/>
            <a:gd name="adj4" fmla="val -3383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179</xdr:row>
      <xdr:rowOff>212481</xdr:rowOff>
    </xdr:from>
    <xdr:to>
      <xdr:col>36</xdr:col>
      <xdr:colOff>24848</xdr:colOff>
      <xdr:row>188</xdr:row>
      <xdr:rowOff>24848</xdr:rowOff>
    </xdr:to>
    <xdr:sp macro="" textlink="">
      <xdr:nvSpPr>
        <xdr:cNvPr id="10" name="正方形/長方形 9">
          <a:extLst>
            <a:ext uri="{FF2B5EF4-FFF2-40B4-BE49-F238E27FC236}">
              <a16:creationId xmlns:a16="http://schemas.microsoft.com/office/drawing/2014/main" id="{75E96C63-7AD1-4D48-B3A2-4308DD449C50}"/>
            </a:ext>
          </a:extLst>
        </xdr:cNvPr>
        <xdr:cNvSpPr/>
      </xdr:nvSpPr>
      <xdr:spPr>
        <a:xfrm>
          <a:off x="3257550" y="52285656"/>
          <a:ext cx="3282398" cy="191739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184</xdr:row>
      <xdr:rowOff>117038</xdr:rowOff>
    </xdr:from>
    <xdr:to>
      <xdr:col>15</xdr:col>
      <xdr:colOff>166415</xdr:colOff>
      <xdr:row>193</xdr:row>
      <xdr:rowOff>11593</xdr:rowOff>
    </xdr:to>
    <xdr:sp macro="" textlink="">
      <xdr:nvSpPr>
        <xdr:cNvPr id="11" name="吹き出し: 線 10">
          <a:extLst>
            <a:ext uri="{FF2B5EF4-FFF2-40B4-BE49-F238E27FC236}">
              <a16:creationId xmlns:a16="http://schemas.microsoft.com/office/drawing/2014/main" id="{E250B996-00A7-49D4-8775-87747A6B03A8}"/>
            </a:ext>
          </a:extLst>
        </xdr:cNvPr>
        <xdr:cNvSpPr/>
      </xdr:nvSpPr>
      <xdr:spPr>
        <a:xfrm>
          <a:off x="666972" y="53961863"/>
          <a:ext cx="2214068" cy="1751930"/>
        </a:xfrm>
        <a:prstGeom prst="borderCallout1">
          <a:avLst>
            <a:gd name="adj1" fmla="val 42429"/>
            <a:gd name="adj2" fmla="val 100315"/>
            <a:gd name="adj3" fmla="val -10242"/>
            <a:gd name="adj4" fmla="val 135043"/>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61</xdr:col>
      <xdr:colOff>62346</xdr:colOff>
      <xdr:row>65</xdr:row>
      <xdr:rowOff>699690</xdr:rowOff>
    </xdr:from>
    <xdr:to>
      <xdr:col>76</xdr:col>
      <xdr:colOff>56290</xdr:colOff>
      <xdr:row>70</xdr:row>
      <xdr:rowOff>230511</xdr:rowOff>
    </xdr:to>
    <xdr:sp macro="" textlink="">
      <xdr:nvSpPr>
        <xdr:cNvPr id="36" name="吹き出し: 線 22">
          <a:extLst>
            <a:ext uri="{FF2B5EF4-FFF2-40B4-BE49-F238E27FC236}">
              <a16:creationId xmlns:a16="http://schemas.microsoft.com/office/drawing/2014/main" id="{35D4DC8F-AA75-419D-B118-985F3A7F58ED}"/>
            </a:ext>
          </a:extLst>
        </xdr:cNvPr>
        <xdr:cNvSpPr/>
      </xdr:nvSpPr>
      <xdr:spPr>
        <a:xfrm>
          <a:off x="11235904" y="20423767"/>
          <a:ext cx="2558367" cy="1106109"/>
        </a:xfrm>
        <a:prstGeom prst="borderCallout1">
          <a:avLst>
            <a:gd name="adj1" fmla="val 38281"/>
            <a:gd name="adj2" fmla="val -169"/>
            <a:gd name="adj3" fmla="val -132"/>
            <a:gd name="adj4" fmla="val -34211"/>
          </a:avLst>
        </a:prstGeom>
        <a:solidFill>
          <a:schemeClr val="bg1"/>
        </a:solid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xdr:txBody>
    </xdr:sp>
    <xdr:clientData/>
  </xdr:twoCellAnchor>
  <xdr:twoCellAnchor>
    <xdr:from>
      <xdr:col>0</xdr:col>
      <xdr:colOff>175846</xdr:colOff>
      <xdr:row>78</xdr:row>
      <xdr:rowOff>454268</xdr:rowOff>
    </xdr:from>
    <xdr:to>
      <xdr:col>61</xdr:col>
      <xdr:colOff>14654</xdr:colOff>
      <xdr:row>80</xdr:row>
      <xdr:rowOff>29306</xdr:rowOff>
    </xdr:to>
    <xdr:sp macro="" textlink="">
      <xdr:nvSpPr>
        <xdr:cNvPr id="17" name="正方形/長方形 16">
          <a:extLst>
            <a:ext uri="{FF2B5EF4-FFF2-40B4-BE49-F238E27FC236}">
              <a16:creationId xmlns:a16="http://schemas.microsoft.com/office/drawing/2014/main" id="{DFD5DB2C-C5DF-4392-A1F0-54414D0D06BF}"/>
            </a:ext>
          </a:extLst>
        </xdr:cNvPr>
        <xdr:cNvSpPr/>
      </xdr:nvSpPr>
      <xdr:spPr>
        <a:xfrm>
          <a:off x="175846" y="25387787"/>
          <a:ext cx="11012366" cy="1817077"/>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31380</xdr:colOff>
      <xdr:row>59</xdr:row>
      <xdr:rowOff>1411262</xdr:rowOff>
    </xdr:from>
    <xdr:to>
      <xdr:col>38</xdr:col>
      <xdr:colOff>447</xdr:colOff>
      <xdr:row>59</xdr:row>
      <xdr:rowOff>2229583</xdr:rowOff>
    </xdr:to>
    <xdr:sp macro="" textlink="">
      <xdr:nvSpPr>
        <xdr:cNvPr id="19" name="テキスト ボックス 33">
          <a:extLst>
            <a:ext uri="{FF2B5EF4-FFF2-40B4-BE49-F238E27FC236}">
              <a16:creationId xmlns:a16="http://schemas.microsoft.com/office/drawing/2014/main" id="{E61D1221-2B66-4040-B0DE-3140C80CC1FD}"/>
            </a:ext>
          </a:extLst>
        </xdr:cNvPr>
        <xdr:cNvSpPr txBox="1"/>
      </xdr:nvSpPr>
      <xdr:spPr>
        <a:xfrm>
          <a:off x="4917705" y="16736987"/>
          <a:ext cx="195979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a:t>
          </a:r>
          <a:endParaRPr kumimoji="1" lang="en-US" altLang="ja-JP" sz="1100">
            <a:solidFill>
              <a:schemeClr val="accent1"/>
            </a:solidFill>
          </a:endParaRPr>
        </a:p>
        <a:p>
          <a:r>
            <a:rPr kumimoji="1" lang="ja-JP" altLang="en-US" sz="1100">
              <a:solidFill>
                <a:schemeClr val="accent1"/>
              </a:solidFill>
            </a:rPr>
            <a:t>役割：実需者が求める品種（□□）の栽培</a:t>
          </a:r>
        </a:p>
      </xdr:txBody>
    </xdr:sp>
    <xdr:clientData/>
  </xdr:twoCellAnchor>
  <xdr:twoCellAnchor>
    <xdr:from>
      <xdr:col>31</xdr:col>
      <xdr:colOff>92319</xdr:colOff>
      <xdr:row>59</xdr:row>
      <xdr:rowOff>1062403</xdr:rowOff>
    </xdr:from>
    <xdr:to>
      <xdr:col>32</xdr:col>
      <xdr:colOff>107501</xdr:colOff>
      <xdr:row>59</xdr:row>
      <xdr:rowOff>1411262</xdr:rowOff>
    </xdr:to>
    <xdr:cxnSp macro="">
      <xdr:nvCxnSpPr>
        <xdr:cNvPr id="20" name="直線コネクタ 19">
          <a:extLst>
            <a:ext uri="{FF2B5EF4-FFF2-40B4-BE49-F238E27FC236}">
              <a16:creationId xmlns:a16="http://schemas.microsoft.com/office/drawing/2014/main" id="{FD57615F-5AD2-4668-A9AA-6DFF0F9BB5D8}"/>
            </a:ext>
          </a:extLst>
        </xdr:cNvPr>
        <xdr:cNvCxnSpPr>
          <a:stCxn id="18" idx="2"/>
          <a:endCxn id="19" idx="0"/>
        </xdr:cNvCxnSpPr>
      </xdr:nvCxnSpPr>
      <xdr:spPr>
        <a:xfrm>
          <a:off x="5770684" y="16346365"/>
          <a:ext cx="198355" cy="3488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24847</xdr:colOff>
      <xdr:row>59</xdr:row>
      <xdr:rowOff>355317</xdr:rowOff>
    </xdr:from>
    <xdr:to>
      <xdr:col>19</xdr:col>
      <xdr:colOff>141829</xdr:colOff>
      <xdr:row>59</xdr:row>
      <xdr:rowOff>951664</xdr:rowOff>
    </xdr:to>
    <xdr:sp macro="" textlink="">
      <xdr:nvSpPr>
        <xdr:cNvPr id="21" name="テキスト ボックス 54">
          <a:extLst>
            <a:ext uri="{FF2B5EF4-FFF2-40B4-BE49-F238E27FC236}">
              <a16:creationId xmlns:a16="http://schemas.microsoft.com/office/drawing/2014/main" id="{E7C594A7-CAA0-4087-8C16-A474F30DC458}"/>
            </a:ext>
          </a:extLst>
        </xdr:cNvPr>
        <xdr:cNvSpPr txBox="1"/>
      </xdr:nvSpPr>
      <xdr:spPr>
        <a:xfrm>
          <a:off x="753717" y="15760969"/>
          <a:ext cx="285024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役割：野菜の加工食品の製造・販売</a:t>
          </a:r>
        </a:p>
      </xdr:txBody>
    </xdr:sp>
    <xdr:clientData/>
  </xdr:twoCellAnchor>
  <xdr:twoCellAnchor>
    <xdr:from>
      <xdr:col>19</xdr:col>
      <xdr:colOff>141829</xdr:colOff>
      <xdr:row>59</xdr:row>
      <xdr:rowOff>642094</xdr:rowOff>
    </xdr:from>
    <xdr:to>
      <xdr:col>23</xdr:col>
      <xdr:colOff>146538</xdr:colOff>
      <xdr:row>59</xdr:row>
      <xdr:rowOff>653491</xdr:rowOff>
    </xdr:to>
    <xdr:cxnSp macro="">
      <xdr:nvCxnSpPr>
        <xdr:cNvPr id="22" name="直線コネクタ 21">
          <a:extLst>
            <a:ext uri="{FF2B5EF4-FFF2-40B4-BE49-F238E27FC236}">
              <a16:creationId xmlns:a16="http://schemas.microsoft.com/office/drawing/2014/main" id="{1C2859AB-16C2-4F50-9C59-10AA4469371C}"/>
            </a:ext>
          </a:extLst>
        </xdr:cNvPr>
        <xdr:cNvCxnSpPr>
          <a:stCxn id="21" idx="3"/>
          <a:endCxn id="18" idx="1"/>
        </xdr:cNvCxnSpPr>
      </xdr:nvCxnSpPr>
      <xdr:spPr>
        <a:xfrm flipV="1">
          <a:off x="3622117" y="15926056"/>
          <a:ext cx="737402" cy="113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6526</xdr:colOff>
      <xdr:row>59</xdr:row>
      <xdr:rowOff>1316487</xdr:rowOff>
    </xdr:from>
    <xdr:to>
      <xdr:col>60</xdr:col>
      <xdr:colOff>115956</xdr:colOff>
      <xdr:row>59</xdr:row>
      <xdr:rowOff>2459935</xdr:rowOff>
    </xdr:to>
    <xdr:sp macro="" textlink="">
      <xdr:nvSpPr>
        <xdr:cNvPr id="23" name="吹き出し: 線 37">
          <a:extLst>
            <a:ext uri="{FF2B5EF4-FFF2-40B4-BE49-F238E27FC236}">
              <a16:creationId xmlns:a16="http://schemas.microsoft.com/office/drawing/2014/main" id="{73484901-EA17-46CD-9699-2C09B4723212}"/>
            </a:ext>
          </a:extLst>
        </xdr:cNvPr>
        <xdr:cNvSpPr/>
      </xdr:nvSpPr>
      <xdr:spPr>
        <a:xfrm>
          <a:off x="7295222" y="16722139"/>
          <a:ext cx="3753777" cy="1143448"/>
        </a:xfrm>
        <a:prstGeom prst="borderCallout1">
          <a:avLst>
            <a:gd name="adj1" fmla="val 28639"/>
            <a:gd name="adj2" fmla="val -107"/>
            <a:gd name="adj3" fmla="val 40708"/>
            <a:gd name="adj4" fmla="val -1009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4</xdr:col>
      <xdr:colOff>33130</xdr:colOff>
      <xdr:row>59</xdr:row>
      <xdr:rowOff>1137138</xdr:rowOff>
    </xdr:from>
    <xdr:to>
      <xdr:col>19</xdr:col>
      <xdr:colOff>83367</xdr:colOff>
      <xdr:row>59</xdr:row>
      <xdr:rowOff>1715966</xdr:rowOff>
    </xdr:to>
    <xdr:sp macro="" textlink="">
      <xdr:nvSpPr>
        <xdr:cNvPr id="24" name="テキスト ボックス 4">
          <a:extLst>
            <a:ext uri="{FF2B5EF4-FFF2-40B4-BE49-F238E27FC236}">
              <a16:creationId xmlns:a16="http://schemas.microsoft.com/office/drawing/2014/main" id="{DBEC29B1-2C55-42C5-A69F-0AF10BEA7C87}"/>
            </a:ext>
          </a:extLst>
        </xdr:cNvPr>
        <xdr:cNvSpPr txBox="1"/>
      </xdr:nvSpPr>
      <xdr:spPr>
        <a:xfrm>
          <a:off x="762000" y="16542790"/>
          <a:ext cx="2783497"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協力者：青森県〇〇農協</a:t>
          </a:r>
          <a:endParaRPr kumimoji="1" lang="en-US" altLang="ja-JP" sz="1100">
            <a:solidFill>
              <a:schemeClr val="accent1"/>
            </a:solidFill>
          </a:endParaRPr>
        </a:p>
        <a:p>
          <a:r>
            <a:rPr kumimoji="1" lang="ja-JP" altLang="en-US" sz="1100">
              <a:solidFill>
                <a:schemeClr val="accent1"/>
              </a:solidFill>
            </a:rPr>
            <a:t>役割：品種</a:t>
          </a:r>
          <a:r>
            <a:rPr kumimoji="1" lang="ja-JP" altLang="ja-JP" sz="1100">
              <a:solidFill>
                <a:schemeClr val="accent1"/>
              </a:solidFill>
              <a:effectLst/>
              <a:latin typeface="+mn-lt"/>
              <a:ea typeface="+mn-ea"/>
              <a:cs typeface="+mn-cs"/>
            </a:rPr>
            <a:t>（□□）</a:t>
          </a:r>
          <a:r>
            <a:rPr kumimoji="1" lang="ja-JP" altLang="en-US" sz="1100">
              <a:solidFill>
                <a:schemeClr val="accent1"/>
              </a:solidFill>
            </a:rPr>
            <a:t>に関する知見を提供</a:t>
          </a:r>
        </a:p>
      </xdr:txBody>
    </xdr:sp>
    <xdr:clientData/>
  </xdr:twoCellAnchor>
  <xdr:twoCellAnchor>
    <xdr:from>
      <xdr:col>19</xdr:col>
      <xdr:colOff>83367</xdr:colOff>
      <xdr:row>59</xdr:row>
      <xdr:rowOff>819150</xdr:rowOff>
    </xdr:from>
    <xdr:to>
      <xdr:col>26</xdr:col>
      <xdr:colOff>76200</xdr:colOff>
      <xdr:row>59</xdr:row>
      <xdr:rowOff>1426552</xdr:rowOff>
    </xdr:to>
    <xdr:cxnSp macro="">
      <xdr:nvCxnSpPr>
        <xdr:cNvPr id="25" name="直線コネクタ 6">
          <a:extLst>
            <a:ext uri="{FF2B5EF4-FFF2-40B4-BE49-F238E27FC236}">
              <a16:creationId xmlns:a16="http://schemas.microsoft.com/office/drawing/2014/main" id="{FEFAA8FB-44F8-4FBB-8B4C-9A06AF3D1FDE}"/>
            </a:ext>
          </a:extLst>
        </xdr:cNvPr>
        <xdr:cNvCxnSpPr>
          <a:stCxn id="24" idx="3"/>
        </xdr:cNvCxnSpPr>
      </xdr:nvCxnSpPr>
      <xdr:spPr>
        <a:xfrm flipV="1">
          <a:off x="3545497" y="16224802"/>
          <a:ext cx="1268355" cy="6074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117231</xdr:colOff>
      <xdr:row>76</xdr:row>
      <xdr:rowOff>122402</xdr:rowOff>
    </xdr:from>
    <xdr:to>
      <xdr:col>60</xdr:col>
      <xdr:colOff>63692</xdr:colOff>
      <xdr:row>77</xdr:row>
      <xdr:rowOff>147400</xdr:rowOff>
    </xdr:to>
    <xdr:sp macro="" textlink="">
      <xdr:nvSpPr>
        <xdr:cNvPr id="28" name="吹き出し: 線 8">
          <a:extLst>
            <a:ext uri="{FF2B5EF4-FFF2-40B4-BE49-F238E27FC236}">
              <a16:creationId xmlns:a16="http://schemas.microsoft.com/office/drawing/2014/main" id="{DD2D8984-11FA-4F16-9AA7-1EB1AD9B593A}"/>
            </a:ext>
          </a:extLst>
        </xdr:cNvPr>
        <xdr:cNvSpPr/>
      </xdr:nvSpPr>
      <xdr:spPr>
        <a:xfrm>
          <a:off x="8176846" y="23788364"/>
          <a:ext cx="2877231" cy="816305"/>
        </a:xfrm>
        <a:prstGeom prst="borderCallout1">
          <a:avLst>
            <a:gd name="adj1" fmla="val 99316"/>
            <a:gd name="adj2" fmla="val 35737"/>
            <a:gd name="adj3" fmla="val 194016"/>
            <a:gd name="adj4" fmla="val -735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整備事業に取り組む場合は、記載必須です。導入する施設の内容やその必要性等を記載してください。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44</xdr:col>
      <xdr:colOff>87922</xdr:colOff>
      <xdr:row>127</xdr:row>
      <xdr:rowOff>213947</xdr:rowOff>
    </xdr:from>
    <xdr:to>
      <xdr:col>61</xdr:col>
      <xdr:colOff>29308</xdr:colOff>
      <xdr:row>131</xdr:row>
      <xdr:rowOff>124557</xdr:rowOff>
    </xdr:to>
    <xdr:sp macro="" textlink="">
      <xdr:nvSpPr>
        <xdr:cNvPr id="29" name="吹き出し: 線 20">
          <a:extLst>
            <a:ext uri="{FF2B5EF4-FFF2-40B4-BE49-F238E27FC236}">
              <a16:creationId xmlns:a16="http://schemas.microsoft.com/office/drawing/2014/main" id="{159D7C94-7CDE-45DA-8F05-3A1E9AE8A132}"/>
            </a:ext>
          </a:extLst>
        </xdr:cNvPr>
        <xdr:cNvSpPr/>
      </xdr:nvSpPr>
      <xdr:spPr>
        <a:xfrm>
          <a:off x="8147537" y="35324562"/>
          <a:ext cx="3055329" cy="848457"/>
        </a:xfrm>
        <a:prstGeom prst="borderCallout1">
          <a:avLst>
            <a:gd name="adj1" fmla="val 99399"/>
            <a:gd name="adj2" fmla="val 16288"/>
            <a:gd name="adj3" fmla="val 140923"/>
            <a:gd name="adj4" fmla="val 992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239</xdr:row>
      <xdr:rowOff>29308</xdr:rowOff>
    </xdr:from>
    <xdr:to>
      <xdr:col>32</xdr:col>
      <xdr:colOff>36634</xdr:colOff>
      <xdr:row>241</xdr:row>
      <xdr:rowOff>29308</xdr:rowOff>
    </xdr:to>
    <xdr:sp macro="" textlink="">
      <xdr:nvSpPr>
        <xdr:cNvPr id="30" name="吹き出し: 線 23">
          <a:extLst>
            <a:ext uri="{FF2B5EF4-FFF2-40B4-BE49-F238E27FC236}">
              <a16:creationId xmlns:a16="http://schemas.microsoft.com/office/drawing/2014/main" id="{AB0A84F4-2E6C-4876-AA51-5CF45992DBEF}"/>
            </a:ext>
          </a:extLst>
        </xdr:cNvPr>
        <xdr:cNvSpPr/>
      </xdr:nvSpPr>
      <xdr:spPr>
        <a:xfrm>
          <a:off x="1904998" y="72276433"/>
          <a:ext cx="3922836" cy="342900"/>
        </a:xfrm>
        <a:prstGeom prst="borderCallout1">
          <a:avLst>
            <a:gd name="adj1" fmla="val -71601"/>
            <a:gd name="adj2" fmla="val -25638"/>
            <a:gd name="adj3" fmla="val 39758"/>
            <a:gd name="adj4" fmla="val -6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240</xdr:row>
      <xdr:rowOff>29308</xdr:rowOff>
    </xdr:from>
    <xdr:to>
      <xdr:col>10</xdr:col>
      <xdr:colOff>95248</xdr:colOff>
      <xdr:row>242</xdr:row>
      <xdr:rowOff>153865</xdr:rowOff>
    </xdr:to>
    <xdr:cxnSp macro="">
      <xdr:nvCxnSpPr>
        <xdr:cNvPr id="31" name="直線コネクタ 30">
          <a:extLst>
            <a:ext uri="{FF2B5EF4-FFF2-40B4-BE49-F238E27FC236}">
              <a16:creationId xmlns:a16="http://schemas.microsoft.com/office/drawing/2014/main" id="{CF904175-531C-4485-8906-3590B8CE72DF}"/>
            </a:ext>
          </a:extLst>
        </xdr:cNvPr>
        <xdr:cNvCxnSpPr>
          <a:cxnSpLocks/>
          <a:endCxn id="30" idx="2"/>
        </xdr:cNvCxnSpPr>
      </xdr:nvCxnSpPr>
      <xdr:spPr>
        <a:xfrm flipV="1">
          <a:off x="1007452" y="72447883"/>
          <a:ext cx="897546" cy="467457"/>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16565</xdr:colOff>
      <xdr:row>56</xdr:row>
      <xdr:rowOff>51133</xdr:rowOff>
    </xdr:from>
    <xdr:to>
      <xdr:col>60</xdr:col>
      <xdr:colOff>103536</xdr:colOff>
      <xdr:row>59</xdr:row>
      <xdr:rowOff>1209266</xdr:rowOff>
    </xdr:to>
    <xdr:sp macro="" textlink="">
      <xdr:nvSpPr>
        <xdr:cNvPr id="32" name="吹き出し: 線 7">
          <a:extLst>
            <a:ext uri="{FF2B5EF4-FFF2-40B4-BE49-F238E27FC236}">
              <a16:creationId xmlns:a16="http://schemas.microsoft.com/office/drawing/2014/main" id="{BB36933F-6B1B-45D7-887A-1B7C98DBCEB4}"/>
            </a:ext>
          </a:extLst>
        </xdr:cNvPr>
        <xdr:cNvSpPr/>
      </xdr:nvSpPr>
      <xdr:spPr>
        <a:xfrm>
          <a:off x="7305261" y="14843872"/>
          <a:ext cx="3731318" cy="1771046"/>
        </a:xfrm>
        <a:prstGeom prst="borderCallout1">
          <a:avLst>
            <a:gd name="adj1" fmla="val 17393"/>
            <a:gd name="adj2" fmla="val -676"/>
            <a:gd name="adj3" fmla="val 26410"/>
            <a:gd name="adj4" fmla="val -1462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23</xdr:col>
      <xdr:colOff>0</xdr:colOff>
      <xdr:row>159</xdr:row>
      <xdr:rowOff>19781</xdr:rowOff>
    </xdr:from>
    <xdr:to>
      <xdr:col>55</xdr:col>
      <xdr:colOff>175847</xdr:colOff>
      <xdr:row>162</xdr:row>
      <xdr:rowOff>43960</xdr:rowOff>
    </xdr:to>
    <xdr:sp macro="" textlink="">
      <xdr:nvSpPr>
        <xdr:cNvPr id="33" name="吹き出し: 線 32">
          <a:extLst>
            <a:ext uri="{FF2B5EF4-FFF2-40B4-BE49-F238E27FC236}">
              <a16:creationId xmlns:a16="http://schemas.microsoft.com/office/drawing/2014/main" id="{8EAEEB8B-01FC-4D00-AB95-23FC4E964CA9}"/>
            </a:ext>
          </a:extLst>
        </xdr:cNvPr>
        <xdr:cNvSpPr/>
      </xdr:nvSpPr>
      <xdr:spPr>
        <a:xfrm>
          <a:off x="4212981" y="45593243"/>
          <a:ext cx="6037385" cy="595679"/>
        </a:xfrm>
        <a:prstGeom prst="borderCallout1">
          <a:avLst>
            <a:gd name="adj1" fmla="val 257463"/>
            <a:gd name="adj2" fmla="val 51275"/>
            <a:gd name="adj3" fmla="val 99397"/>
            <a:gd name="adj4" fmla="val 4791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168</xdr:row>
      <xdr:rowOff>342901</xdr:rowOff>
    </xdr:from>
    <xdr:to>
      <xdr:col>76</xdr:col>
      <xdr:colOff>28576</xdr:colOff>
      <xdr:row>170</xdr:row>
      <xdr:rowOff>267561</xdr:rowOff>
    </xdr:to>
    <xdr:sp macro="" textlink="">
      <xdr:nvSpPr>
        <xdr:cNvPr id="34" name="吹き出し: 線 33">
          <a:extLst>
            <a:ext uri="{FF2B5EF4-FFF2-40B4-BE49-F238E27FC236}">
              <a16:creationId xmlns:a16="http://schemas.microsoft.com/office/drawing/2014/main" id="{C829C600-27F0-41B1-B103-1A0AA914439A}"/>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29307</xdr:colOff>
      <xdr:row>171</xdr:row>
      <xdr:rowOff>109904</xdr:rowOff>
    </xdr:from>
    <xdr:to>
      <xdr:col>37</xdr:col>
      <xdr:colOff>124557</xdr:colOff>
      <xdr:row>175</xdr:row>
      <xdr:rowOff>36635</xdr:rowOff>
    </xdr:to>
    <xdr:sp macro="" textlink="">
      <xdr:nvSpPr>
        <xdr:cNvPr id="35" name="吹き出し: 線 34">
          <a:extLst>
            <a:ext uri="{FF2B5EF4-FFF2-40B4-BE49-F238E27FC236}">
              <a16:creationId xmlns:a16="http://schemas.microsoft.com/office/drawing/2014/main" id="{CCF7C669-3052-4F48-AF89-8B2DE2091452}"/>
            </a:ext>
          </a:extLst>
        </xdr:cNvPr>
        <xdr:cNvSpPr/>
      </xdr:nvSpPr>
      <xdr:spPr>
        <a:xfrm>
          <a:off x="29307" y="50731616"/>
          <a:ext cx="6872654" cy="542192"/>
        </a:xfrm>
        <a:prstGeom prst="borderCallout1">
          <a:avLst>
            <a:gd name="adj1" fmla="val 98357"/>
            <a:gd name="adj2" fmla="val 49246"/>
            <a:gd name="adj3" fmla="val 254965"/>
            <a:gd name="adj4" fmla="val 3597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1</xdr:col>
      <xdr:colOff>44280</xdr:colOff>
      <xdr:row>12</xdr:row>
      <xdr:rowOff>196552</xdr:rowOff>
    </xdr:from>
    <xdr:to>
      <xdr:col>21</xdr:col>
      <xdr:colOff>36952</xdr:colOff>
      <xdr:row>17</xdr:row>
      <xdr:rowOff>154184</xdr:rowOff>
    </xdr:to>
    <xdr:sp macro="" textlink="">
      <xdr:nvSpPr>
        <xdr:cNvPr id="37" name="吹き出し: 線 34">
          <a:extLst>
            <a:ext uri="{FF2B5EF4-FFF2-40B4-BE49-F238E27FC236}">
              <a16:creationId xmlns:a16="http://schemas.microsoft.com/office/drawing/2014/main" id="{206DA3E1-DEEC-4297-A158-C67492DBB5EE}"/>
            </a:ext>
          </a:extLst>
        </xdr:cNvPr>
        <xdr:cNvSpPr/>
      </xdr:nvSpPr>
      <xdr:spPr>
        <a:xfrm>
          <a:off x="226497" y="3625552"/>
          <a:ext cx="3637020" cy="1307697"/>
        </a:xfrm>
        <a:prstGeom prst="borderCallout1">
          <a:avLst>
            <a:gd name="adj1" fmla="val 101008"/>
            <a:gd name="adj2" fmla="val 70302"/>
            <a:gd name="adj3" fmla="val 138213"/>
            <a:gd name="adj4" fmla="val 7796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50</xdr:col>
      <xdr:colOff>173935</xdr:colOff>
      <xdr:row>0</xdr:row>
      <xdr:rowOff>21981</xdr:rowOff>
    </xdr:from>
    <xdr:to>
      <xdr:col>60</xdr:col>
      <xdr:colOff>176802</xdr:colOff>
      <xdr:row>1</xdr:row>
      <xdr:rowOff>0</xdr:rowOff>
    </xdr:to>
    <xdr:sp macro="" textlink="">
      <xdr:nvSpPr>
        <xdr:cNvPr id="38" name="正方形/長方形 35">
          <a:extLst>
            <a:ext uri="{FF2B5EF4-FFF2-40B4-BE49-F238E27FC236}">
              <a16:creationId xmlns:a16="http://schemas.microsoft.com/office/drawing/2014/main" id="{6EFD6737-86FE-4C7C-BE8A-25B0159071A8}"/>
            </a:ext>
          </a:extLst>
        </xdr:cNvPr>
        <xdr:cNvSpPr/>
      </xdr:nvSpPr>
      <xdr:spPr>
        <a:xfrm>
          <a:off x="9284805" y="21981"/>
          <a:ext cx="1825040" cy="209932"/>
        </a:xfrm>
        <a:prstGeom prst="rect">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39" name="吹き出し: 線 39">
          <a:extLst>
            <a:ext uri="{FF2B5EF4-FFF2-40B4-BE49-F238E27FC236}">
              <a16:creationId xmlns:a16="http://schemas.microsoft.com/office/drawing/2014/main" id="{FA5061B8-9740-4E23-ACD4-79598E5CC611}"/>
            </a:ext>
          </a:extLst>
        </xdr:cNvPr>
        <xdr:cNvSpPr/>
      </xdr:nvSpPr>
      <xdr:spPr>
        <a:xfrm>
          <a:off x="8420099" y="7183316"/>
          <a:ext cx="2605134" cy="919528"/>
        </a:xfrm>
        <a:prstGeom prst="borderCallout1">
          <a:avLst>
            <a:gd name="adj1" fmla="val 45588"/>
            <a:gd name="adj2" fmla="val -153"/>
            <a:gd name="adj3" fmla="val 24003"/>
            <a:gd name="adj4" fmla="val -2209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168520</xdr:rowOff>
    </xdr:from>
    <xdr:to>
      <xdr:col>57</xdr:col>
      <xdr:colOff>8283</xdr:colOff>
      <xdr:row>91</xdr:row>
      <xdr:rowOff>7328</xdr:rowOff>
    </xdr:to>
    <xdr:sp macro="" textlink="">
      <xdr:nvSpPr>
        <xdr:cNvPr id="40" name="正方形/長方形 39">
          <a:extLst>
            <a:ext uri="{FF2B5EF4-FFF2-40B4-BE49-F238E27FC236}">
              <a16:creationId xmlns:a16="http://schemas.microsoft.com/office/drawing/2014/main" id="{50272BE9-65B3-4C61-B7E6-AF0963314FCF}"/>
            </a:ext>
          </a:extLst>
        </xdr:cNvPr>
        <xdr:cNvSpPr/>
      </xdr:nvSpPr>
      <xdr:spPr>
        <a:xfrm>
          <a:off x="5846885" y="29652058"/>
          <a:ext cx="4602263" cy="439616"/>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41" name="正方形/長方形 40">
          <a:extLst>
            <a:ext uri="{FF2B5EF4-FFF2-40B4-BE49-F238E27FC236}">
              <a16:creationId xmlns:a16="http://schemas.microsoft.com/office/drawing/2014/main" id="{F46F2274-F718-4E8A-8F28-7DC98D7BE6EE}"/>
            </a:ext>
          </a:extLst>
        </xdr:cNvPr>
        <xdr:cNvSpPr/>
      </xdr:nvSpPr>
      <xdr:spPr>
        <a:xfrm flipV="1">
          <a:off x="9591675" y="28113404"/>
          <a:ext cx="718771" cy="101917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175</xdr:row>
      <xdr:rowOff>630115</xdr:rowOff>
    </xdr:from>
    <xdr:to>
      <xdr:col>20</xdr:col>
      <xdr:colOff>21980</xdr:colOff>
      <xdr:row>177</xdr:row>
      <xdr:rowOff>14655</xdr:rowOff>
    </xdr:to>
    <xdr:sp macro="" textlink="">
      <xdr:nvSpPr>
        <xdr:cNvPr id="43" name="正方形/長方形 42">
          <a:extLst>
            <a:ext uri="{FF2B5EF4-FFF2-40B4-BE49-F238E27FC236}">
              <a16:creationId xmlns:a16="http://schemas.microsoft.com/office/drawing/2014/main" id="{64860942-588F-43DE-AFE2-60E9F93C74AC}"/>
            </a:ext>
          </a:extLst>
        </xdr:cNvPr>
        <xdr:cNvSpPr/>
      </xdr:nvSpPr>
      <xdr:spPr>
        <a:xfrm>
          <a:off x="175846" y="51867288"/>
          <a:ext cx="3509596" cy="40298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2197</xdr:colOff>
      <xdr:row>195</xdr:row>
      <xdr:rowOff>7326</xdr:rowOff>
    </xdr:from>
    <xdr:to>
      <xdr:col>52</xdr:col>
      <xdr:colOff>7327</xdr:colOff>
      <xdr:row>196</xdr:row>
      <xdr:rowOff>0</xdr:rowOff>
    </xdr:to>
    <xdr:sp macro="" textlink="">
      <xdr:nvSpPr>
        <xdr:cNvPr id="44" name="正方形/長方形 43">
          <a:extLst>
            <a:ext uri="{FF2B5EF4-FFF2-40B4-BE49-F238E27FC236}">
              <a16:creationId xmlns:a16="http://schemas.microsoft.com/office/drawing/2014/main" id="{3257ED67-F69C-4DD2-ACF8-8AF4600D5165}"/>
            </a:ext>
          </a:extLst>
        </xdr:cNvPr>
        <xdr:cNvSpPr/>
      </xdr:nvSpPr>
      <xdr:spPr>
        <a:xfrm>
          <a:off x="8508022" y="56433426"/>
          <a:ext cx="910005" cy="102137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175846</xdr:colOff>
      <xdr:row>189</xdr:row>
      <xdr:rowOff>7324</xdr:rowOff>
    </xdr:from>
    <xdr:to>
      <xdr:col>53</xdr:col>
      <xdr:colOff>147175</xdr:colOff>
      <xdr:row>191</xdr:row>
      <xdr:rowOff>87922</xdr:rowOff>
    </xdr:to>
    <xdr:sp macro="" textlink="">
      <xdr:nvSpPr>
        <xdr:cNvPr id="47" name="吹き出し: 線 5">
          <a:extLst>
            <a:ext uri="{FF2B5EF4-FFF2-40B4-BE49-F238E27FC236}">
              <a16:creationId xmlns:a16="http://schemas.microsoft.com/office/drawing/2014/main" id="{16A186D3-9D0D-48BB-833D-4D572DA02D96}"/>
            </a:ext>
          </a:extLst>
        </xdr:cNvPr>
        <xdr:cNvSpPr/>
      </xdr:nvSpPr>
      <xdr:spPr>
        <a:xfrm>
          <a:off x="7685942" y="54871324"/>
          <a:ext cx="2169406" cy="615463"/>
        </a:xfrm>
        <a:prstGeom prst="borderCallout1">
          <a:avLst>
            <a:gd name="adj1" fmla="val 98470"/>
            <a:gd name="adj2" fmla="val 49623"/>
            <a:gd name="adj3" fmla="val 151399"/>
            <a:gd name="adj4" fmla="val 6242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61</xdr:col>
      <xdr:colOff>117230</xdr:colOff>
      <xdr:row>137</xdr:row>
      <xdr:rowOff>439941</xdr:rowOff>
    </xdr:from>
    <xdr:to>
      <xdr:col>74</xdr:col>
      <xdr:colOff>153864</xdr:colOff>
      <xdr:row>147</xdr:row>
      <xdr:rowOff>173940</xdr:rowOff>
    </xdr:to>
    <xdr:sp macro="" textlink="">
      <xdr:nvSpPr>
        <xdr:cNvPr id="50" name="吹き出し: 線 20">
          <a:extLst>
            <a:ext uri="{FF2B5EF4-FFF2-40B4-BE49-F238E27FC236}">
              <a16:creationId xmlns:a16="http://schemas.microsoft.com/office/drawing/2014/main" id="{EF70F7E5-33A4-4372-A0CA-9E8A690DB268}"/>
            </a:ext>
          </a:extLst>
        </xdr:cNvPr>
        <xdr:cNvSpPr/>
      </xdr:nvSpPr>
      <xdr:spPr>
        <a:xfrm>
          <a:off x="11232491" y="42126311"/>
          <a:ext cx="2306069" cy="3096738"/>
        </a:xfrm>
        <a:prstGeom prst="borderCallout1">
          <a:avLst>
            <a:gd name="adj1" fmla="val 28750"/>
            <a:gd name="adj2" fmla="val 544"/>
            <a:gd name="adj3" fmla="val 44025"/>
            <a:gd name="adj4" fmla="val -3668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15</xdr:col>
      <xdr:colOff>45554</xdr:colOff>
      <xdr:row>4</xdr:row>
      <xdr:rowOff>164060</xdr:rowOff>
    </xdr:from>
    <xdr:to>
      <xdr:col>31</xdr:col>
      <xdr:colOff>38102</xdr:colOff>
      <xdr:row>7</xdr:row>
      <xdr:rowOff>107675</xdr:rowOff>
    </xdr:to>
    <xdr:sp macro="" textlink="">
      <xdr:nvSpPr>
        <xdr:cNvPr id="51" name="吹き出し: 線 37">
          <a:extLst>
            <a:ext uri="{FF2B5EF4-FFF2-40B4-BE49-F238E27FC236}">
              <a16:creationId xmlns:a16="http://schemas.microsoft.com/office/drawing/2014/main" id="{62AB72B1-446A-41AA-9CD3-E7C7050A6578}"/>
            </a:ext>
          </a:extLst>
        </xdr:cNvPr>
        <xdr:cNvSpPr/>
      </xdr:nvSpPr>
      <xdr:spPr>
        <a:xfrm>
          <a:off x="2778815" y="1439582"/>
          <a:ext cx="2908026" cy="606223"/>
        </a:xfrm>
        <a:prstGeom prst="borderCallout1">
          <a:avLst>
            <a:gd name="adj1" fmla="val 28639"/>
            <a:gd name="adj2" fmla="val -107"/>
            <a:gd name="adj3" fmla="val 4345"/>
            <a:gd name="adj4" fmla="val -1241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57</xdr:col>
      <xdr:colOff>8283</xdr:colOff>
      <xdr:row>84</xdr:row>
      <xdr:rowOff>109903</xdr:rowOff>
    </xdr:from>
    <xdr:to>
      <xdr:col>58</xdr:col>
      <xdr:colOff>43962</xdr:colOff>
      <xdr:row>90</xdr:row>
      <xdr:rowOff>205154</xdr:rowOff>
    </xdr:to>
    <xdr:cxnSp macro="">
      <xdr:nvCxnSpPr>
        <xdr:cNvPr id="53" name="直線コネクタ 23">
          <a:extLst>
            <a:ext uri="{FF2B5EF4-FFF2-40B4-BE49-F238E27FC236}">
              <a16:creationId xmlns:a16="http://schemas.microsoft.com/office/drawing/2014/main" id="{FC3C876E-05E8-412C-8A00-A28816BCF500}"/>
            </a:ext>
          </a:extLst>
        </xdr:cNvPr>
        <xdr:cNvCxnSpPr>
          <a:cxnSpLocks/>
          <a:stCxn id="40" idx="3"/>
        </xdr:cNvCxnSpPr>
      </xdr:nvCxnSpPr>
      <xdr:spPr>
        <a:xfrm flipV="1">
          <a:off x="10449148" y="28157365"/>
          <a:ext cx="218852" cy="1714501"/>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183071</xdr:colOff>
      <xdr:row>217</xdr:row>
      <xdr:rowOff>0</xdr:rowOff>
    </xdr:from>
    <xdr:to>
      <xdr:col>18</xdr:col>
      <xdr:colOff>16711</xdr:colOff>
      <xdr:row>219</xdr:row>
      <xdr:rowOff>14395</xdr:rowOff>
    </xdr:to>
    <xdr:sp macro="" textlink="">
      <xdr:nvSpPr>
        <xdr:cNvPr id="55" name="正方形/長方形 54">
          <a:extLst>
            <a:ext uri="{FF2B5EF4-FFF2-40B4-BE49-F238E27FC236}">
              <a16:creationId xmlns:a16="http://schemas.microsoft.com/office/drawing/2014/main" id="{F989E96B-83C7-433D-B995-E8FBA326DB86}"/>
            </a:ext>
          </a:extLst>
        </xdr:cNvPr>
        <xdr:cNvSpPr/>
      </xdr:nvSpPr>
      <xdr:spPr>
        <a:xfrm>
          <a:off x="364046" y="67132200"/>
          <a:ext cx="2910215" cy="58589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161</xdr:row>
      <xdr:rowOff>90280</xdr:rowOff>
    </xdr:from>
    <xdr:to>
      <xdr:col>76</xdr:col>
      <xdr:colOff>131279</xdr:colOff>
      <xdr:row>165</xdr:row>
      <xdr:rowOff>426140</xdr:rowOff>
    </xdr:to>
    <xdr:sp macro="" textlink="">
      <xdr:nvSpPr>
        <xdr:cNvPr id="56" name="吹き出し: 線 916">
          <a:extLst>
            <a:ext uri="{FF2B5EF4-FFF2-40B4-BE49-F238E27FC236}">
              <a16:creationId xmlns:a16="http://schemas.microsoft.com/office/drawing/2014/main" id="{F31BC309-EC17-4136-BAE6-3F0D3E47BCBA}"/>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163</xdr:row>
      <xdr:rowOff>63777</xdr:rowOff>
    </xdr:from>
    <xdr:to>
      <xdr:col>76</xdr:col>
      <xdr:colOff>25150</xdr:colOff>
      <xdr:row>165</xdr:row>
      <xdr:rowOff>420148</xdr:rowOff>
    </xdr:to>
    <xdr:pic>
      <xdr:nvPicPr>
        <xdr:cNvPr id="57" name="図 919">
          <a:extLst>
            <a:ext uri="{FF2B5EF4-FFF2-40B4-BE49-F238E27FC236}">
              <a16:creationId xmlns:a16="http://schemas.microsoft.com/office/drawing/2014/main" id="{8CBE02ED-77E7-4DA5-983A-B28F65195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twoCellAnchor>
    <xdr:from>
      <xdr:col>9</xdr:col>
      <xdr:colOff>161925</xdr:colOff>
      <xdr:row>59</xdr:row>
      <xdr:rowOff>1704975</xdr:rowOff>
    </xdr:from>
    <xdr:to>
      <xdr:col>25</xdr:col>
      <xdr:colOff>149527</xdr:colOff>
      <xdr:row>59</xdr:row>
      <xdr:rowOff>2504418</xdr:rowOff>
    </xdr:to>
    <xdr:grpSp>
      <xdr:nvGrpSpPr>
        <xdr:cNvPr id="59" name="グループ化 58">
          <a:extLst>
            <a:ext uri="{FF2B5EF4-FFF2-40B4-BE49-F238E27FC236}">
              <a16:creationId xmlns:a16="http://schemas.microsoft.com/office/drawing/2014/main" id="{9D54BBCC-77A5-E10E-3BB3-FE6A2E2D8CE0}"/>
            </a:ext>
          </a:extLst>
        </xdr:cNvPr>
        <xdr:cNvGrpSpPr/>
      </xdr:nvGrpSpPr>
      <xdr:grpSpPr>
        <a:xfrm>
          <a:off x="1790700" y="17030700"/>
          <a:ext cx="2883202" cy="799443"/>
          <a:chOff x="1801882" y="17110627"/>
          <a:chExt cx="2903080" cy="799443"/>
        </a:xfrm>
      </xdr:grpSpPr>
      <xdr:cxnSp macro="">
        <xdr:nvCxnSpPr>
          <xdr:cNvPr id="66" name="直線コネクタ 27">
            <a:extLst>
              <a:ext uri="{FF2B5EF4-FFF2-40B4-BE49-F238E27FC236}">
                <a16:creationId xmlns:a16="http://schemas.microsoft.com/office/drawing/2014/main" id="{883127BC-992D-4126-B73D-79D9ACC76BE2}"/>
              </a:ext>
            </a:extLst>
          </xdr:cNvPr>
          <xdr:cNvCxnSpPr/>
        </xdr:nvCxnSpPr>
        <xdr:spPr>
          <a:xfrm flipH="1" flipV="1">
            <a:off x="2052016" y="17110627"/>
            <a:ext cx="66675" cy="190500"/>
          </a:xfrm>
          <a:prstGeom prst="line">
            <a:avLst/>
          </a:prstGeom>
          <a:noFill/>
          <a:ln w="28575" cap="flat" cmpd="sng" algn="ctr">
            <a:solidFill>
              <a:schemeClr val="accent2"/>
            </a:solidFill>
            <a:prstDash val="solid"/>
            <a:miter lim="800000"/>
          </a:ln>
          <a:effectLst/>
        </xdr:spPr>
      </xdr:cxnSp>
      <xdr:sp macro="" textlink="">
        <xdr:nvSpPr>
          <xdr:cNvPr id="65" name="吹き出し: 線 26">
            <a:extLst>
              <a:ext uri="{FF2B5EF4-FFF2-40B4-BE49-F238E27FC236}">
                <a16:creationId xmlns:a16="http://schemas.microsoft.com/office/drawing/2014/main" id="{DEF0C252-1C62-4F34-9748-A5A043E0C4F2}"/>
              </a:ext>
            </a:extLst>
          </xdr:cNvPr>
          <xdr:cNvSpPr/>
        </xdr:nvSpPr>
        <xdr:spPr>
          <a:xfrm>
            <a:off x="1801882" y="17281161"/>
            <a:ext cx="2903080" cy="628909"/>
          </a:xfrm>
          <a:prstGeom prst="borderCallout1">
            <a:avLst>
              <a:gd name="adj1" fmla="val 51996"/>
              <a:gd name="adj2" fmla="val -35"/>
              <a:gd name="adj3" fmla="val 131299"/>
              <a:gd name="adj4" fmla="val -4448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38</xdr:col>
      <xdr:colOff>16566</xdr:colOff>
      <xdr:row>2</xdr:row>
      <xdr:rowOff>8282</xdr:rowOff>
    </xdr:from>
    <xdr:to>
      <xdr:col>61</xdr:col>
      <xdr:colOff>132522</xdr:colOff>
      <xdr:row>6</xdr:row>
      <xdr:rowOff>19562</xdr:rowOff>
    </xdr:to>
    <xdr:sp macro="" textlink="">
      <xdr:nvSpPr>
        <xdr:cNvPr id="14" name="吹き出し: 線 3">
          <a:extLst>
            <a:ext uri="{FF2B5EF4-FFF2-40B4-BE49-F238E27FC236}">
              <a16:creationId xmlns:a16="http://schemas.microsoft.com/office/drawing/2014/main" id="{C387A9A1-C94B-4D7C-B31C-B6CFF16FD699}"/>
            </a:ext>
          </a:extLst>
        </xdr:cNvPr>
        <xdr:cNvSpPr/>
      </xdr:nvSpPr>
      <xdr:spPr>
        <a:xfrm>
          <a:off x="6940827" y="944217"/>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115956</xdr:colOff>
      <xdr:row>9</xdr:row>
      <xdr:rowOff>198784</xdr:rowOff>
    </xdr:from>
    <xdr:to>
      <xdr:col>60</xdr:col>
      <xdr:colOff>132522</xdr:colOff>
      <xdr:row>14</xdr:row>
      <xdr:rowOff>283712</xdr:rowOff>
    </xdr:to>
    <xdr:sp macro="" textlink="">
      <xdr:nvSpPr>
        <xdr:cNvPr id="16" name="吹き出し: 線 5">
          <a:extLst>
            <a:ext uri="{FF2B5EF4-FFF2-40B4-BE49-F238E27FC236}">
              <a16:creationId xmlns:a16="http://schemas.microsoft.com/office/drawing/2014/main" id="{9D7FAEA9-0261-4B66-8204-A8E5C0230109}"/>
            </a:ext>
          </a:extLst>
        </xdr:cNvPr>
        <xdr:cNvSpPr/>
      </xdr:nvSpPr>
      <xdr:spPr>
        <a:xfrm>
          <a:off x="9409043" y="2691849"/>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107676</xdr:colOff>
      <xdr:row>32</xdr:row>
      <xdr:rowOff>173934</xdr:rowOff>
    </xdr:from>
    <xdr:to>
      <xdr:col>44</xdr:col>
      <xdr:colOff>161767</xdr:colOff>
      <xdr:row>36</xdr:row>
      <xdr:rowOff>240194</xdr:rowOff>
    </xdr:to>
    <xdr:sp macro="" textlink="">
      <xdr:nvSpPr>
        <xdr:cNvPr id="27" name="吹き出し: 線 39">
          <a:extLst>
            <a:ext uri="{FF2B5EF4-FFF2-40B4-BE49-F238E27FC236}">
              <a16:creationId xmlns:a16="http://schemas.microsoft.com/office/drawing/2014/main" id="{4E9A86C7-8856-46F6-8710-41FC3B8B25D5}"/>
            </a:ext>
          </a:extLst>
        </xdr:cNvPr>
        <xdr:cNvSpPr/>
      </xdr:nvSpPr>
      <xdr:spPr>
        <a:xfrm>
          <a:off x="5574198" y="7876760"/>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71676</xdr:colOff>
      <xdr:row>38</xdr:row>
      <xdr:rowOff>268866</xdr:rowOff>
    </xdr:from>
    <xdr:to>
      <xdr:col>33</xdr:col>
      <xdr:colOff>38544</xdr:colOff>
      <xdr:row>40</xdr:row>
      <xdr:rowOff>240830</xdr:rowOff>
    </xdr:to>
    <xdr:sp macro="" textlink="">
      <xdr:nvSpPr>
        <xdr:cNvPr id="58" name="吹き出し: 線 39">
          <a:extLst>
            <a:ext uri="{FF2B5EF4-FFF2-40B4-BE49-F238E27FC236}">
              <a16:creationId xmlns:a16="http://schemas.microsoft.com/office/drawing/2014/main" id="{14BFC222-1170-4419-82D9-F15EF2126CE4}"/>
            </a:ext>
          </a:extLst>
        </xdr:cNvPr>
        <xdr:cNvSpPr/>
      </xdr:nvSpPr>
      <xdr:spPr>
        <a:xfrm>
          <a:off x="1537061" y="9222366"/>
          <a:ext cx="4546195" cy="624060"/>
        </a:xfrm>
        <a:prstGeom prst="borderCallout1">
          <a:avLst>
            <a:gd name="adj1" fmla="val -69249"/>
            <a:gd name="adj2" fmla="val 92115"/>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36634</xdr:colOff>
      <xdr:row>61</xdr:row>
      <xdr:rowOff>260266</xdr:rowOff>
    </xdr:from>
    <xdr:to>
      <xdr:col>61</xdr:col>
      <xdr:colOff>14653</xdr:colOff>
      <xdr:row>62</xdr:row>
      <xdr:rowOff>219809</xdr:rowOff>
    </xdr:to>
    <xdr:grpSp>
      <xdr:nvGrpSpPr>
        <xdr:cNvPr id="62" name="グループ化 61">
          <a:extLst>
            <a:ext uri="{FF2B5EF4-FFF2-40B4-BE49-F238E27FC236}">
              <a16:creationId xmlns:a16="http://schemas.microsoft.com/office/drawing/2014/main" id="{B65F9CB1-D531-F329-2679-0E73A403BCDE}"/>
            </a:ext>
          </a:extLst>
        </xdr:cNvPr>
        <xdr:cNvGrpSpPr/>
      </xdr:nvGrpSpPr>
      <xdr:grpSpPr>
        <a:xfrm>
          <a:off x="4018084" y="18424441"/>
          <a:ext cx="7036044" cy="597718"/>
          <a:chOff x="2888324" y="18409054"/>
          <a:chExt cx="9246016" cy="596985"/>
        </a:xfrm>
      </xdr:grpSpPr>
      <xdr:cxnSp macro="">
        <xdr:nvCxnSpPr>
          <xdr:cNvPr id="61" name="直線コネクタ 27">
            <a:extLst>
              <a:ext uri="{FF2B5EF4-FFF2-40B4-BE49-F238E27FC236}">
                <a16:creationId xmlns:a16="http://schemas.microsoft.com/office/drawing/2014/main" id="{2A3D8997-15D3-480B-AE87-24F2B8962F47}"/>
              </a:ext>
            </a:extLst>
          </xdr:cNvPr>
          <xdr:cNvCxnSpPr/>
        </xdr:nvCxnSpPr>
        <xdr:spPr>
          <a:xfrm flipV="1">
            <a:off x="2888324" y="18625038"/>
            <a:ext cx="5098021" cy="307731"/>
          </a:xfrm>
          <a:prstGeom prst="line">
            <a:avLst/>
          </a:prstGeom>
          <a:noFill/>
          <a:ln w="28575" cap="flat" cmpd="sng" algn="ctr">
            <a:solidFill>
              <a:srgbClr val="70AD47">
                <a:lumMod val="75000"/>
              </a:srgbClr>
            </a:solidFill>
            <a:prstDash val="solid"/>
            <a:miter lim="800000"/>
          </a:ln>
          <a:effectLst/>
        </xdr:spPr>
      </xdr:cxnSp>
      <xdr:sp macro="" textlink="">
        <xdr:nvSpPr>
          <xdr:cNvPr id="60" name="テキスト ボックス 24">
            <a:extLst>
              <a:ext uri="{FF2B5EF4-FFF2-40B4-BE49-F238E27FC236}">
                <a16:creationId xmlns:a16="http://schemas.microsoft.com/office/drawing/2014/main" id="{9DC8AFF0-856B-45BB-94D8-4B3D6DD6962F}"/>
              </a:ext>
            </a:extLst>
          </xdr:cNvPr>
          <xdr:cNvSpPr txBox="1"/>
        </xdr:nvSpPr>
        <xdr:spPr>
          <a:xfrm>
            <a:off x="7812731" y="18409054"/>
            <a:ext cx="4321609" cy="596985"/>
          </a:xfrm>
          <a:prstGeom prst="rect">
            <a:avLst/>
          </a:prstGeom>
          <a:solidFill>
            <a:schemeClr val="bg1"/>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は</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33</xdr:col>
      <xdr:colOff>131885</xdr:colOff>
      <xdr:row>45</xdr:row>
      <xdr:rowOff>58615</xdr:rowOff>
    </xdr:from>
    <xdr:to>
      <xdr:col>57</xdr:col>
      <xdr:colOff>88560</xdr:colOff>
      <xdr:row>55</xdr:row>
      <xdr:rowOff>86712</xdr:rowOff>
    </xdr:to>
    <xdr:grpSp>
      <xdr:nvGrpSpPr>
        <xdr:cNvPr id="71" name="グループ化 70">
          <a:extLst>
            <a:ext uri="{FF2B5EF4-FFF2-40B4-BE49-F238E27FC236}">
              <a16:creationId xmlns:a16="http://schemas.microsoft.com/office/drawing/2014/main" id="{4EAA6FA6-A2BC-2403-1C1D-1FE4FBB25819}"/>
            </a:ext>
          </a:extLst>
        </xdr:cNvPr>
        <xdr:cNvGrpSpPr/>
      </xdr:nvGrpSpPr>
      <xdr:grpSpPr>
        <a:xfrm>
          <a:off x="6104060" y="12745915"/>
          <a:ext cx="4300075" cy="1875947"/>
          <a:chOff x="6176597" y="12704884"/>
          <a:chExt cx="4352828" cy="1874482"/>
        </a:xfrm>
      </xdr:grpSpPr>
      <xdr:cxnSp macro="">
        <xdr:nvCxnSpPr>
          <xdr:cNvPr id="69" name="直線コネクタ 68">
            <a:extLst>
              <a:ext uri="{FF2B5EF4-FFF2-40B4-BE49-F238E27FC236}">
                <a16:creationId xmlns:a16="http://schemas.microsoft.com/office/drawing/2014/main" id="{4E27DB1F-AC4E-4343-B948-9313715BC704}"/>
              </a:ext>
            </a:extLst>
          </xdr:cNvPr>
          <xdr:cNvCxnSpPr/>
        </xdr:nvCxnSpPr>
        <xdr:spPr>
          <a:xfrm flipV="1">
            <a:off x="8836269" y="12704884"/>
            <a:ext cx="1693156" cy="1069731"/>
          </a:xfrm>
          <a:prstGeom prst="line">
            <a:avLst/>
          </a:prstGeom>
          <a:ln w="28575"/>
        </xdr:spPr>
        <xdr:style>
          <a:lnRef idx="1">
            <a:schemeClr val="accent2"/>
          </a:lnRef>
          <a:fillRef idx="0">
            <a:schemeClr val="accent2"/>
          </a:fillRef>
          <a:effectRef idx="0">
            <a:schemeClr val="accent2"/>
          </a:effectRef>
          <a:fontRef idx="minor">
            <a:schemeClr val="tx1"/>
          </a:fontRef>
        </xdr:style>
      </xdr:cxnSp>
      <xdr:sp macro="" textlink="">
        <xdr:nvSpPr>
          <xdr:cNvPr id="68" name="吹き出し: 線 39">
            <a:extLst>
              <a:ext uri="{FF2B5EF4-FFF2-40B4-BE49-F238E27FC236}">
                <a16:creationId xmlns:a16="http://schemas.microsoft.com/office/drawing/2014/main" id="{E3333A21-F58F-4B26-B59D-14DE3E84D0F9}"/>
              </a:ext>
            </a:extLst>
          </xdr:cNvPr>
          <xdr:cNvSpPr/>
        </xdr:nvSpPr>
        <xdr:spPr>
          <a:xfrm>
            <a:off x="6176597" y="13269058"/>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62</xdr:col>
      <xdr:colOff>87923</xdr:colOff>
      <xdr:row>74</xdr:row>
      <xdr:rowOff>197826</xdr:rowOff>
    </xdr:from>
    <xdr:to>
      <xdr:col>73</xdr:col>
      <xdr:colOff>141123</xdr:colOff>
      <xdr:row>77</xdr:row>
      <xdr:rowOff>384823</xdr:rowOff>
    </xdr:to>
    <xdr:sp macro="" textlink="">
      <xdr:nvSpPr>
        <xdr:cNvPr id="75" name="吹き出し: 線 53">
          <a:extLst>
            <a:ext uri="{FF2B5EF4-FFF2-40B4-BE49-F238E27FC236}">
              <a16:creationId xmlns:a16="http://schemas.microsoft.com/office/drawing/2014/main" id="{B88D4EAD-0264-442A-87AB-952FCF217FBE}"/>
            </a:ext>
          </a:extLst>
        </xdr:cNvPr>
        <xdr:cNvSpPr/>
      </xdr:nvSpPr>
      <xdr:spPr>
        <a:xfrm>
          <a:off x="11430000" y="22713461"/>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14654</xdr:colOff>
      <xdr:row>82</xdr:row>
      <xdr:rowOff>43961</xdr:rowOff>
    </xdr:from>
    <xdr:to>
      <xdr:col>61</xdr:col>
      <xdr:colOff>72314</xdr:colOff>
      <xdr:row>84</xdr:row>
      <xdr:rowOff>101620</xdr:rowOff>
    </xdr:to>
    <xdr:sp macro="" textlink="">
      <xdr:nvSpPr>
        <xdr:cNvPr id="81" name="吹き出し: 線 80">
          <a:extLst>
            <a:ext uri="{FF2B5EF4-FFF2-40B4-BE49-F238E27FC236}">
              <a16:creationId xmlns:a16="http://schemas.microsoft.com/office/drawing/2014/main" id="{7382BCC8-6958-42ED-A0F0-2BA8B29CB5DC}"/>
            </a:ext>
          </a:extLst>
        </xdr:cNvPr>
        <xdr:cNvSpPr/>
      </xdr:nvSpPr>
      <xdr:spPr>
        <a:xfrm>
          <a:off x="9539654" y="27776365"/>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146538</xdr:colOff>
      <xdr:row>59</xdr:row>
      <xdr:rowOff>221784</xdr:rowOff>
    </xdr:from>
    <xdr:to>
      <xdr:col>39</xdr:col>
      <xdr:colOff>38099</xdr:colOff>
      <xdr:row>59</xdr:row>
      <xdr:rowOff>1062403</xdr:rowOff>
    </xdr:to>
    <xdr:sp macro="" textlink="">
      <xdr:nvSpPr>
        <xdr:cNvPr id="18" name="テキスト ボックス 21">
          <a:extLst>
            <a:ext uri="{FF2B5EF4-FFF2-40B4-BE49-F238E27FC236}">
              <a16:creationId xmlns:a16="http://schemas.microsoft.com/office/drawing/2014/main" id="{CA39BFAA-55E2-4109-BA44-14BE065FE0A6}"/>
            </a:ext>
          </a:extLst>
        </xdr:cNvPr>
        <xdr:cNvSpPr txBox="1"/>
      </xdr:nvSpPr>
      <xdr:spPr>
        <a:xfrm>
          <a:off x="4359519" y="15505746"/>
          <a:ext cx="2822330" cy="840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事業実施主体：株式会社</a:t>
          </a:r>
          <a:r>
            <a:rPr kumimoji="1" lang="en-US" altLang="ja-JP" sz="1100">
              <a:solidFill>
                <a:schemeClr val="accent1"/>
              </a:solidFill>
            </a:rPr>
            <a:t>MAFF</a:t>
          </a:r>
          <a:r>
            <a:rPr kumimoji="1" lang="ja-JP" altLang="en-US" sz="1100">
              <a:solidFill>
                <a:schemeClr val="accent1"/>
              </a:solidFill>
            </a:rPr>
            <a:t>サービス</a:t>
          </a:r>
          <a:endParaRPr kumimoji="1" lang="en-US" altLang="ja-JP" sz="1100">
            <a:solidFill>
              <a:schemeClr val="accent1"/>
            </a:solidFill>
          </a:endParaRPr>
        </a:p>
        <a:p>
          <a:r>
            <a:rPr kumimoji="1" lang="ja-JP" altLang="en-US" sz="1100">
              <a:solidFill>
                <a:schemeClr val="accent1"/>
              </a:solidFill>
            </a:rPr>
            <a:t>役割：玉ねぎ収穫作業の代行</a:t>
          </a:r>
          <a:endParaRPr kumimoji="1" lang="en-US" altLang="ja-JP" sz="1100">
            <a:solidFill>
              <a:schemeClr val="accent1"/>
            </a:solidFill>
          </a:endParaRPr>
        </a:p>
        <a:p>
          <a:r>
            <a:rPr kumimoji="1" lang="ja-JP" altLang="en-US" sz="1100">
              <a:solidFill>
                <a:schemeClr val="accent1"/>
              </a:solidFill>
            </a:rPr>
            <a:t>　　　集出荷貯蔵施設による集出荷調整</a:t>
          </a:r>
        </a:p>
      </xdr:txBody>
    </xdr:sp>
    <xdr:clientData/>
  </xdr:twoCellAnchor>
  <xdr:twoCellAnchor>
    <xdr:from>
      <xdr:col>0</xdr:col>
      <xdr:colOff>167054</xdr:colOff>
      <xdr:row>169</xdr:row>
      <xdr:rowOff>672612</xdr:rowOff>
    </xdr:from>
    <xdr:to>
      <xdr:col>61</xdr:col>
      <xdr:colOff>21980</xdr:colOff>
      <xdr:row>171</xdr:row>
      <xdr:rowOff>29306</xdr:rowOff>
    </xdr:to>
    <xdr:sp macro="" textlink="">
      <xdr:nvSpPr>
        <xdr:cNvPr id="90" name="正方形/長方形 89">
          <a:extLst>
            <a:ext uri="{FF2B5EF4-FFF2-40B4-BE49-F238E27FC236}">
              <a16:creationId xmlns:a16="http://schemas.microsoft.com/office/drawing/2014/main" id="{FC62884A-A79A-4F6D-B531-06C00CC06848}"/>
            </a:ext>
          </a:extLst>
        </xdr:cNvPr>
        <xdr:cNvSpPr/>
      </xdr:nvSpPr>
      <xdr:spPr>
        <a:xfrm>
          <a:off x="167054" y="49814285"/>
          <a:ext cx="11028484" cy="836733"/>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134668</xdr:colOff>
      <xdr:row>153</xdr:row>
      <xdr:rowOff>11167</xdr:rowOff>
    </xdr:from>
    <xdr:to>
      <xdr:col>65</xdr:col>
      <xdr:colOff>91970</xdr:colOff>
      <xdr:row>156</xdr:row>
      <xdr:rowOff>168795</xdr:rowOff>
    </xdr:to>
    <xdr:sp macro="" textlink="">
      <xdr:nvSpPr>
        <xdr:cNvPr id="91" name="吹き出し: 線 31">
          <a:extLst>
            <a:ext uri="{FF2B5EF4-FFF2-40B4-BE49-F238E27FC236}">
              <a16:creationId xmlns:a16="http://schemas.microsoft.com/office/drawing/2014/main" id="{6F55EA2F-21C5-402F-83C1-7E924D7BF251}"/>
            </a:ext>
          </a:extLst>
        </xdr:cNvPr>
        <xdr:cNvSpPr/>
      </xdr:nvSpPr>
      <xdr:spPr>
        <a:xfrm>
          <a:off x="10250875" y="42630615"/>
          <a:ext cx="1757198" cy="867077"/>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85725</xdr:colOff>
      <xdr:row>6</xdr:row>
      <xdr:rowOff>104775</xdr:rowOff>
    </xdr:from>
    <xdr:to>
      <xdr:col>43</xdr:col>
      <xdr:colOff>117199</xdr:colOff>
      <xdr:row>9</xdr:row>
      <xdr:rowOff>56570</xdr:rowOff>
    </xdr:to>
    <xdr:sp macro="" textlink="">
      <xdr:nvSpPr>
        <xdr:cNvPr id="92" name="吹き出し: 線 91">
          <a:extLst>
            <a:ext uri="{FF2B5EF4-FFF2-40B4-BE49-F238E27FC236}">
              <a16:creationId xmlns:a16="http://schemas.microsoft.com/office/drawing/2014/main" id="{121A5E98-7FBE-4A17-9A10-EE635FA28478}"/>
            </a:ext>
          </a:extLst>
        </xdr:cNvPr>
        <xdr:cNvSpPr/>
      </xdr:nvSpPr>
      <xdr:spPr>
        <a:xfrm>
          <a:off x="5876925" y="1876425"/>
          <a:ext cx="2022199" cy="666170"/>
        </a:xfrm>
        <a:prstGeom prst="borderCallout1">
          <a:avLst>
            <a:gd name="adj1" fmla="val 100000"/>
            <a:gd name="adj2" fmla="val 20139"/>
            <a:gd name="adj3" fmla="val 204058"/>
            <a:gd name="adj4" fmla="val -29487"/>
          </a:avLst>
        </a:prstGeom>
        <a:solidFill>
          <a:sysClr val="window" lastClr="FFFFFF"/>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游ゴシック" panose="020B0400000000000000" pitchFamily="50" charset="-128"/>
              <a:ea typeface="游ゴシック" panose="020B0400000000000000" pitchFamily="50" charset="-128"/>
              <a:cs typeface="Arial" panose="020B0604020202020204" pitchFamily="34" charset="0"/>
            </a:rPr>
            <a:t>担当者欄は申請の内容について問い合わせる際に対応可能な者の情報を記載してください。</a:t>
          </a:r>
          <a:endParaRPr lang="ja-JP" sz="1050" kern="100">
            <a:effectLst/>
            <a:latin typeface="游ゴシック" panose="020B0400000000000000" pitchFamily="50" charset="-128"/>
            <a:ea typeface="游ゴシック" panose="020B0400000000000000" pitchFamily="50" charset="-128"/>
            <a:cs typeface="Arial" panose="020B0604020202020204" pitchFamily="34" charset="0"/>
          </a:endParaRPr>
        </a:p>
      </xdr:txBody>
    </xdr:sp>
    <xdr:clientData/>
  </xdr:twoCellAnchor>
  <xdr:twoCellAnchor>
    <xdr:from>
      <xdr:col>46</xdr:col>
      <xdr:colOff>171450</xdr:colOff>
      <xdr:row>198</xdr:row>
      <xdr:rowOff>0</xdr:rowOff>
    </xdr:from>
    <xdr:to>
      <xdr:col>51</xdr:col>
      <xdr:colOff>176580</xdr:colOff>
      <xdr:row>200</xdr:row>
      <xdr:rowOff>19050</xdr:rowOff>
    </xdr:to>
    <xdr:sp macro="" textlink="">
      <xdr:nvSpPr>
        <xdr:cNvPr id="4" name="正方形/長方形 3">
          <a:extLst>
            <a:ext uri="{FF2B5EF4-FFF2-40B4-BE49-F238E27FC236}">
              <a16:creationId xmlns:a16="http://schemas.microsoft.com/office/drawing/2014/main" id="{32FE1D53-8D80-40CD-B9AB-5129586FD742}"/>
            </a:ext>
          </a:extLst>
        </xdr:cNvPr>
        <xdr:cNvSpPr/>
      </xdr:nvSpPr>
      <xdr:spPr>
        <a:xfrm>
          <a:off x="8496300" y="60064650"/>
          <a:ext cx="910005" cy="17907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171450</xdr:colOff>
      <xdr:row>201</xdr:row>
      <xdr:rowOff>9524</xdr:rowOff>
    </xdr:from>
    <xdr:to>
      <xdr:col>51</xdr:col>
      <xdr:colOff>176580</xdr:colOff>
      <xdr:row>204</xdr:row>
      <xdr:rowOff>1352549</xdr:rowOff>
    </xdr:to>
    <xdr:sp macro="" textlink="">
      <xdr:nvSpPr>
        <xdr:cNvPr id="5" name="正方形/長方形 4">
          <a:extLst>
            <a:ext uri="{FF2B5EF4-FFF2-40B4-BE49-F238E27FC236}">
              <a16:creationId xmlns:a16="http://schemas.microsoft.com/office/drawing/2014/main" id="{C408AE00-45B3-416F-AD49-BF45BAC691BA}"/>
            </a:ext>
          </a:extLst>
        </xdr:cNvPr>
        <xdr:cNvSpPr/>
      </xdr:nvSpPr>
      <xdr:spPr>
        <a:xfrm>
          <a:off x="8496300" y="62217299"/>
          <a:ext cx="910005" cy="292417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149088</xdr:colOff>
      <xdr:row>1</xdr:row>
      <xdr:rowOff>8283</xdr:rowOff>
    </xdr:from>
    <xdr:to>
      <xdr:col>20</xdr:col>
      <xdr:colOff>164225</xdr:colOff>
      <xdr:row>3</xdr:row>
      <xdr:rowOff>16089</xdr:rowOff>
    </xdr:to>
    <xdr:sp macro="" textlink="">
      <xdr:nvSpPr>
        <xdr:cNvPr id="15" name="正方形/長方形 14">
          <a:extLst>
            <a:ext uri="{FF2B5EF4-FFF2-40B4-BE49-F238E27FC236}">
              <a16:creationId xmlns:a16="http://schemas.microsoft.com/office/drawing/2014/main" id="{B43A1BE3-7465-4129-8580-9CB42A18CD5F}"/>
            </a:ext>
          </a:extLst>
        </xdr:cNvPr>
        <xdr:cNvSpPr/>
      </xdr:nvSpPr>
      <xdr:spPr>
        <a:xfrm>
          <a:off x="149088" y="238197"/>
          <a:ext cx="3693758" cy="835495"/>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42</xdr:col>
      <xdr:colOff>14526</xdr:colOff>
      <xdr:row>97</xdr:row>
      <xdr:rowOff>24848</xdr:rowOff>
    </xdr:from>
    <xdr:to>
      <xdr:col>46</xdr:col>
      <xdr:colOff>165652</xdr:colOff>
      <xdr:row>99</xdr:row>
      <xdr:rowOff>1424609</xdr:rowOff>
    </xdr:to>
    <xdr:sp macro="" textlink="">
      <xdr:nvSpPr>
        <xdr:cNvPr id="12" name="正方形/長方形 5">
          <a:extLst>
            <a:ext uri="{FF2B5EF4-FFF2-40B4-BE49-F238E27FC236}">
              <a16:creationId xmlns:a16="http://schemas.microsoft.com/office/drawing/2014/main" id="{90DFCE63-FA88-4CAE-8899-C09496CE4E68}"/>
            </a:ext>
          </a:extLst>
        </xdr:cNvPr>
        <xdr:cNvSpPr/>
      </xdr:nvSpPr>
      <xdr:spPr>
        <a:xfrm flipV="1">
          <a:off x="7615476" y="31514498"/>
          <a:ext cx="875026" cy="21046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103</xdr:row>
      <xdr:rowOff>140804</xdr:rowOff>
    </xdr:from>
    <xdr:to>
      <xdr:col>38</xdr:col>
      <xdr:colOff>107673</xdr:colOff>
      <xdr:row>106</xdr:row>
      <xdr:rowOff>41414</xdr:rowOff>
    </xdr:to>
    <xdr:sp macro="" textlink="">
      <xdr:nvSpPr>
        <xdr:cNvPr id="13" name="テキスト ボックス 93">
          <a:extLst>
            <a:ext uri="{FF2B5EF4-FFF2-40B4-BE49-F238E27FC236}">
              <a16:creationId xmlns:a16="http://schemas.microsoft.com/office/drawing/2014/main" id="{2A38B6DD-D6C1-4F4A-A327-0F2EEA31829F}"/>
            </a:ext>
          </a:extLst>
        </xdr:cNvPr>
        <xdr:cNvSpPr txBox="1"/>
      </xdr:nvSpPr>
      <xdr:spPr>
        <a:xfrm>
          <a:off x="1275108" y="34345079"/>
          <a:ext cx="5709615" cy="357810"/>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0</xdr:colOff>
      <xdr:row>97</xdr:row>
      <xdr:rowOff>41413</xdr:rowOff>
    </xdr:from>
    <xdr:to>
      <xdr:col>14</xdr:col>
      <xdr:colOff>124240</xdr:colOff>
      <xdr:row>98</xdr:row>
      <xdr:rowOff>39738</xdr:rowOff>
    </xdr:to>
    <xdr:sp macro="" textlink="">
      <xdr:nvSpPr>
        <xdr:cNvPr id="42" name="正方形/長方形 97">
          <a:extLst>
            <a:ext uri="{FF2B5EF4-FFF2-40B4-BE49-F238E27FC236}">
              <a16:creationId xmlns:a16="http://schemas.microsoft.com/office/drawing/2014/main" id="{7CDD7B7B-650B-455E-A34B-2D4451869542}"/>
            </a:ext>
          </a:extLst>
        </xdr:cNvPr>
        <xdr:cNvSpPr/>
      </xdr:nvSpPr>
      <xdr:spPr>
        <a:xfrm>
          <a:off x="0" y="31531063"/>
          <a:ext cx="2657890" cy="350750"/>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56</xdr:col>
      <xdr:colOff>180177</xdr:colOff>
      <xdr:row>96</xdr:row>
      <xdr:rowOff>140804</xdr:rowOff>
    </xdr:from>
    <xdr:to>
      <xdr:col>60</xdr:col>
      <xdr:colOff>173935</xdr:colOff>
      <xdr:row>100</xdr:row>
      <xdr:rowOff>13241</xdr:rowOff>
    </xdr:to>
    <xdr:sp macro="" textlink="">
      <xdr:nvSpPr>
        <xdr:cNvPr id="45" name="正方形/長方形 5">
          <a:extLst>
            <a:ext uri="{FF2B5EF4-FFF2-40B4-BE49-F238E27FC236}">
              <a16:creationId xmlns:a16="http://schemas.microsoft.com/office/drawing/2014/main" id="{3BEB7B90-C4C8-4C20-8281-361EC583B92D}"/>
            </a:ext>
          </a:extLst>
        </xdr:cNvPr>
        <xdr:cNvSpPr/>
      </xdr:nvSpPr>
      <xdr:spPr>
        <a:xfrm flipV="1">
          <a:off x="10314777" y="31478054"/>
          <a:ext cx="717658" cy="21584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8283</xdr:colOff>
      <xdr:row>96</xdr:row>
      <xdr:rowOff>140804</xdr:rowOff>
    </xdr:from>
    <xdr:to>
      <xdr:col>57</xdr:col>
      <xdr:colOff>157370</xdr:colOff>
      <xdr:row>99</xdr:row>
      <xdr:rowOff>24848</xdr:rowOff>
    </xdr:to>
    <xdr:cxnSp macro="">
      <xdr:nvCxnSpPr>
        <xdr:cNvPr id="46" name="直線コネクタ 45">
          <a:extLst>
            <a:ext uri="{FF2B5EF4-FFF2-40B4-BE49-F238E27FC236}">
              <a16:creationId xmlns:a16="http://schemas.microsoft.com/office/drawing/2014/main" id="{C4369586-B5EE-43AA-988F-C24FD37D470C}"/>
            </a:ext>
          </a:extLst>
        </xdr:cNvPr>
        <xdr:cNvCxnSpPr/>
      </xdr:nvCxnSpPr>
      <xdr:spPr>
        <a:xfrm flipH="1" flipV="1">
          <a:off x="8025848" y="31498761"/>
          <a:ext cx="2517913" cy="819978"/>
        </a:xfrm>
        <a:prstGeom prst="line">
          <a:avLst/>
        </a:prstGeom>
        <a:noFill/>
        <a:ln w="28575" cap="flat" cmpd="sng" algn="ctr">
          <a:solidFill>
            <a:schemeClr val="accent2"/>
          </a:solidFill>
          <a:prstDash val="solid"/>
          <a:miter lim="800000"/>
        </a:ln>
        <a:effectLst/>
      </xdr:spPr>
    </xdr:cxnSp>
    <xdr:clientData/>
  </xdr:twoCellAnchor>
  <xdr:twoCellAnchor>
    <xdr:from>
      <xdr:col>0</xdr:col>
      <xdr:colOff>0</xdr:colOff>
      <xdr:row>82</xdr:row>
      <xdr:rowOff>24847</xdr:rowOff>
    </xdr:from>
    <xdr:to>
      <xdr:col>12</xdr:col>
      <xdr:colOff>170622</xdr:colOff>
      <xdr:row>84</xdr:row>
      <xdr:rowOff>86120</xdr:rowOff>
    </xdr:to>
    <xdr:sp macro="" textlink="">
      <xdr:nvSpPr>
        <xdr:cNvPr id="48" name="正方形/長方形 95">
          <a:extLst>
            <a:ext uri="{FF2B5EF4-FFF2-40B4-BE49-F238E27FC236}">
              <a16:creationId xmlns:a16="http://schemas.microsoft.com/office/drawing/2014/main" id="{90A05EC8-DD9B-48BD-BE61-9E631C9377B7}"/>
            </a:ext>
          </a:extLst>
        </xdr:cNvPr>
        <xdr:cNvSpPr/>
      </xdr:nvSpPr>
      <xdr:spPr>
        <a:xfrm>
          <a:off x="0" y="28235412"/>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18</xdr:col>
      <xdr:colOff>175975</xdr:colOff>
      <xdr:row>95</xdr:row>
      <xdr:rowOff>107673</xdr:rowOff>
    </xdr:from>
    <xdr:to>
      <xdr:col>21</xdr:col>
      <xdr:colOff>101432</xdr:colOff>
      <xdr:row>99</xdr:row>
      <xdr:rowOff>85729</xdr:rowOff>
    </xdr:to>
    <xdr:cxnSp macro="">
      <xdr:nvCxnSpPr>
        <xdr:cNvPr id="49" name="直線コネクタ 23">
          <a:extLst>
            <a:ext uri="{FF2B5EF4-FFF2-40B4-BE49-F238E27FC236}">
              <a16:creationId xmlns:a16="http://schemas.microsoft.com/office/drawing/2014/main" id="{7E119906-EBF7-4BD0-A8DC-52608DA5F801}"/>
            </a:ext>
          </a:extLst>
        </xdr:cNvPr>
        <xdr:cNvCxnSpPr/>
      </xdr:nvCxnSpPr>
      <xdr:spPr>
        <a:xfrm flipH="1" flipV="1">
          <a:off x="3455888" y="31316543"/>
          <a:ext cx="472109" cy="1063077"/>
        </a:xfrm>
        <a:prstGeom prst="line">
          <a:avLst/>
        </a:prstGeom>
        <a:noFill/>
        <a:ln w="28575" cap="flat" cmpd="sng" algn="ctr">
          <a:solidFill>
            <a:schemeClr val="accent2"/>
          </a:solidFill>
          <a:prstDash val="solid"/>
          <a:miter lim="800000"/>
        </a:ln>
        <a:effectLst/>
      </xdr:spPr>
    </xdr:cxnSp>
    <xdr:clientData/>
  </xdr:twoCellAnchor>
  <xdr:twoCellAnchor>
    <xdr:from>
      <xdr:col>19</xdr:col>
      <xdr:colOff>51736</xdr:colOff>
      <xdr:row>95</xdr:row>
      <xdr:rowOff>91107</xdr:rowOff>
    </xdr:from>
    <xdr:to>
      <xdr:col>44</xdr:col>
      <xdr:colOff>2040</xdr:colOff>
      <xdr:row>99</xdr:row>
      <xdr:rowOff>33131</xdr:rowOff>
    </xdr:to>
    <xdr:cxnSp macro="">
      <xdr:nvCxnSpPr>
        <xdr:cNvPr id="52" name="直線コネクタ 23">
          <a:extLst>
            <a:ext uri="{FF2B5EF4-FFF2-40B4-BE49-F238E27FC236}">
              <a16:creationId xmlns:a16="http://schemas.microsoft.com/office/drawing/2014/main" id="{3FF40FBC-4B5E-45E6-AB96-241B78E2EE95}"/>
            </a:ext>
          </a:extLst>
        </xdr:cNvPr>
        <xdr:cNvCxnSpPr/>
      </xdr:nvCxnSpPr>
      <xdr:spPr>
        <a:xfrm flipH="1" flipV="1">
          <a:off x="3513866" y="31299977"/>
          <a:ext cx="4505739" cy="1027045"/>
        </a:xfrm>
        <a:prstGeom prst="line">
          <a:avLst/>
        </a:prstGeom>
        <a:noFill/>
        <a:ln w="28575" cap="flat" cmpd="sng" algn="ctr">
          <a:solidFill>
            <a:schemeClr val="accent2"/>
          </a:solidFill>
          <a:prstDash val="solid"/>
          <a:miter lim="800000"/>
        </a:ln>
        <a:effectLst/>
      </xdr:spPr>
    </xdr:cxnSp>
    <xdr:clientData/>
  </xdr:twoCellAnchor>
  <xdr:twoCellAnchor>
    <xdr:from>
      <xdr:col>14</xdr:col>
      <xdr:colOff>149088</xdr:colOff>
      <xdr:row>91</xdr:row>
      <xdr:rowOff>57978</xdr:rowOff>
    </xdr:from>
    <xdr:to>
      <xdr:col>24</xdr:col>
      <xdr:colOff>33132</xdr:colOff>
      <xdr:row>96</xdr:row>
      <xdr:rowOff>71234</xdr:rowOff>
    </xdr:to>
    <xdr:sp macro="" textlink="">
      <xdr:nvSpPr>
        <xdr:cNvPr id="64" name="吹き出し: 線 42">
          <a:extLst>
            <a:ext uri="{FF2B5EF4-FFF2-40B4-BE49-F238E27FC236}">
              <a16:creationId xmlns:a16="http://schemas.microsoft.com/office/drawing/2014/main" id="{2E8AB40A-41E6-40AC-955A-833A5620FB71}"/>
            </a:ext>
          </a:extLst>
        </xdr:cNvPr>
        <xdr:cNvSpPr/>
      </xdr:nvSpPr>
      <xdr:spPr>
        <a:xfrm>
          <a:off x="2700131" y="30620804"/>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173934</xdr:colOff>
      <xdr:row>193</xdr:row>
      <xdr:rowOff>82825</xdr:rowOff>
    </xdr:from>
    <xdr:to>
      <xdr:col>68</xdr:col>
      <xdr:colOff>82827</xdr:colOff>
      <xdr:row>195</xdr:row>
      <xdr:rowOff>778568</xdr:rowOff>
    </xdr:to>
    <xdr:sp macro="" textlink="">
      <xdr:nvSpPr>
        <xdr:cNvPr id="67" name="吹き出し: 線 5">
          <a:extLst>
            <a:ext uri="{FF2B5EF4-FFF2-40B4-BE49-F238E27FC236}">
              <a16:creationId xmlns:a16="http://schemas.microsoft.com/office/drawing/2014/main" id="{A4D30933-06B5-453A-A462-21AA45B66EA1}"/>
            </a:ext>
          </a:extLst>
        </xdr:cNvPr>
        <xdr:cNvSpPr/>
      </xdr:nvSpPr>
      <xdr:spPr>
        <a:xfrm>
          <a:off x="9831456" y="59253782"/>
          <a:ext cx="2592458" cy="1424612"/>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49695</xdr:colOff>
      <xdr:row>197</xdr:row>
      <xdr:rowOff>1557130</xdr:rowOff>
    </xdr:from>
    <xdr:to>
      <xdr:col>64</xdr:col>
      <xdr:colOff>51478</xdr:colOff>
      <xdr:row>198</xdr:row>
      <xdr:rowOff>1067342</xdr:rowOff>
    </xdr:to>
    <xdr:sp macro="" textlink="">
      <xdr:nvSpPr>
        <xdr:cNvPr id="70" name="吹き出し: 線 5">
          <a:extLst>
            <a:ext uri="{FF2B5EF4-FFF2-40B4-BE49-F238E27FC236}">
              <a16:creationId xmlns:a16="http://schemas.microsoft.com/office/drawing/2014/main" id="{A1F8DDB9-F879-44F7-8CD5-EBC00E99E630}"/>
            </a:ext>
          </a:extLst>
        </xdr:cNvPr>
        <xdr:cNvSpPr/>
      </xdr:nvSpPr>
      <xdr:spPr>
        <a:xfrm>
          <a:off x="9524999" y="63378521"/>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57978</xdr:colOff>
      <xdr:row>198</xdr:row>
      <xdr:rowOff>1088334</xdr:rowOff>
    </xdr:from>
    <xdr:to>
      <xdr:col>58</xdr:col>
      <xdr:colOff>40057</xdr:colOff>
      <xdr:row>202</xdr:row>
      <xdr:rowOff>372716</xdr:rowOff>
    </xdr:to>
    <xdr:cxnSp macro="">
      <xdr:nvCxnSpPr>
        <xdr:cNvPr id="72" name="直線コネクタ 23">
          <a:extLst>
            <a:ext uri="{FF2B5EF4-FFF2-40B4-BE49-F238E27FC236}">
              <a16:creationId xmlns:a16="http://schemas.microsoft.com/office/drawing/2014/main" id="{718880F2-E184-40AC-B542-6BB4B28CC342}"/>
            </a:ext>
          </a:extLst>
        </xdr:cNvPr>
        <xdr:cNvCxnSpPr/>
      </xdr:nvCxnSpPr>
      <xdr:spPr>
        <a:xfrm flipV="1">
          <a:off x="9351065" y="64624225"/>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33</xdr:col>
      <xdr:colOff>24848</xdr:colOff>
      <xdr:row>212</xdr:row>
      <xdr:rowOff>215348</xdr:rowOff>
    </xdr:from>
    <xdr:to>
      <xdr:col>59</xdr:col>
      <xdr:colOff>130406</xdr:colOff>
      <xdr:row>224</xdr:row>
      <xdr:rowOff>91109</xdr:rowOff>
    </xdr:to>
    <xdr:sp macro="" textlink="">
      <xdr:nvSpPr>
        <xdr:cNvPr id="73" name="吹き出し: 線 5">
          <a:extLst>
            <a:ext uri="{FF2B5EF4-FFF2-40B4-BE49-F238E27FC236}">
              <a16:creationId xmlns:a16="http://schemas.microsoft.com/office/drawing/2014/main" id="{68E0C0B4-3058-4423-9038-F4D0B45C6427}"/>
            </a:ext>
          </a:extLst>
        </xdr:cNvPr>
        <xdr:cNvSpPr/>
      </xdr:nvSpPr>
      <xdr:spPr>
        <a:xfrm>
          <a:off x="6038022" y="70369044"/>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66263</xdr:colOff>
      <xdr:row>91</xdr:row>
      <xdr:rowOff>91109</xdr:rowOff>
    </xdr:from>
    <xdr:to>
      <xdr:col>61</xdr:col>
      <xdr:colOff>107674</xdr:colOff>
      <xdr:row>96</xdr:row>
      <xdr:rowOff>115956</xdr:rowOff>
    </xdr:to>
    <xdr:sp macro="" textlink="">
      <xdr:nvSpPr>
        <xdr:cNvPr id="54" name="吹き出し: 線 14">
          <a:extLst>
            <a:ext uri="{FF2B5EF4-FFF2-40B4-BE49-F238E27FC236}">
              <a16:creationId xmlns:a16="http://schemas.microsoft.com/office/drawing/2014/main" id="{722F34EB-F68D-4A15-B6C1-039F456C0278}"/>
            </a:ext>
          </a:extLst>
        </xdr:cNvPr>
        <xdr:cNvSpPr/>
      </xdr:nvSpPr>
      <xdr:spPr>
        <a:xfrm>
          <a:off x="5350567" y="30653935"/>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24848</xdr:colOff>
      <xdr:row>5</xdr:row>
      <xdr:rowOff>115956</xdr:rowOff>
    </xdr:from>
    <xdr:to>
      <xdr:col>61</xdr:col>
      <xdr:colOff>82412</xdr:colOff>
      <xdr:row>15</xdr:row>
      <xdr:rowOff>124653</xdr:rowOff>
    </xdr:to>
    <xdr:grpSp>
      <xdr:nvGrpSpPr>
        <xdr:cNvPr id="12" name="グループ化 11">
          <a:extLst>
            <a:ext uri="{FF2B5EF4-FFF2-40B4-BE49-F238E27FC236}">
              <a16:creationId xmlns:a16="http://schemas.microsoft.com/office/drawing/2014/main" id="{2FE68475-03AD-D5AB-9382-EC9C85F9B340}"/>
            </a:ext>
          </a:extLst>
        </xdr:cNvPr>
        <xdr:cNvGrpSpPr/>
      </xdr:nvGrpSpPr>
      <xdr:grpSpPr>
        <a:xfrm>
          <a:off x="9549848" y="1757187"/>
          <a:ext cx="1706122" cy="2705004"/>
          <a:chOff x="9500152" y="1772478"/>
          <a:chExt cx="1697521" cy="2725392"/>
        </a:xfrm>
      </xdr:grpSpPr>
      <xdr:cxnSp macro="">
        <xdr:nvCxnSpPr>
          <xdr:cNvPr id="11" name="直線コネクタ 10">
            <a:extLst>
              <a:ext uri="{FF2B5EF4-FFF2-40B4-BE49-F238E27FC236}">
                <a16:creationId xmlns:a16="http://schemas.microsoft.com/office/drawing/2014/main" id="{FB49C991-2984-4122-8CEB-5B4F607B54C2}"/>
              </a:ext>
            </a:extLst>
          </xdr:cNvPr>
          <xdr:cNvCxnSpPr/>
        </xdr:nvCxnSpPr>
        <xdr:spPr>
          <a:xfrm flipH="1">
            <a:off x="9500152" y="3478695"/>
            <a:ext cx="500492" cy="1019175"/>
          </a:xfrm>
          <a:prstGeom prst="line">
            <a:avLst/>
          </a:prstGeom>
          <a:noFill/>
          <a:ln w="28575" cap="flat" cmpd="sng" algn="ctr">
            <a:solidFill>
              <a:srgbClr val="ED7D31"/>
            </a:solidFill>
            <a:prstDash val="solid"/>
            <a:miter lim="800000"/>
          </a:ln>
          <a:effectLst/>
        </xdr:spPr>
      </xdr:cxnSp>
      <xdr:sp macro="" textlink="">
        <xdr:nvSpPr>
          <xdr:cNvPr id="10" name="吹き出し: 線 5">
            <a:extLst>
              <a:ext uri="{FF2B5EF4-FFF2-40B4-BE49-F238E27FC236}">
                <a16:creationId xmlns:a16="http://schemas.microsoft.com/office/drawing/2014/main" id="{041BA9C0-4427-4CEB-8504-72F83FF76D90}"/>
              </a:ext>
            </a:extLst>
          </xdr:cNvPr>
          <xdr:cNvSpPr/>
        </xdr:nvSpPr>
        <xdr:spPr>
          <a:xfrm>
            <a:off x="9930848" y="1772478"/>
            <a:ext cx="1266825" cy="2219326"/>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60153</xdr:colOff>
      <xdr:row>24</xdr:row>
      <xdr:rowOff>95250</xdr:rowOff>
    </xdr:from>
    <xdr:to>
      <xdr:col>17</xdr:col>
      <xdr:colOff>95250</xdr:colOff>
      <xdr:row>24</xdr:row>
      <xdr:rowOff>717686</xdr:rowOff>
    </xdr:to>
    <xdr:sp macro="" textlink="">
      <xdr:nvSpPr>
        <xdr:cNvPr id="13" name="テキスト ボックス 54">
          <a:extLst>
            <a:ext uri="{FF2B5EF4-FFF2-40B4-BE49-F238E27FC236}">
              <a16:creationId xmlns:a16="http://schemas.microsoft.com/office/drawing/2014/main" id="{C64807DC-5DAC-4CDF-85FE-89CB672D3ECA}"/>
            </a:ext>
          </a:extLst>
        </xdr:cNvPr>
        <xdr:cNvSpPr txBox="1"/>
      </xdr:nvSpPr>
      <xdr:spPr>
        <a:xfrm>
          <a:off x="424588" y="6497707"/>
          <a:ext cx="2768358"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実需者：</a:t>
          </a:r>
          <a:r>
            <a:rPr kumimoji="1" lang="en-US" altLang="ja-JP" sz="1100" b="0" i="0" u="none" strike="noStrike" kern="0" cap="none" spc="0" normalizeH="0" baseline="0" noProof="0">
              <a:ln>
                <a:noFill/>
              </a:ln>
              <a:solidFill>
                <a:schemeClr val="accent1"/>
              </a:solidFill>
              <a:effectLst/>
              <a:uLnTx/>
              <a:uFillTx/>
              <a:latin typeface="+mn-lt"/>
              <a:ea typeface="+mn-ea"/>
              <a:cs typeface="+mn-cs"/>
            </a:rPr>
            <a:t>MAFF</a:t>
          </a:r>
          <a:r>
            <a:rPr kumimoji="1" lang="ja-JP" altLang="en-US" sz="1100" b="0" i="0" u="none" strike="noStrike" kern="0" cap="none" spc="0" normalizeH="0" baseline="0" noProof="0">
              <a:ln>
                <a:noFill/>
              </a:ln>
              <a:solidFill>
                <a:schemeClr val="accent1"/>
              </a:solidFill>
              <a:effectLst/>
              <a:uLnTx/>
              <a:uFillTx/>
              <a:latin typeface="+mn-lt"/>
              <a:ea typeface="+mn-ea"/>
              <a:cs typeface="+mn-cs"/>
            </a:rPr>
            <a:t>食品株式会社</a:t>
          </a:r>
          <a:endParaRPr kumimoji="1" lang="en-US" altLang="ja-JP" sz="1100" b="0" i="0" u="none" strike="noStrike" kern="0" cap="none" spc="0" normalizeH="0" baseline="0" noProof="0">
            <a:ln>
              <a:noFill/>
            </a:ln>
            <a:solidFill>
              <a:schemeClr val="accent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mn-lt"/>
              <a:ea typeface="+mn-ea"/>
              <a:cs typeface="+mn-cs"/>
            </a:rPr>
            <a:t>役割：加工食品の販売、検討会の開催</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5" name="テキスト ボックス 33">
          <a:extLst>
            <a:ext uri="{FF2B5EF4-FFF2-40B4-BE49-F238E27FC236}">
              <a16:creationId xmlns:a16="http://schemas.microsoft.com/office/drawing/2014/main" id="{43E98F9C-8C82-4A82-8977-4189262D0D9E}"/>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402772</xdr:rowOff>
    </xdr:from>
    <xdr:to>
      <xdr:col>20</xdr:col>
      <xdr:colOff>168728</xdr:colOff>
      <xdr:row>24</xdr:row>
      <xdr:rowOff>406468</xdr:rowOff>
    </xdr:to>
    <xdr:cxnSp macro="">
      <xdr:nvCxnSpPr>
        <xdr:cNvPr id="16" name="直線コネクタ 15">
          <a:extLst>
            <a:ext uri="{FF2B5EF4-FFF2-40B4-BE49-F238E27FC236}">
              <a16:creationId xmlns:a16="http://schemas.microsoft.com/office/drawing/2014/main" id="{731479BF-E6A1-4E0B-9FDA-422726A1EA39}"/>
            </a:ext>
          </a:extLst>
        </xdr:cNvPr>
        <xdr:cNvCxnSpPr>
          <a:stCxn id="13" idx="3"/>
        </xdr:cNvCxnSpPr>
      </xdr:nvCxnSpPr>
      <xdr:spPr>
        <a:xfrm flipV="1">
          <a:off x="3148693" y="6798129"/>
          <a:ext cx="612321" cy="3696"/>
        </a:xfrm>
        <a:prstGeom prst="line">
          <a:avLst/>
        </a:prstGeom>
        <a:noFill/>
        <a:ln w="6350" cap="flat" cmpd="sng" algn="ctr">
          <a:solidFill>
            <a:srgbClr val="0070C0"/>
          </a:solidFill>
          <a:prstDash val="solid"/>
          <a:miter lim="800000"/>
        </a:ln>
        <a:effectLst/>
      </xdr:spPr>
    </xdr:cxnSp>
    <xdr:clientData/>
  </xdr:twoCellAnchor>
  <xdr:twoCellAnchor>
    <xdr:from>
      <xdr:col>32</xdr:col>
      <xdr:colOff>171450</xdr:colOff>
      <xdr:row>24</xdr:row>
      <xdr:rowOff>714375</xdr:rowOff>
    </xdr:from>
    <xdr:to>
      <xdr:col>37</xdr:col>
      <xdr:colOff>55718</xdr:colOff>
      <xdr:row>24</xdr:row>
      <xdr:rowOff>1149272</xdr:rowOff>
    </xdr:to>
    <xdr:cxnSp macro="">
      <xdr:nvCxnSpPr>
        <xdr:cNvPr id="17" name="直線コネクタ 16">
          <a:extLst>
            <a:ext uri="{FF2B5EF4-FFF2-40B4-BE49-F238E27FC236}">
              <a16:creationId xmlns:a16="http://schemas.microsoft.com/office/drawing/2014/main" id="{2F81E5E8-B685-4766-B92E-0D66E6AA44E5}"/>
            </a:ext>
          </a:extLst>
        </xdr:cNvPr>
        <xdr:cNvCxnSpPr>
          <a:cxnSpLocks/>
          <a:endCxn id="18" idx="1"/>
        </xdr:cNvCxnSpPr>
      </xdr:nvCxnSpPr>
      <xdr:spPr>
        <a:xfrm>
          <a:off x="5962650" y="7077075"/>
          <a:ext cx="789143" cy="434897"/>
        </a:xfrm>
        <a:prstGeom prst="line">
          <a:avLst/>
        </a:prstGeom>
        <a:noFill/>
        <a:ln w="6350" cap="flat" cmpd="sng" algn="ctr">
          <a:solidFill>
            <a:srgbClr val="0070C0"/>
          </a:solidFill>
          <a:prstDash val="solid"/>
          <a:miter lim="800000"/>
        </a:ln>
        <a:effectLst/>
      </xdr:spPr>
    </xdr:cxnSp>
    <xdr:clientData/>
  </xdr:twoCellAnchor>
  <xdr:twoCellAnchor>
    <xdr:from>
      <xdr:col>37</xdr:col>
      <xdr:colOff>55718</xdr:colOff>
      <xdr:row>24</xdr:row>
      <xdr:rowOff>859858</xdr:rowOff>
    </xdr:from>
    <xdr:to>
      <xdr:col>52</xdr:col>
      <xdr:colOff>142875</xdr:colOff>
      <xdr:row>24</xdr:row>
      <xdr:rowOff>1438686</xdr:rowOff>
    </xdr:to>
    <xdr:sp macro="" textlink="">
      <xdr:nvSpPr>
        <xdr:cNvPr id="18" name="テキスト ボックス 4">
          <a:extLst>
            <a:ext uri="{FF2B5EF4-FFF2-40B4-BE49-F238E27FC236}">
              <a16:creationId xmlns:a16="http://schemas.microsoft.com/office/drawing/2014/main" id="{E5D32E40-5D04-4E03-A474-AE836C2D2618}"/>
            </a:ext>
          </a:extLst>
        </xdr:cNvPr>
        <xdr:cNvSpPr txBox="1"/>
      </xdr:nvSpPr>
      <xdr:spPr>
        <a:xfrm>
          <a:off x="6751793" y="7222558"/>
          <a:ext cx="2801782"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協力者：青森県〇〇農協</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a:t>
          </a:r>
          <a:r>
            <a:rPr kumimoji="1" lang="ja-JP" altLang="ja-JP" sz="1100">
              <a:solidFill>
                <a:schemeClr val="accent1"/>
              </a:solidFill>
              <a:effectLst/>
              <a:latin typeface="+mn-lt"/>
              <a:ea typeface="+mn-ea"/>
              <a:cs typeface="+mn-cs"/>
            </a:rPr>
            <a:t>品種（□□）に関する知見を提供</a:t>
          </a:r>
          <a:endPar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142875</xdr:colOff>
      <xdr:row>24</xdr:row>
      <xdr:rowOff>337355</xdr:rowOff>
    </xdr:from>
    <xdr:to>
      <xdr:col>37</xdr:col>
      <xdr:colOff>47625</xdr:colOff>
      <xdr:row>24</xdr:row>
      <xdr:rowOff>476250</xdr:rowOff>
    </xdr:to>
    <xdr:cxnSp macro="">
      <xdr:nvCxnSpPr>
        <xdr:cNvPr id="19" name="直線コネクタ 6">
          <a:extLst>
            <a:ext uri="{FF2B5EF4-FFF2-40B4-BE49-F238E27FC236}">
              <a16:creationId xmlns:a16="http://schemas.microsoft.com/office/drawing/2014/main" id="{BC26FE0D-4AC4-4B29-8CC8-7F6543651B4C}"/>
            </a:ext>
          </a:extLst>
        </xdr:cNvPr>
        <xdr:cNvCxnSpPr>
          <a:stCxn id="14" idx="3"/>
          <a:endCxn id="15" idx="1"/>
        </xdr:cNvCxnSpPr>
      </xdr:nvCxnSpPr>
      <xdr:spPr>
        <a:xfrm flipV="1">
          <a:off x="6520484" y="6739812"/>
          <a:ext cx="269184" cy="138895"/>
        </a:xfrm>
        <a:prstGeom prst="line">
          <a:avLst/>
        </a:prstGeom>
        <a:noFill/>
        <a:ln w="6350" cap="flat" cmpd="sng" algn="ctr">
          <a:solidFill>
            <a:srgbClr val="0070C0"/>
          </a:solidFill>
          <a:prstDash val="solid"/>
          <a:miter lim="800000"/>
        </a:ln>
        <a:effectLst/>
      </xdr:spPr>
    </xdr:cxnSp>
    <xdr:clientData/>
  </xdr:twoCellAnchor>
  <xdr:twoCellAnchor>
    <xdr:from>
      <xdr:col>19</xdr:col>
      <xdr:colOff>123825</xdr:colOff>
      <xdr:row>24</xdr:row>
      <xdr:rowOff>57978</xdr:rowOff>
    </xdr:from>
    <xdr:to>
      <xdr:col>35</xdr:col>
      <xdr:colOff>142875</xdr:colOff>
      <xdr:row>24</xdr:row>
      <xdr:rowOff>894521</xdr:rowOff>
    </xdr:to>
    <xdr:sp macro="" textlink="">
      <xdr:nvSpPr>
        <xdr:cNvPr id="14" name="テキスト ボックス 21">
          <a:extLst>
            <a:ext uri="{FF2B5EF4-FFF2-40B4-BE49-F238E27FC236}">
              <a16:creationId xmlns:a16="http://schemas.microsoft.com/office/drawing/2014/main" id="{FAE3D2DE-7968-4367-B18B-939864014DDC}"/>
            </a:ext>
          </a:extLst>
        </xdr:cNvPr>
        <xdr:cNvSpPr txBox="1"/>
      </xdr:nvSpPr>
      <xdr:spPr>
        <a:xfrm>
          <a:off x="3585955" y="6460435"/>
          <a:ext cx="2934529" cy="8365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役割：収穫作業の代行</a:t>
          </a:r>
          <a:endParaRPr kumimoji="1" lang="en-US" altLang="ja-JP"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rPr>
            <a:t>　　　</a:t>
          </a:r>
          <a:r>
            <a:rPr kumimoji="1" lang="ja-JP" altLang="ja-JP" sz="1100">
              <a:solidFill>
                <a:schemeClr val="accent1"/>
              </a:solidFill>
              <a:effectLst/>
              <a:latin typeface="+mn-lt"/>
              <a:ea typeface="+mn-ea"/>
              <a:cs typeface="+mn-cs"/>
            </a:rPr>
            <a:t>集出荷貯蔵施設による集出荷調整</a:t>
          </a:r>
          <a:endParaRPr kumimoji="1" lang="ja-JP" altLang="en-US" sz="1100" b="0" i="0" u="none" strike="noStrike" kern="0" cap="none" spc="0" normalizeH="0" baseline="0" noProof="0">
            <a:ln>
              <a:noFill/>
            </a:ln>
            <a:solidFill>
              <a:schemeClr val="accent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28575</xdr:colOff>
      <xdr:row>34</xdr:row>
      <xdr:rowOff>152400</xdr:rowOff>
    </xdr:from>
    <xdr:to>
      <xdr:col>58</xdr:col>
      <xdr:colOff>88209</xdr:colOff>
      <xdr:row>36</xdr:row>
      <xdr:rowOff>163166</xdr:rowOff>
    </xdr:to>
    <xdr:sp macro="" textlink="">
      <xdr:nvSpPr>
        <xdr:cNvPr id="35" name="吹き出し: 線 34">
          <a:extLst>
            <a:ext uri="{FF2B5EF4-FFF2-40B4-BE49-F238E27FC236}">
              <a16:creationId xmlns:a16="http://schemas.microsoft.com/office/drawing/2014/main" id="{5895C5E6-EC34-4FFD-9DFC-E58BCCDDDB9D}"/>
            </a:ext>
          </a:extLst>
        </xdr:cNvPr>
        <xdr:cNvSpPr/>
      </xdr:nvSpPr>
      <xdr:spPr>
        <a:xfrm>
          <a:off x="7810500" y="11420475"/>
          <a:ext cx="2774259" cy="325091"/>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19050</xdr:colOff>
      <xdr:row>39</xdr:row>
      <xdr:rowOff>28575</xdr:rowOff>
    </xdr:from>
    <xdr:to>
      <xdr:col>60</xdr:col>
      <xdr:colOff>16854</xdr:colOff>
      <xdr:row>43</xdr:row>
      <xdr:rowOff>123825</xdr:rowOff>
    </xdr:to>
    <xdr:sp macro="" textlink="">
      <xdr:nvSpPr>
        <xdr:cNvPr id="36" name="吹き出し: 線 20">
          <a:extLst>
            <a:ext uri="{FF2B5EF4-FFF2-40B4-BE49-F238E27FC236}">
              <a16:creationId xmlns:a16="http://schemas.microsoft.com/office/drawing/2014/main" id="{38BE2455-808D-43AE-A498-82D7C3FEB67E}"/>
            </a:ext>
          </a:extLst>
        </xdr:cNvPr>
        <xdr:cNvSpPr/>
      </xdr:nvSpPr>
      <xdr:spPr>
        <a:xfrm>
          <a:off x="8524875" y="12277725"/>
          <a:ext cx="2350479" cy="1028700"/>
        </a:xfrm>
        <a:prstGeom prst="borderCallout1">
          <a:avLst>
            <a:gd name="adj1" fmla="val 99399"/>
            <a:gd name="adj2" fmla="val 16288"/>
            <a:gd name="adj3" fmla="val 136293"/>
            <a:gd name="adj4" fmla="val 708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28</xdr:col>
      <xdr:colOff>133350</xdr:colOff>
      <xdr:row>40</xdr:row>
      <xdr:rowOff>28576</xdr:rowOff>
    </xdr:from>
    <xdr:to>
      <xdr:col>46</xdr:col>
      <xdr:colOff>57150</xdr:colOff>
      <xdr:row>43</xdr:row>
      <xdr:rowOff>123826</xdr:rowOff>
    </xdr:to>
    <xdr:sp macro="" textlink="">
      <xdr:nvSpPr>
        <xdr:cNvPr id="37" name="吹き出し: 線 36">
          <a:extLst>
            <a:ext uri="{FF2B5EF4-FFF2-40B4-BE49-F238E27FC236}">
              <a16:creationId xmlns:a16="http://schemas.microsoft.com/office/drawing/2014/main" id="{2BD06E4A-DCB0-4010-8056-6C7B28CBFBD5}"/>
            </a:ext>
          </a:extLst>
        </xdr:cNvPr>
        <xdr:cNvSpPr/>
      </xdr:nvSpPr>
      <xdr:spPr>
        <a:xfrm>
          <a:off x="5200650" y="12506326"/>
          <a:ext cx="3181350" cy="800100"/>
        </a:xfrm>
        <a:prstGeom prst="borderCallout1">
          <a:avLst>
            <a:gd name="adj1" fmla="val 28750"/>
            <a:gd name="adj2" fmla="val 544"/>
            <a:gd name="adj3" fmla="val 61290"/>
            <a:gd name="adj4" fmla="val -6962"/>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17</xdr:col>
      <xdr:colOff>19050</xdr:colOff>
      <xdr:row>68</xdr:row>
      <xdr:rowOff>161925</xdr:rowOff>
    </xdr:from>
    <xdr:to>
      <xdr:col>23</xdr:col>
      <xdr:colOff>4141</xdr:colOff>
      <xdr:row>73</xdr:row>
      <xdr:rowOff>12838</xdr:rowOff>
    </xdr:to>
    <xdr:cxnSp macro="">
      <xdr:nvCxnSpPr>
        <xdr:cNvPr id="39" name="直線コネクタ 38">
          <a:extLst>
            <a:ext uri="{FF2B5EF4-FFF2-40B4-BE49-F238E27FC236}">
              <a16:creationId xmlns:a16="http://schemas.microsoft.com/office/drawing/2014/main" id="{B328881C-4187-4781-B974-7AAC70C07B8B}"/>
            </a:ext>
          </a:extLst>
        </xdr:cNvPr>
        <xdr:cNvCxnSpPr>
          <a:cxnSpLocks/>
        </xdr:cNvCxnSpPr>
      </xdr:nvCxnSpPr>
      <xdr:spPr>
        <a:xfrm flipV="1">
          <a:off x="3095625" y="20297775"/>
          <a:ext cx="1070941" cy="831988"/>
        </a:xfrm>
        <a:prstGeom prst="line">
          <a:avLst/>
        </a:prstGeom>
        <a:noFill/>
        <a:ln w="28575" cap="flat" cmpd="sng" algn="ctr">
          <a:solidFill>
            <a:srgbClr val="ED7D31"/>
          </a:solidFill>
          <a:prstDash val="solid"/>
          <a:miter lim="800000"/>
        </a:ln>
        <a:effectLst/>
      </xdr:spPr>
    </xdr:cxnSp>
    <xdr:clientData/>
  </xdr:twoCellAnchor>
  <xdr:twoCellAnchor>
    <xdr:from>
      <xdr:col>22</xdr:col>
      <xdr:colOff>161925</xdr:colOff>
      <xdr:row>68</xdr:row>
      <xdr:rowOff>19050</xdr:rowOff>
    </xdr:from>
    <xdr:to>
      <xdr:col>44</xdr:col>
      <xdr:colOff>130643</xdr:colOff>
      <xdr:row>69</xdr:row>
      <xdr:rowOff>69574</xdr:rowOff>
    </xdr:to>
    <xdr:sp macro="" textlink="">
      <xdr:nvSpPr>
        <xdr:cNvPr id="38" name="吹き出し: 線 23">
          <a:extLst>
            <a:ext uri="{FF2B5EF4-FFF2-40B4-BE49-F238E27FC236}">
              <a16:creationId xmlns:a16="http://schemas.microsoft.com/office/drawing/2014/main" id="{008C63B5-B68E-497B-8645-D51311EA1C2B}"/>
            </a:ext>
          </a:extLst>
        </xdr:cNvPr>
        <xdr:cNvSpPr/>
      </xdr:nvSpPr>
      <xdr:spPr>
        <a:xfrm>
          <a:off x="4143375" y="20154900"/>
          <a:ext cx="3950168" cy="345799"/>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38100</xdr:colOff>
      <xdr:row>5</xdr:row>
      <xdr:rowOff>9525</xdr:rowOff>
    </xdr:from>
    <xdr:to>
      <xdr:col>47</xdr:col>
      <xdr:colOff>128381</xdr:colOff>
      <xdr:row>11</xdr:row>
      <xdr:rowOff>205409</xdr:rowOff>
    </xdr:to>
    <xdr:sp macro="" textlink="">
      <xdr:nvSpPr>
        <xdr:cNvPr id="41" name="吹き出し: 線 5">
          <a:extLst>
            <a:ext uri="{FF2B5EF4-FFF2-40B4-BE49-F238E27FC236}">
              <a16:creationId xmlns:a16="http://schemas.microsoft.com/office/drawing/2014/main" id="{EF9C5CA2-197D-4BF0-BAA4-7F163215130B}"/>
            </a:ext>
          </a:extLst>
        </xdr:cNvPr>
        <xdr:cNvSpPr/>
      </xdr:nvSpPr>
      <xdr:spPr>
        <a:xfrm>
          <a:off x="5286375" y="1657350"/>
          <a:ext cx="3347831" cy="1986584"/>
        </a:xfrm>
        <a:prstGeom prst="borderCallout1">
          <a:avLst>
            <a:gd name="adj1" fmla="val -418"/>
            <a:gd name="adj2" fmla="val 47762"/>
            <a:gd name="adj3" fmla="val -71933"/>
            <a:gd name="adj4" fmla="val 145566"/>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実需者などが共同申請する場合は、本様式を作成してください。ただし、取組内容がすべて自己資金による場合</a:t>
          </a:r>
          <a:r>
            <a:rPr kumimoji="1" lang="ja-JP" altLang="ja-JP" sz="1100" b="0" i="0" baseline="0">
              <a:solidFill>
                <a:sysClr val="windowText" lastClr="000000"/>
              </a:solidFill>
              <a:effectLst/>
              <a:latin typeface="+mn-lt"/>
              <a:ea typeface="+mn-ea"/>
              <a:cs typeface="+mn-cs"/>
            </a:rPr>
            <a:t>や補助金を活用せず代表事業実施主体</a:t>
          </a:r>
          <a:r>
            <a:rPr kumimoji="1" lang="ja-JP" altLang="en-US" sz="1100" b="0" i="0" baseline="0">
              <a:solidFill>
                <a:sysClr val="windowText" lastClr="000000"/>
              </a:solidFill>
              <a:effectLst/>
              <a:latin typeface="+mn-lt"/>
              <a:ea typeface="+mn-ea"/>
              <a:cs typeface="+mn-cs"/>
            </a:rPr>
            <a:t>のサービス事業者</a:t>
          </a:r>
          <a:r>
            <a:rPr kumimoji="1" lang="ja-JP" altLang="ja-JP" sz="1100" b="0" i="0" baseline="0">
              <a:solidFill>
                <a:sysClr val="windowText" lastClr="000000"/>
              </a:solidFill>
              <a:effectLst/>
              <a:latin typeface="+mn-lt"/>
              <a:ea typeface="+mn-ea"/>
              <a:cs typeface="+mn-cs"/>
            </a:rPr>
            <a:t>と一体で事業に取り組む場合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0</xdr:colOff>
      <xdr:row>0</xdr:row>
      <xdr:rowOff>9525</xdr:rowOff>
    </xdr:from>
    <xdr:to>
      <xdr:col>60</xdr:col>
      <xdr:colOff>177502</xdr:colOff>
      <xdr:row>0</xdr:row>
      <xdr:rowOff>214679</xdr:rowOff>
    </xdr:to>
    <xdr:sp macro="" textlink="">
      <xdr:nvSpPr>
        <xdr:cNvPr id="42" name="正方形/長方形 41">
          <a:extLst>
            <a:ext uri="{FF2B5EF4-FFF2-40B4-BE49-F238E27FC236}">
              <a16:creationId xmlns:a16="http://schemas.microsoft.com/office/drawing/2014/main" id="{62216B51-5C52-48B7-BE96-028C16A58C89}"/>
            </a:ext>
          </a:extLst>
        </xdr:cNvPr>
        <xdr:cNvSpPr/>
      </xdr:nvSpPr>
      <xdr:spPr>
        <a:xfrm>
          <a:off x="9229725" y="9525"/>
          <a:ext cx="1806277"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142875</xdr:colOff>
      <xdr:row>1</xdr:row>
      <xdr:rowOff>19050</xdr:rowOff>
    </xdr:from>
    <xdr:to>
      <xdr:col>21</xdr:col>
      <xdr:colOff>14653</xdr:colOff>
      <xdr:row>2</xdr:row>
      <xdr:rowOff>150267</xdr:rowOff>
    </xdr:to>
    <xdr:sp macro="" textlink="">
      <xdr:nvSpPr>
        <xdr:cNvPr id="3" name="正方形/長方形 2">
          <a:extLst>
            <a:ext uri="{FF2B5EF4-FFF2-40B4-BE49-F238E27FC236}">
              <a16:creationId xmlns:a16="http://schemas.microsoft.com/office/drawing/2014/main" id="{0DD6EB87-5427-4780-836C-4E7D0C541EE9}"/>
            </a:ext>
          </a:extLst>
        </xdr:cNvPr>
        <xdr:cNvSpPr/>
      </xdr:nvSpPr>
      <xdr:spPr>
        <a:xfrm>
          <a:off x="142875" y="246185"/>
          <a:ext cx="3718413" cy="834601"/>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994C5493-C112-4406-BE29-4FF47B56E07E}"/>
            </a:ext>
          </a:extLst>
        </xdr:cNvPr>
        <xdr:cNvSpPr txBox="1"/>
      </xdr:nvSpPr>
      <xdr:spPr>
        <a:xfrm>
          <a:off x="38100" y="4619624"/>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2D4CBFF3-FF89-410F-8908-4B2425515197}"/>
            </a:ext>
          </a:extLst>
        </xdr:cNvPr>
        <xdr:cNvSpPr/>
      </xdr:nvSpPr>
      <xdr:spPr>
        <a:xfrm>
          <a:off x="41415" y="733011"/>
          <a:ext cx="2095086" cy="616227"/>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FCB25626-8462-4FC4-A199-2CACE9342D2D}"/>
            </a:ext>
          </a:extLst>
        </xdr:cNvPr>
        <xdr:cNvSpPr/>
      </xdr:nvSpPr>
      <xdr:spPr>
        <a:xfrm>
          <a:off x="32020" y="508266"/>
          <a:ext cx="2093057" cy="6089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5A518862-3E75-4417-805B-2678F5608CFA}"/>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112059</xdr:colOff>
      <xdr:row>11</xdr:row>
      <xdr:rowOff>56029</xdr:rowOff>
    </xdr:from>
    <xdr:to>
      <xdr:col>14</xdr:col>
      <xdr:colOff>378521</xdr:colOff>
      <xdr:row>17</xdr:row>
      <xdr:rowOff>281746</xdr:rowOff>
    </xdr:to>
    <xdr:sp macro="" textlink="">
      <xdr:nvSpPr>
        <xdr:cNvPr id="5" name="吹き出し: 線 4">
          <a:extLst>
            <a:ext uri="{FF2B5EF4-FFF2-40B4-BE49-F238E27FC236}">
              <a16:creationId xmlns:a16="http://schemas.microsoft.com/office/drawing/2014/main" id="{DB1192D8-4981-4B87-ACCC-10E26882485E}"/>
            </a:ext>
          </a:extLst>
        </xdr:cNvPr>
        <xdr:cNvSpPr/>
      </xdr:nvSpPr>
      <xdr:spPr>
        <a:xfrm>
          <a:off x="6891618" y="3417794"/>
          <a:ext cx="2891840"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180975</xdr:colOff>
      <xdr:row>2</xdr:row>
      <xdr:rowOff>76200</xdr:rowOff>
    </xdr:from>
    <xdr:to>
      <xdr:col>52</xdr:col>
      <xdr:colOff>162339</xdr:colOff>
      <xdr:row>6</xdr:row>
      <xdr:rowOff>90280</xdr:rowOff>
    </xdr:to>
    <xdr:sp macro="" textlink="">
      <xdr:nvSpPr>
        <xdr:cNvPr id="5" name="吹き出し: 線 6">
          <a:extLst>
            <a:ext uri="{FF2B5EF4-FFF2-40B4-BE49-F238E27FC236}">
              <a16:creationId xmlns:a16="http://schemas.microsoft.com/office/drawing/2014/main" id="{AB7BF5D6-1D6D-4F7A-A9ED-CDD51BFF422E}"/>
            </a:ext>
          </a:extLst>
        </xdr:cNvPr>
        <xdr:cNvSpPr/>
      </xdr:nvSpPr>
      <xdr:spPr>
        <a:xfrm>
          <a:off x="6086475" y="1038225"/>
          <a:ext cx="3981864" cy="814180"/>
        </a:xfrm>
        <a:prstGeom prst="borderCallout1">
          <a:avLst>
            <a:gd name="adj1" fmla="val 41664"/>
            <a:gd name="adj2" fmla="val 168"/>
            <a:gd name="adj3" fmla="val 188582"/>
            <a:gd name="adj4" fmla="val -20565"/>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171450</xdr:colOff>
      <xdr:row>6</xdr:row>
      <xdr:rowOff>85725</xdr:rowOff>
    </xdr:from>
    <xdr:to>
      <xdr:col>38</xdr:col>
      <xdr:colOff>134799</xdr:colOff>
      <xdr:row>24</xdr:row>
      <xdr:rowOff>496543</xdr:rowOff>
    </xdr:to>
    <xdr:cxnSp macro="">
      <xdr:nvCxnSpPr>
        <xdr:cNvPr id="6" name="直線コネクタ 23">
          <a:extLst>
            <a:ext uri="{FF2B5EF4-FFF2-40B4-BE49-F238E27FC236}">
              <a16:creationId xmlns:a16="http://schemas.microsoft.com/office/drawing/2014/main" id="{88985E60-C26F-4641-B5A7-181195F95B90}"/>
            </a:ext>
          </a:extLst>
        </xdr:cNvPr>
        <xdr:cNvCxnSpPr/>
      </xdr:nvCxnSpPr>
      <xdr:spPr>
        <a:xfrm flipH="1">
          <a:off x="5505450" y="1847850"/>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23</xdr:col>
      <xdr:colOff>0</xdr:colOff>
      <xdr:row>8</xdr:row>
      <xdr:rowOff>485775</xdr:rowOff>
    </xdr:from>
    <xdr:to>
      <xdr:col>33</xdr:col>
      <xdr:colOff>9525</xdr:colOff>
      <xdr:row>12</xdr:row>
      <xdr:rowOff>19050</xdr:rowOff>
    </xdr:to>
    <xdr:sp macro="" textlink="">
      <xdr:nvSpPr>
        <xdr:cNvPr id="7" name="正方形/長方形 6">
          <a:extLst>
            <a:ext uri="{FF2B5EF4-FFF2-40B4-BE49-F238E27FC236}">
              <a16:creationId xmlns:a16="http://schemas.microsoft.com/office/drawing/2014/main" id="{D399EE41-A521-4128-B0CD-E6A1E970CC8E}"/>
            </a:ext>
          </a:extLst>
        </xdr:cNvPr>
        <xdr:cNvSpPr/>
      </xdr:nvSpPr>
      <xdr:spPr>
        <a:xfrm>
          <a:off x="4381500" y="2647950"/>
          <a:ext cx="1914525" cy="6096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57150</xdr:colOff>
      <xdr:row>1</xdr:row>
      <xdr:rowOff>180975</xdr:rowOff>
    </xdr:from>
    <xdr:to>
      <xdr:col>76</xdr:col>
      <xdr:colOff>7327</xdr:colOff>
      <xdr:row>6</xdr:row>
      <xdr:rowOff>87924</xdr:rowOff>
    </xdr:to>
    <xdr:sp macro="" textlink="">
      <xdr:nvSpPr>
        <xdr:cNvPr id="8" name="吹き出し: 線 3">
          <a:extLst>
            <a:ext uri="{FF2B5EF4-FFF2-40B4-BE49-F238E27FC236}">
              <a16:creationId xmlns:a16="http://schemas.microsoft.com/office/drawing/2014/main" id="{9557FCEF-830B-43B6-85BD-CE3EEF6AC451}"/>
            </a:ext>
          </a:extLst>
        </xdr:cNvPr>
        <xdr:cNvSpPr/>
      </xdr:nvSpPr>
      <xdr:spPr>
        <a:xfrm>
          <a:off x="10153650" y="349494"/>
          <a:ext cx="4177812" cy="1504218"/>
        </a:xfrm>
        <a:prstGeom prst="borderCallout1">
          <a:avLst>
            <a:gd name="adj1" fmla="val 102291"/>
            <a:gd name="adj2" fmla="val 23148"/>
            <a:gd name="adj3" fmla="val 152704"/>
            <a:gd name="adj4" fmla="val 1358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178777</xdr:colOff>
      <xdr:row>8</xdr:row>
      <xdr:rowOff>483576</xdr:rowOff>
    </xdr:from>
    <xdr:to>
      <xdr:col>68</xdr:col>
      <xdr:colOff>21981</xdr:colOff>
      <xdr:row>12</xdr:row>
      <xdr:rowOff>26376</xdr:rowOff>
    </xdr:to>
    <xdr:sp macro="" textlink="">
      <xdr:nvSpPr>
        <xdr:cNvPr id="9" name="正方形/長方形 8">
          <a:extLst>
            <a:ext uri="{FF2B5EF4-FFF2-40B4-BE49-F238E27FC236}">
              <a16:creationId xmlns:a16="http://schemas.microsoft.com/office/drawing/2014/main" id="{22A5D22E-3C64-47C2-81DA-8AA8CBCA0654}"/>
            </a:ext>
          </a:extLst>
        </xdr:cNvPr>
        <xdr:cNvSpPr/>
      </xdr:nvSpPr>
      <xdr:spPr>
        <a:xfrm>
          <a:off x="10084777" y="2652345"/>
          <a:ext cx="2891204" cy="61985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0</xdr:colOff>
      <xdr:row>24</xdr:row>
      <xdr:rowOff>493834</xdr:rowOff>
    </xdr:from>
    <xdr:to>
      <xdr:col>33</xdr:col>
      <xdr:colOff>9525</xdr:colOff>
      <xdr:row>27</xdr:row>
      <xdr:rowOff>29308</xdr:rowOff>
    </xdr:to>
    <xdr:sp macro="" textlink="">
      <xdr:nvSpPr>
        <xdr:cNvPr id="10" name="正方形/長方形 9">
          <a:extLst>
            <a:ext uri="{FF2B5EF4-FFF2-40B4-BE49-F238E27FC236}">
              <a16:creationId xmlns:a16="http://schemas.microsoft.com/office/drawing/2014/main" id="{E3F7ACF4-4F07-46D5-8D59-EBF4D71E4154}"/>
            </a:ext>
          </a:extLst>
        </xdr:cNvPr>
        <xdr:cNvSpPr/>
      </xdr:nvSpPr>
      <xdr:spPr>
        <a:xfrm>
          <a:off x="4381500" y="5681296"/>
          <a:ext cx="1914525" cy="4220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0</xdr:colOff>
      <xdr:row>24</xdr:row>
      <xdr:rowOff>498231</xdr:rowOff>
    </xdr:from>
    <xdr:to>
      <xdr:col>71</xdr:col>
      <xdr:colOff>16852</xdr:colOff>
      <xdr:row>27</xdr:row>
      <xdr:rowOff>21982</xdr:rowOff>
    </xdr:to>
    <xdr:sp macro="" textlink="">
      <xdr:nvSpPr>
        <xdr:cNvPr id="11" name="正方形/長方形 10">
          <a:extLst>
            <a:ext uri="{FF2B5EF4-FFF2-40B4-BE49-F238E27FC236}">
              <a16:creationId xmlns:a16="http://schemas.microsoft.com/office/drawing/2014/main" id="{F0C24601-697D-46D5-A3AD-945AEDCD5967}"/>
            </a:ext>
          </a:extLst>
        </xdr:cNvPr>
        <xdr:cNvSpPr/>
      </xdr:nvSpPr>
      <xdr:spPr>
        <a:xfrm>
          <a:off x="12954000" y="5685693"/>
          <a:ext cx="544390" cy="4103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168519</xdr:colOff>
      <xdr:row>16</xdr:row>
      <xdr:rowOff>87922</xdr:rowOff>
    </xdr:from>
    <xdr:to>
      <xdr:col>71</xdr:col>
      <xdr:colOff>124558</xdr:colOff>
      <xdr:row>21</xdr:row>
      <xdr:rowOff>14653</xdr:rowOff>
    </xdr:to>
    <xdr:sp macro="" textlink="">
      <xdr:nvSpPr>
        <xdr:cNvPr id="12" name="吹き出し: 線 3">
          <a:extLst>
            <a:ext uri="{FF2B5EF4-FFF2-40B4-BE49-F238E27FC236}">
              <a16:creationId xmlns:a16="http://schemas.microsoft.com/office/drawing/2014/main" id="{C3F91EA3-D499-486F-A3B2-D916F664BE5F}"/>
            </a:ext>
          </a:extLst>
        </xdr:cNvPr>
        <xdr:cNvSpPr/>
      </xdr:nvSpPr>
      <xdr:spPr>
        <a:xfrm>
          <a:off x="10074519" y="4007826"/>
          <a:ext cx="3531577" cy="608135"/>
        </a:xfrm>
        <a:prstGeom prst="borderCallout1">
          <a:avLst>
            <a:gd name="adj1" fmla="val 102291"/>
            <a:gd name="adj2" fmla="val 53231"/>
            <a:gd name="adj3" fmla="val 278005"/>
            <a:gd name="adj4" fmla="val 8453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87923</xdr:colOff>
      <xdr:row>12</xdr:row>
      <xdr:rowOff>38100</xdr:rowOff>
    </xdr:from>
    <xdr:to>
      <xdr:col>65</xdr:col>
      <xdr:colOff>127472</xdr:colOff>
      <xdr:row>16</xdr:row>
      <xdr:rowOff>87923</xdr:rowOff>
    </xdr:to>
    <xdr:cxnSp macro="">
      <xdr:nvCxnSpPr>
        <xdr:cNvPr id="14" name="直線コネクタ 23">
          <a:extLst>
            <a:ext uri="{FF2B5EF4-FFF2-40B4-BE49-F238E27FC236}">
              <a16:creationId xmlns:a16="http://schemas.microsoft.com/office/drawing/2014/main" id="{E3767928-0B52-4665-BCBA-59D2192A7D2E}"/>
            </a:ext>
          </a:extLst>
        </xdr:cNvPr>
        <xdr:cNvCxnSpPr/>
      </xdr:nvCxnSpPr>
      <xdr:spPr>
        <a:xfrm flipH="1">
          <a:off x="11517923" y="3283927"/>
          <a:ext cx="992049" cy="723900"/>
        </a:xfrm>
        <a:prstGeom prst="line">
          <a:avLst/>
        </a:prstGeom>
        <a:noFill/>
        <a:ln w="28575" cap="flat" cmpd="sng" algn="ctr">
          <a:solidFill>
            <a:schemeClr val="accent2"/>
          </a:solidFill>
          <a:prstDash val="solid"/>
          <a:miter lim="800000"/>
        </a:ln>
        <a:effectLst/>
      </xdr:spPr>
    </xdr:cxnSp>
    <xdr:clientData/>
  </xdr:twoCellAnchor>
  <xdr:twoCellAnchor>
    <xdr:from>
      <xdr:col>0</xdr:col>
      <xdr:colOff>183173</xdr:colOff>
      <xdr:row>14</xdr:row>
      <xdr:rowOff>7326</xdr:rowOff>
    </xdr:from>
    <xdr:to>
      <xdr:col>41</xdr:col>
      <xdr:colOff>7327</xdr:colOff>
      <xdr:row>15</xdr:row>
      <xdr:rowOff>0</xdr:rowOff>
    </xdr:to>
    <xdr:sp macro="" textlink="">
      <xdr:nvSpPr>
        <xdr:cNvPr id="16" name="正方形/長方形 15">
          <a:extLst>
            <a:ext uri="{FF2B5EF4-FFF2-40B4-BE49-F238E27FC236}">
              <a16:creationId xmlns:a16="http://schemas.microsoft.com/office/drawing/2014/main" id="{0AF99081-6ECE-4B72-99C8-1A43A8FA0EB0}"/>
            </a:ext>
          </a:extLst>
        </xdr:cNvPr>
        <xdr:cNvSpPr/>
      </xdr:nvSpPr>
      <xdr:spPr>
        <a:xfrm>
          <a:off x="183173" y="3634153"/>
          <a:ext cx="7634654" cy="13921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183174</xdr:colOff>
      <xdr:row>37</xdr:row>
      <xdr:rowOff>329712</xdr:rowOff>
    </xdr:from>
    <xdr:to>
      <xdr:col>11</xdr:col>
      <xdr:colOff>21981</xdr:colOff>
      <xdr:row>39</xdr:row>
      <xdr:rowOff>21981</xdr:rowOff>
    </xdr:to>
    <xdr:sp macro="" textlink="">
      <xdr:nvSpPr>
        <xdr:cNvPr id="17" name="正方形/長方形 16">
          <a:extLst>
            <a:ext uri="{FF2B5EF4-FFF2-40B4-BE49-F238E27FC236}">
              <a16:creationId xmlns:a16="http://schemas.microsoft.com/office/drawing/2014/main" id="{4285C098-ED9E-4B12-92DD-0FD1DE9D2386}"/>
            </a:ext>
          </a:extLst>
        </xdr:cNvPr>
        <xdr:cNvSpPr/>
      </xdr:nvSpPr>
      <xdr:spPr>
        <a:xfrm>
          <a:off x="1135674" y="8638443"/>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174381</xdr:colOff>
      <xdr:row>37</xdr:row>
      <xdr:rowOff>328246</xdr:rowOff>
    </xdr:from>
    <xdr:to>
      <xdr:col>27</xdr:col>
      <xdr:colOff>13188</xdr:colOff>
      <xdr:row>39</xdr:row>
      <xdr:rowOff>20515</xdr:rowOff>
    </xdr:to>
    <xdr:sp macro="" textlink="">
      <xdr:nvSpPr>
        <xdr:cNvPr id="19" name="正方形/長方形 18">
          <a:extLst>
            <a:ext uri="{FF2B5EF4-FFF2-40B4-BE49-F238E27FC236}">
              <a16:creationId xmlns:a16="http://schemas.microsoft.com/office/drawing/2014/main" id="{B01A7B12-4711-4125-9F2D-2FD644BA1222}"/>
            </a:ext>
          </a:extLst>
        </xdr:cNvPr>
        <xdr:cNvSpPr/>
      </xdr:nvSpPr>
      <xdr:spPr>
        <a:xfrm>
          <a:off x="4174881" y="8636977"/>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109904</xdr:colOff>
      <xdr:row>35</xdr:row>
      <xdr:rowOff>14655</xdr:rowOff>
    </xdr:from>
    <xdr:to>
      <xdr:col>71</xdr:col>
      <xdr:colOff>49090</xdr:colOff>
      <xdr:row>37</xdr:row>
      <xdr:rowOff>311142</xdr:rowOff>
    </xdr:to>
    <xdr:sp macro="" textlink="">
      <xdr:nvSpPr>
        <xdr:cNvPr id="20" name="吹き出し: 線 1">
          <a:extLst>
            <a:ext uri="{FF2B5EF4-FFF2-40B4-BE49-F238E27FC236}">
              <a16:creationId xmlns:a16="http://schemas.microsoft.com/office/drawing/2014/main" id="{51BCBF5F-A1CB-4AAA-A6CE-C22ED6F79C48}"/>
            </a:ext>
          </a:extLst>
        </xdr:cNvPr>
        <xdr:cNvSpPr/>
      </xdr:nvSpPr>
      <xdr:spPr>
        <a:xfrm>
          <a:off x="7348904" y="801565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173936</xdr:colOff>
      <xdr:row>0</xdr:row>
      <xdr:rowOff>157370</xdr:rowOff>
    </xdr:from>
    <xdr:to>
      <xdr:col>20</xdr:col>
      <xdr:colOff>66262</xdr:colOff>
      <xdr:row>2</xdr:row>
      <xdr:rowOff>32654</xdr:rowOff>
    </xdr:to>
    <xdr:sp macro="" textlink="">
      <xdr:nvSpPr>
        <xdr:cNvPr id="2" name="正方形/長方形 1">
          <a:extLst>
            <a:ext uri="{FF2B5EF4-FFF2-40B4-BE49-F238E27FC236}">
              <a16:creationId xmlns:a16="http://schemas.microsoft.com/office/drawing/2014/main" id="{4AE1464C-71DE-4B0E-9B14-12D7DA9611EE}"/>
            </a:ext>
          </a:extLst>
        </xdr:cNvPr>
        <xdr:cNvSpPr/>
      </xdr:nvSpPr>
      <xdr:spPr>
        <a:xfrm>
          <a:off x="173936" y="157370"/>
          <a:ext cx="3702326"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104775</xdr:colOff>
      <xdr:row>100</xdr:row>
      <xdr:rowOff>142875</xdr:rowOff>
    </xdr:from>
    <xdr:to>
      <xdr:col>52</xdr:col>
      <xdr:colOff>122097</xdr:colOff>
      <xdr:row>104</xdr:row>
      <xdr:rowOff>40582</xdr:rowOff>
    </xdr:to>
    <xdr:sp macro="" textlink="">
      <xdr:nvSpPr>
        <xdr:cNvPr id="2" name="吹き出し: 線 1">
          <a:extLst>
            <a:ext uri="{FF2B5EF4-FFF2-40B4-BE49-F238E27FC236}">
              <a16:creationId xmlns:a16="http://schemas.microsoft.com/office/drawing/2014/main" id="{2D08E647-6239-47F9-90B0-1AB2B9C6250A}"/>
            </a:ext>
          </a:extLst>
        </xdr:cNvPr>
        <xdr:cNvSpPr/>
      </xdr:nvSpPr>
      <xdr:spPr>
        <a:xfrm>
          <a:off x="10506075" y="27003375"/>
          <a:ext cx="2493822" cy="573982"/>
        </a:xfrm>
        <a:prstGeom prst="borderCallout1">
          <a:avLst>
            <a:gd name="adj1" fmla="val 28750"/>
            <a:gd name="adj2" fmla="val 544"/>
            <a:gd name="adj3" fmla="val 167885"/>
            <a:gd name="adj4" fmla="val -2744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施設の収支計画の資料より</a:t>
          </a:r>
          <a:endParaRPr kumimoji="1" lang="en-US" altLang="ja-JP" sz="1100">
            <a:solidFill>
              <a:sysClr val="windowText" lastClr="000000"/>
            </a:solidFill>
          </a:endParaRPr>
        </a:p>
        <a:p>
          <a:pPr algn="l"/>
          <a:r>
            <a:rPr kumimoji="1" lang="ja-JP" altLang="en-US" sz="1100">
              <a:solidFill>
                <a:sysClr val="windowText" lastClr="000000"/>
              </a:solidFill>
            </a:rPr>
            <a:t>収入及び費用を転記してください。</a:t>
          </a:r>
          <a:endParaRPr kumimoji="1" lang="en-US" altLang="ja-JP" sz="1100">
            <a:solidFill>
              <a:sysClr val="windowText" lastClr="000000"/>
            </a:solidFill>
          </a:endParaRPr>
        </a:p>
      </xdr:txBody>
    </xdr:sp>
    <xdr:clientData/>
  </xdr:twoCellAnchor>
  <xdr:twoCellAnchor>
    <xdr:from>
      <xdr:col>9</xdr:col>
      <xdr:colOff>96580</xdr:colOff>
      <xdr:row>8</xdr:row>
      <xdr:rowOff>10855</xdr:rowOff>
    </xdr:from>
    <xdr:to>
      <xdr:col>19</xdr:col>
      <xdr:colOff>74427</xdr:colOff>
      <xdr:row>9</xdr:row>
      <xdr:rowOff>176988</xdr:rowOff>
    </xdr:to>
    <xdr:sp macro="" textlink="">
      <xdr:nvSpPr>
        <xdr:cNvPr id="3" name="吹き出し: 線 2">
          <a:extLst>
            <a:ext uri="{FF2B5EF4-FFF2-40B4-BE49-F238E27FC236}">
              <a16:creationId xmlns:a16="http://schemas.microsoft.com/office/drawing/2014/main" id="{DFB607A4-24E9-47AC-99FF-E14376FF70DF}"/>
            </a:ext>
          </a:extLst>
        </xdr:cNvPr>
        <xdr:cNvSpPr/>
      </xdr:nvSpPr>
      <xdr:spPr>
        <a:xfrm>
          <a:off x="2325430" y="2544505"/>
          <a:ext cx="2454347" cy="442358"/>
        </a:xfrm>
        <a:prstGeom prst="borderCallout1">
          <a:avLst>
            <a:gd name="adj1" fmla="val -2467"/>
            <a:gd name="adj2" fmla="val 82833"/>
            <a:gd name="adj3" fmla="val -107976"/>
            <a:gd name="adj4" fmla="val 11233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必ずどちらか選択してください。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104775</xdr:colOff>
      <xdr:row>83</xdr:row>
      <xdr:rowOff>80815</xdr:rowOff>
    </xdr:from>
    <xdr:to>
      <xdr:col>15</xdr:col>
      <xdr:colOff>200025</xdr:colOff>
      <xdr:row>85</xdr:row>
      <xdr:rowOff>114300</xdr:rowOff>
    </xdr:to>
    <xdr:sp macro="" textlink="">
      <xdr:nvSpPr>
        <xdr:cNvPr id="4" name="テキスト ボックス 3">
          <a:extLst>
            <a:ext uri="{FF2B5EF4-FFF2-40B4-BE49-F238E27FC236}">
              <a16:creationId xmlns:a16="http://schemas.microsoft.com/office/drawing/2014/main" id="{BB0144F5-352B-4D9F-B552-FE772846AF10}"/>
            </a:ext>
          </a:extLst>
        </xdr:cNvPr>
        <xdr:cNvSpPr txBox="1"/>
      </xdr:nvSpPr>
      <xdr:spPr>
        <a:xfrm>
          <a:off x="352425" y="22407415"/>
          <a:ext cx="3562350" cy="58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農業者：Ａ</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200025</xdr:colOff>
      <xdr:row>84</xdr:row>
      <xdr:rowOff>97558</xdr:rowOff>
    </xdr:from>
    <xdr:to>
      <xdr:col>20</xdr:col>
      <xdr:colOff>104775</xdr:colOff>
      <xdr:row>85</xdr:row>
      <xdr:rowOff>48905</xdr:rowOff>
    </xdr:to>
    <xdr:cxnSp macro="">
      <xdr:nvCxnSpPr>
        <xdr:cNvPr id="5" name="直線コネクタ 4">
          <a:extLst>
            <a:ext uri="{FF2B5EF4-FFF2-40B4-BE49-F238E27FC236}">
              <a16:creationId xmlns:a16="http://schemas.microsoft.com/office/drawing/2014/main" id="{BEB7CEC1-3A37-4D55-B4F4-721DAFFA8093}"/>
            </a:ext>
          </a:extLst>
        </xdr:cNvPr>
        <xdr:cNvCxnSpPr>
          <a:stCxn id="7" idx="1"/>
          <a:endCxn id="4" idx="3"/>
        </xdr:cNvCxnSpPr>
      </xdr:nvCxnSpPr>
      <xdr:spPr>
        <a:xfrm flipH="1" flipV="1">
          <a:off x="3914775" y="22700383"/>
          <a:ext cx="1143000" cy="2275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28575</xdr:colOff>
      <xdr:row>84</xdr:row>
      <xdr:rowOff>223866</xdr:rowOff>
    </xdr:from>
    <xdr:to>
      <xdr:col>35</xdr:col>
      <xdr:colOff>152871</xdr:colOff>
      <xdr:row>85</xdr:row>
      <xdr:rowOff>48905</xdr:rowOff>
    </xdr:to>
    <xdr:cxnSp macro="">
      <xdr:nvCxnSpPr>
        <xdr:cNvPr id="6" name="直線コネクタ 5">
          <a:extLst>
            <a:ext uri="{FF2B5EF4-FFF2-40B4-BE49-F238E27FC236}">
              <a16:creationId xmlns:a16="http://schemas.microsoft.com/office/drawing/2014/main" id="{6E89D078-E40F-408B-92FE-8AD6CF0C2FCE}"/>
            </a:ext>
          </a:extLst>
        </xdr:cNvPr>
        <xdr:cNvCxnSpPr>
          <a:stCxn id="12" idx="1"/>
          <a:endCxn id="7" idx="3"/>
        </xdr:cNvCxnSpPr>
      </xdr:nvCxnSpPr>
      <xdr:spPr>
        <a:xfrm flipH="1">
          <a:off x="8201025" y="22826691"/>
          <a:ext cx="619596" cy="1012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113084</xdr:colOff>
      <xdr:row>85</xdr:row>
      <xdr:rowOff>214165</xdr:rowOff>
    </xdr:from>
    <xdr:to>
      <xdr:col>15</xdr:col>
      <xdr:colOff>161925</xdr:colOff>
      <xdr:row>87</xdr:row>
      <xdr:rowOff>257174</xdr:rowOff>
    </xdr:to>
    <xdr:sp macro="" textlink="">
      <xdr:nvSpPr>
        <xdr:cNvPr id="8" name="テキスト ボックス 7">
          <a:extLst>
            <a:ext uri="{FF2B5EF4-FFF2-40B4-BE49-F238E27FC236}">
              <a16:creationId xmlns:a16="http://schemas.microsoft.com/office/drawing/2014/main" id="{7CD3CB78-D8AB-4B24-8C1C-CA278929B240}"/>
            </a:ext>
          </a:extLst>
        </xdr:cNvPr>
        <xdr:cNvSpPr txBox="1"/>
      </xdr:nvSpPr>
      <xdr:spPr>
        <a:xfrm>
          <a:off x="360734" y="2309321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農業者：Ｂ</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161925</xdr:colOff>
      <xdr:row>85</xdr:row>
      <xdr:rowOff>48905</xdr:rowOff>
    </xdr:from>
    <xdr:to>
      <xdr:col>20</xdr:col>
      <xdr:colOff>104775</xdr:colOff>
      <xdr:row>86</xdr:row>
      <xdr:rowOff>235670</xdr:rowOff>
    </xdr:to>
    <xdr:cxnSp macro="">
      <xdr:nvCxnSpPr>
        <xdr:cNvPr id="9" name="直線コネクタ 8">
          <a:extLst>
            <a:ext uri="{FF2B5EF4-FFF2-40B4-BE49-F238E27FC236}">
              <a16:creationId xmlns:a16="http://schemas.microsoft.com/office/drawing/2014/main" id="{F65A9160-527A-40B2-BE32-E9B08DFDC75B}"/>
            </a:ext>
          </a:extLst>
        </xdr:cNvPr>
        <xdr:cNvCxnSpPr>
          <a:stCxn id="7" idx="1"/>
          <a:endCxn id="8" idx="3"/>
        </xdr:cNvCxnSpPr>
      </xdr:nvCxnSpPr>
      <xdr:spPr>
        <a:xfrm flipH="1">
          <a:off x="3876675" y="22927955"/>
          <a:ext cx="1181100" cy="4629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189283</xdr:colOff>
      <xdr:row>88</xdr:row>
      <xdr:rowOff>90340</xdr:rowOff>
    </xdr:from>
    <xdr:to>
      <xdr:col>32</xdr:col>
      <xdr:colOff>47624</xdr:colOff>
      <xdr:row>90</xdr:row>
      <xdr:rowOff>142875</xdr:rowOff>
    </xdr:to>
    <xdr:sp macro="" textlink="">
      <xdr:nvSpPr>
        <xdr:cNvPr id="10" name="テキスト ボックス 9">
          <a:extLst>
            <a:ext uri="{FF2B5EF4-FFF2-40B4-BE49-F238E27FC236}">
              <a16:creationId xmlns:a16="http://schemas.microsoft.com/office/drawing/2014/main" id="{BB179EE4-E04F-40C5-8978-8BF7D21D685B}"/>
            </a:ext>
          </a:extLst>
        </xdr:cNvPr>
        <xdr:cNvSpPr txBox="1"/>
      </xdr:nvSpPr>
      <xdr:spPr>
        <a:xfrm>
          <a:off x="4399333"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農協：Ａ（</a:t>
          </a:r>
          <a:r>
            <a:rPr kumimoji="1" lang="en-US" altLang="ja-JP" sz="1100">
              <a:solidFill>
                <a:schemeClr val="accent1"/>
              </a:solidFill>
              <a:latin typeface="+mn-ea"/>
              <a:ea typeface="+mn-ea"/>
            </a:rPr>
            <a:t>15</a:t>
          </a:r>
          <a:r>
            <a:rPr kumimoji="1" lang="ja-JP" altLang="en-US" sz="1100">
              <a:solidFill>
                <a:schemeClr val="accent1"/>
              </a:solidFill>
            </a:rPr>
            <a:t>名）</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23</xdr:col>
      <xdr:colOff>200025</xdr:colOff>
      <xdr:row>86</xdr:row>
      <xdr:rowOff>142875</xdr:rowOff>
    </xdr:from>
    <xdr:to>
      <xdr:col>24</xdr:col>
      <xdr:colOff>190500</xdr:colOff>
      <xdr:row>88</xdr:row>
      <xdr:rowOff>95250</xdr:rowOff>
    </xdr:to>
    <xdr:cxnSp macro="">
      <xdr:nvCxnSpPr>
        <xdr:cNvPr id="11" name="直線コネクタ 10">
          <a:extLst>
            <a:ext uri="{FF2B5EF4-FFF2-40B4-BE49-F238E27FC236}">
              <a16:creationId xmlns:a16="http://schemas.microsoft.com/office/drawing/2014/main" id="{D3084197-C27A-49C3-9026-7C44820AEAAE}"/>
            </a:ext>
          </a:extLst>
        </xdr:cNvPr>
        <xdr:cNvCxnSpPr/>
      </xdr:nvCxnSpPr>
      <xdr:spPr>
        <a:xfrm flipH="1">
          <a:off x="5895975" y="23298150"/>
          <a:ext cx="238125"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152871</xdr:colOff>
      <xdr:row>83</xdr:row>
      <xdr:rowOff>204031</xdr:rowOff>
    </xdr:from>
    <xdr:to>
      <xdr:col>45</xdr:col>
      <xdr:colOff>27331</xdr:colOff>
      <xdr:row>85</xdr:row>
      <xdr:rowOff>243700</xdr:rowOff>
    </xdr:to>
    <xdr:sp macro="" textlink="">
      <xdr:nvSpPr>
        <xdr:cNvPr id="12" name="テキスト ボックス 11">
          <a:extLst>
            <a:ext uri="{FF2B5EF4-FFF2-40B4-BE49-F238E27FC236}">
              <a16:creationId xmlns:a16="http://schemas.microsoft.com/office/drawing/2014/main" id="{A3B9E568-A11A-48C7-A41D-299D584D4A67}"/>
            </a:ext>
          </a:extLst>
        </xdr:cNvPr>
        <xdr:cNvSpPr txBox="1"/>
      </xdr:nvSpPr>
      <xdr:spPr>
        <a:xfrm>
          <a:off x="8820621" y="22530631"/>
          <a:ext cx="2350960" cy="592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役割：野菜の加工食品製造・販売</a:t>
          </a:r>
        </a:p>
      </xdr:txBody>
    </xdr:sp>
    <xdr:clientData/>
  </xdr:twoCellAnchor>
  <xdr:twoCellAnchor editAs="oneCell">
    <xdr:from>
      <xdr:col>47</xdr:col>
      <xdr:colOff>0</xdr:colOff>
      <xdr:row>8</xdr:row>
      <xdr:rowOff>0</xdr:rowOff>
    </xdr:from>
    <xdr:to>
      <xdr:col>48</xdr:col>
      <xdr:colOff>57150</xdr:colOff>
      <xdr:row>9</xdr:row>
      <xdr:rowOff>28575</xdr:rowOff>
    </xdr:to>
    <xdr:sp macro="" textlink="">
      <xdr:nvSpPr>
        <xdr:cNvPr id="13" name="AutoShape 7">
          <a:extLst>
            <a:ext uri="{FF2B5EF4-FFF2-40B4-BE49-F238E27FC236}">
              <a16:creationId xmlns:a16="http://schemas.microsoft.com/office/drawing/2014/main" id="{54C32DC5-F3E1-46FD-B429-01A84F2BD853}"/>
            </a:ext>
          </a:extLst>
        </xdr:cNvPr>
        <xdr:cNvSpPr>
          <a:spLocks noChangeAspect="1" noChangeArrowheads="1"/>
        </xdr:cNvSpPr>
      </xdr:nvSpPr>
      <xdr:spPr bwMode="auto">
        <a:xfrm>
          <a:off x="116395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8</xdr:row>
      <xdr:rowOff>0</xdr:rowOff>
    </xdr:from>
    <xdr:to>
      <xdr:col>50</xdr:col>
      <xdr:colOff>57150</xdr:colOff>
      <xdr:row>9</xdr:row>
      <xdr:rowOff>28575</xdr:rowOff>
    </xdr:to>
    <xdr:sp macro="" textlink="">
      <xdr:nvSpPr>
        <xdr:cNvPr id="14" name="AutoShape 8">
          <a:extLst>
            <a:ext uri="{FF2B5EF4-FFF2-40B4-BE49-F238E27FC236}">
              <a16:creationId xmlns:a16="http://schemas.microsoft.com/office/drawing/2014/main" id="{F2207E4A-896E-4C9C-9F1E-594FA56F3242}"/>
            </a:ext>
          </a:extLst>
        </xdr:cNvPr>
        <xdr:cNvSpPr>
          <a:spLocks noChangeAspect="1" noChangeArrowheads="1"/>
        </xdr:cNvSpPr>
      </xdr:nvSpPr>
      <xdr:spPr bwMode="auto">
        <a:xfrm>
          <a:off x="121348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5</xdr:row>
      <xdr:rowOff>0</xdr:rowOff>
    </xdr:from>
    <xdr:to>
      <xdr:col>50</xdr:col>
      <xdr:colOff>57150</xdr:colOff>
      <xdr:row>6</xdr:row>
      <xdr:rowOff>28575</xdr:rowOff>
    </xdr:to>
    <xdr:sp macro="" textlink="">
      <xdr:nvSpPr>
        <xdr:cNvPr id="15" name="AutoShape 9">
          <a:extLst>
            <a:ext uri="{FF2B5EF4-FFF2-40B4-BE49-F238E27FC236}">
              <a16:creationId xmlns:a16="http://schemas.microsoft.com/office/drawing/2014/main" id="{924F9648-B933-4084-81DE-1BAD55FB40F0}"/>
            </a:ext>
          </a:extLst>
        </xdr:cNvPr>
        <xdr:cNvSpPr>
          <a:spLocks noChangeAspect="1" noChangeArrowheads="1"/>
        </xdr:cNvSpPr>
      </xdr:nvSpPr>
      <xdr:spPr bwMode="auto">
        <a:xfrm>
          <a:off x="12134850" y="18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114299</xdr:colOff>
      <xdr:row>2</xdr:row>
      <xdr:rowOff>692425</xdr:rowOff>
    </xdr:from>
    <xdr:to>
      <xdr:col>51</xdr:col>
      <xdr:colOff>161922</xdr:colOff>
      <xdr:row>15</xdr:row>
      <xdr:rowOff>257175</xdr:rowOff>
    </xdr:to>
    <xdr:grpSp>
      <xdr:nvGrpSpPr>
        <xdr:cNvPr id="16" name="グループ化 15">
          <a:extLst>
            <a:ext uri="{FF2B5EF4-FFF2-40B4-BE49-F238E27FC236}">
              <a16:creationId xmlns:a16="http://schemas.microsoft.com/office/drawing/2014/main" id="{0B60D68F-2DA3-440E-B68D-24AB8B5292E4}"/>
            </a:ext>
          </a:extLst>
        </xdr:cNvPr>
        <xdr:cNvGrpSpPr/>
      </xdr:nvGrpSpPr>
      <xdr:grpSpPr>
        <a:xfrm>
          <a:off x="7791449" y="1244875"/>
          <a:ext cx="5000623" cy="3308075"/>
          <a:chOff x="13004599" y="3543299"/>
          <a:chExt cx="3550561" cy="5114234"/>
        </a:xfrm>
      </xdr:grpSpPr>
      <xdr:cxnSp macro="">
        <xdr:nvCxnSpPr>
          <xdr:cNvPr id="17" name="直線コネクタ 16">
            <a:extLst>
              <a:ext uri="{FF2B5EF4-FFF2-40B4-BE49-F238E27FC236}">
                <a16:creationId xmlns:a16="http://schemas.microsoft.com/office/drawing/2014/main" id="{5F5446B3-45AB-2B7B-AC6A-B3530F6498FD}"/>
              </a:ext>
            </a:extLst>
          </xdr:cNvPr>
          <xdr:cNvCxnSpPr/>
        </xdr:nvCxnSpPr>
        <xdr:spPr>
          <a:xfrm flipH="1">
            <a:off x="13004599" y="6360354"/>
            <a:ext cx="737164" cy="229717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吹き出し: 線 17">
            <a:extLst>
              <a:ext uri="{FF2B5EF4-FFF2-40B4-BE49-F238E27FC236}">
                <a16:creationId xmlns:a16="http://schemas.microsoft.com/office/drawing/2014/main" id="{A5273647-D17A-8C20-F307-9AA04AA79591}"/>
              </a:ext>
            </a:extLst>
          </xdr:cNvPr>
          <xdr:cNvSpPr/>
        </xdr:nvSpPr>
        <xdr:spPr>
          <a:xfrm>
            <a:off x="13337287" y="3543299"/>
            <a:ext cx="3217873" cy="2772879"/>
          </a:xfrm>
          <a:prstGeom prst="borderCallout1">
            <a:avLst>
              <a:gd name="adj1" fmla="val 38281"/>
              <a:gd name="adj2" fmla="val -169"/>
              <a:gd name="adj3" fmla="val 106772"/>
              <a:gd name="adj4" fmla="val -27820"/>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（１）には現状の課題となっていることを詳しく記載してください。</a:t>
            </a:r>
            <a:endParaRPr kumimoji="1" lang="en-US" altLang="ja-JP" sz="1100">
              <a:solidFill>
                <a:sysClr val="windowText" lastClr="000000"/>
              </a:solidFill>
            </a:endParaRPr>
          </a:p>
          <a:p>
            <a:pPr algn="l"/>
            <a:r>
              <a:rPr kumimoji="1" lang="ja-JP" altLang="en-US" sz="1100">
                <a:solidFill>
                  <a:sysClr val="windowText" lastClr="000000"/>
                </a:solidFill>
              </a:rPr>
              <a:t>（２）には（１）の課題を解決するための取組として</a:t>
            </a:r>
            <a:endParaRPr kumimoji="1" lang="en-US" altLang="ja-JP" sz="1100">
              <a:solidFill>
                <a:sysClr val="windowText" lastClr="000000"/>
              </a:solidFill>
            </a:endParaRPr>
          </a:p>
          <a:p>
            <a:pPr algn="l"/>
            <a:r>
              <a:rPr kumimoji="1" lang="ja-JP" altLang="en-US" sz="1100">
                <a:solidFill>
                  <a:sysClr val="windowText" lastClr="000000"/>
                </a:solidFill>
              </a:rPr>
              <a:t>取組メニューで選択した以下の①か②の取組内容を記載してください。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①実需者との連携による取組（実需者とサービス事業者がどのように連携するのかを含めて）を記載してください。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②複数産地間との連携による取組（産地と連携することでサービスの提供期間が長期化できることが分かるように）を記載してください。</a:t>
            </a:r>
            <a:endParaRPr kumimoji="1" lang="en-US" altLang="ja-JP" sz="1100">
              <a:solidFill>
                <a:sysClr val="windowText" lastClr="000000"/>
              </a:solidFill>
            </a:endParaRPr>
          </a:p>
        </xdr:txBody>
      </xdr:sp>
    </xdr:grpSp>
    <xdr:clientData/>
  </xdr:twoCellAnchor>
  <xdr:twoCellAnchor>
    <xdr:from>
      <xdr:col>36</xdr:col>
      <xdr:colOff>140301</xdr:colOff>
      <xdr:row>17</xdr:row>
      <xdr:rowOff>276223</xdr:rowOff>
    </xdr:from>
    <xdr:to>
      <xdr:col>51</xdr:col>
      <xdr:colOff>4</xdr:colOff>
      <xdr:row>27</xdr:row>
      <xdr:rowOff>76200</xdr:rowOff>
    </xdr:to>
    <xdr:grpSp>
      <xdr:nvGrpSpPr>
        <xdr:cNvPr id="19" name="グループ化 18">
          <a:extLst>
            <a:ext uri="{FF2B5EF4-FFF2-40B4-BE49-F238E27FC236}">
              <a16:creationId xmlns:a16="http://schemas.microsoft.com/office/drawing/2014/main" id="{E8A1483D-C2CA-4EAF-AD25-DEBB29AF5AC8}"/>
            </a:ext>
          </a:extLst>
        </xdr:cNvPr>
        <xdr:cNvGrpSpPr/>
      </xdr:nvGrpSpPr>
      <xdr:grpSpPr>
        <a:xfrm>
          <a:off x="9055701" y="5124448"/>
          <a:ext cx="3574453" cy="2219327"/>
          <a:chOff x="13379193" y="4198195"/>
          <a:chExt cx="3133850" cy="2348597"/>
        </a:xfrm>
      </xdr:grpSpPr>
      <xdr:sp macro="" textlink="">
        <xdr:nvSpPr>
          <xdr:cNvPr id="20" name="吹き出し: 線 19">
            <a:extLst>
              <a:ext uri="{FF2B5EF4-FFF2-40B4-BE49-F238E27FC236}">
                <a16:creationId xmlns:a16="http://schemas.microsoft.com/office/drawing/2014/main" id="{BF538218-9EF5-6542-496A-181757B2A241}"/>
              </a:ext>
            </a:extLst>
          </xdr:cNvPr>
          <xdr:cNvSpPr/>
        </xdr:nvSpPr>
        <xdr:spPr>
          <a:xfrm>
            <a:off x="13379193" y="4198195"/>
            <a:ext cx="3133850" cy="930140"/>
          </a:xfrm>
          <a:prstGeom prst="borderCallout1">
            <a:avLst>
              <a:gd name="adj1" fmla="val 38281"/>
              <a:gd name="adj2" fmla="val -169"/>
              <a:gd name="adj3" fmla="val 123447"/>
              <a:gd name="adj4" fmla="val -2506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（３）には、上記（２）の取組に必要である理由と整備したことで生産者や実需者等が得られる効果を記載してください。</a:t>
            </a:r>
            <a:endParaRPr kumimoji="1" lang="en-US" altLang="ja-JP" sz="1100">
              <a:solidFill>
                <a:sysClr val="windowText" lastClr="000000"/>
              </a:solidFill>
            </a:endParaRPr>
          </a:p>
        </xdr:txBody>
      </xdr:sp>
      <xdr:cxnSp macro="">
        <xdr:nvCxnSpPr>
          <xdr:cNvPr id="21" name="直線コネクタ 20">
            <a:extLst>
              <a:ext uri="{FF2B5EF4-FFF2-40B4-BE49-F238E27FC236}">
                <a16:creationId xmlns:a16="http://schemas.microsoft.com/office/drawing/2014/main" id="{C9471AC8-530F-9294-54B8-0A092E006696}"/>
              </a:ext>
            </a:extLst>
          </xdr:cNvPr>
          <xdr:cNvCxnSpPr/>
        </xdr:nvCxnSpPr>
        <xdr:spPr>
          <a:xfrm flipH="1">
            <a:off x="13540118" y="5175938"/>
            <a:ext cx="1519864" cy="1370854"/>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149</xdr:row>
      <xdr:rowOff>47625</xdr:rowOff>
    </xdr:from>
    <xdr:to>
      <xdr:col>24</xdr:col>
      <xdr:colOff>104775</xdr:colOff>
      <xdr:row>151</xdr:row>
      <xdr:rowOff>154882</xdr:rowOff>
    </xdr:to>
    <xdr:sp macro="" textlink="">
      <xdr:nvSpPr>
        <xdr:cNvPr id="22" name="吹き出し: 線 21">
          <a:extLst>
            <a:ext uri="{FF2B5EF4-FFF2-40B4-BE49-F238E27FC236}">
              <a16:creationId xmlns:a16="http://schemas.microsoft.com/office/drawing/2014/main" id="{8D201969-B247-442C-9270-C3BF781E6F05}"/>
            </a:ext>
          </a:extLst>
        </xdr:cNvPr>
        <xdr:cNvSpPr/>
      </xdr:nvSpPr>
      <xdr:spPr>
        <a:xfrm>
          <a:off x="2066925" y="38862000"/>
          <a:ext cx="3981450" cy="573982"/>
        </a:xfrm>
        <a:prstGeom prst="borderCallout1">
          <a:avLst>
            <a:gd name="adj1" fmla="val 55301"/>
            <a:gd name="adj2" fmla="val -745"/>
            <a:gd name="adj3" fmla="val 171204"/>
            <a:gd name="adj4" fmla="val -2708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遅くとも令和９年３月３１日までの日付を入力してください。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219075</xdr:colOff>
      <xdr:row>201</xdr:row>
      <xdr:rowOff>19050</xdr:rowOff>
    </xdr:from>
    <xdr:to>
      <xdr:col>23</xdr:col>
      <xdr:colOff>216369</xdr:colOff>
      <xdr:row>204</xdr:row>
      <xdr:rowOff>139051</xdr:rowOff>
    </xdr:to>
    <xdr:grpSp>
      <xdr:nvGrpSpPr>
        <xdr:cNvPr id="23" name="グループ化 22">
          <a:extLst>
            <a:ext uri="{FF2B5EF4-FFF2-40B4-BE49-F238E27FC236}">
              <a16:creationId xmlns:a16="http://schemas.microsoft.com/office/drawing/2014/main" id="{51AD4FF7-757E-48B5-AD8C-C1869DAA01BA}"/>
            </a:ext>
          </a:extLst>
        </xdr:cNvPr>
        <xdr:cNvGrpSpPr/>
      </xdr:nvGrpSpPr>
      <xdr:grpSpPr>
        <a:xfrm>
          <a:off x="962025" y="51349275"/>
          <a:ext cx="4950294" cy="853426"/>
          <a:chOff x="962025" y="51073050"/>
          <a:chExt cx="4950294" cy="853426"/>
        </a:xfrm>
      </xdr:grpSpPr>
      <xdr:cxnSp macro="">
        <xdr:nvCxnSpPr>
          <xdr:cNvPr id="24" name="直線コネクタ 23">
            <a:extLst>
              <a:ext uri="{FF2B5EF4-FFF2-40B4-BE49-F238E27FC236}">
                <a16:creationId xmlns:a16="http://schemas.microsoft.com/office/drawing/2014/main" id="{59220133-CC1B-71BD-3561-B3EDC1475342}"/>
              </a:ext>
            </a:extLst>
          </xdr:cNvPr>
          <xdr:cNvCxnSpPr>
            <a:cxnSpLocks/>
          </xdr:cNvCxnSpPr>
        </xdr:nvCxnSpPr>
        <xdr:spPr>
          <a:xfrm flipV="1">
            <a:off x="962025" y="51301650"/>
            <a:ext cx="1123950" cy="624826"/>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吹き出し: 線 23">
            <a:extLst>
              <a:ext uri="{FF2B5EF4-FFF2-40B4-BE49-F238E27FC236}">
                <a16:creationId xmlns:a16="http://schemas.microsoft.com/office/drawing/2014/main" id="{947FBE37-D863-C970-4C04-3FC04769CBD3}"/>
              </a:ext>
            </a:extLst>
          </xdr:cNvPr>
          <xdr:cNvSpPr/>
        </xdr:nvSpPr>
        <xdr:spPr>
          <a:xfrm>
            <a:off x="1962150" y="51073050"/>
            <a:ext cx="3950169" cy="347869"/>
          </a:xfrm>
          <a:prstGeom prst="borderCallout1">
            <a:avLst>
              <a:gd name="adj1" fmla="val -71601"/>
              <a:gd name="adj2" fmla="val -25638"/>
              <a:gd name="adj3" fmla="val 39758"/>
              <a:gd name="adj4" fmla="val -674"/>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grpSp>
    <xdr:clientData/>
  </xdr:twoCellAnchor>
  <xdr:twoCellAnchor>
    <xdr:from>
      <xdr:col>27</xdr:col>
      <xdr:colOff>47625</xdr:colOff>
      <xdr:row>168</xdr:row>
      <xdr:rowOff>95249</xdr:rowOff>
    </xdr:from>
    <xdr:to>
      <xdr:col>52</xdr:col>
      <xdr:colOff>180975</xdr:colOff>
      <xdr:row>176</xdr:row>
      <xdr:rowOff>152399</xdr:rowOff>
    </xdr:to>
    <xdr:sp macro="" textlink="">
      <xdr:nvSpPr>
        <xdr:cNvPr id="26" name="吹き出し: 線 23">
          <a:extLst>
            <a:ext uri="{FF2B5EF4-FFF2-40B4-BE49-F238E27FC236}">
              <a16:creationId xmlns:a16="http://schemas.microsoft.com/office/drawing/2014/main" id="{098CD11D-AA57-4939-9C7F-28A8347233D9}"/>
            </a:ext>
          </a:extLst>
        </xdr:cNvPr>
        <xdr:cNvSpPr/>
      </xdr:nvSpPr>
      <xdr:spPr>
        <a:xfrm>
          <a:off x="6734175" y="43576874"/>
          <a:ext cx="6324600" cy="1838325"/>
        </a:xfrm>
        <a:prstGeom prst="borderCallout1">
          <a:avLst>
            <a:gd name="adj1" fmla="val 35385"/>
            <a:gd name="adj2" fmla="val -23911"/>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補助対象施設を担保に供し融資を受ける予定がある場合は必ず記載してください。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複数の金融機関から融資を受ける場合は行を追加し全て記載してください。</a:t>
          </a:r>
          <a:endParaRPr kumimoji="1" lang="en-US" altLang="ja-JP" sz="1100">
            <a:solidFill>
              <a:sysClr val="windowText" lastClr="000000"/>
            </a:solidFill>
          </a:endParaRPr>
        </a:p>
        <a:p>
          <a:pPr algn="l"/>
          <a:endParaRPr lang="en-US" altLang="ja-JP">
            <a:solidFill>
              <a:sysClr val="windowText" lastClr="000000"/>
            </a:solidFill>
          </a:endParaRPr>
        </a:p>
        <a:p>
          <a:pPr algn="l"/>
          <a:r>
            <a:rPr lang="ja-JP" altLang="en-US">
              <a:solidFill>
                <a:sysClr val="windowText" lastClr="000000"/>
              </a:solidFill>
            </a:rPr>
            <a:t>スマート農業・農業支援サービス事業導入総合サポート緊急対策のうちスマート農業・農業支 援サービス事業加速化総合対策事業費補助金交付等要綱第</a:t>
          </a:r>
          <a:r>
            <a:rPr lang="en-US" altLang="ja-JP">
              <a:solidFill>
                <a:sysClr val="windowText" lastClr="000000"/>
              </a:solidFill>
            </a:rPr>
            <a:t>24</a:t>
          </a:r>
          <a:r>
            <a:rPr lang="ja-JP" altLang="en-US">
              <a:solidFill>
                <a:sysClr val="windowText" lastClr="000000"/>
              </a:solidFill>
            </a:rPr>
            <a:t>条（財産の処分の制限）第５項により</a:t>
          </a:r>
          <a:endParaRPr lang="en-US" altLang="ja-JP">
            <a:solidFill>
              <a:sysClr val="windowText" lastClr="000000"/>
            </a:solidFill>
          </a:endParaRPr>
        </a:p>
        <a:p>
          <a:pPr algn="l"/>
          <a:r>
            <a:rPr kumimoji="1" lang="ja-JP" altLang="ja-JP" sz="1100">
              <a:solidFill>
                <a:sysClr val="windowText" lastClr="000000"/>
              </a:solidFill>
              <a:effectLst/>
              <a:latin typeface="+mn-lt"/>
              <a:ea typeface="+mn-ea"/>
              <a:cs typeface="+mn-cs"/>
            </a:rPr>
            <a:t>補助対象施設を担保に供し</a:t>
          </a:r>
          <a:r>
            <a:rPr lang="ja-JP" altLang="en-US">
              <a:solidFill>
                <a:sysClr val="windowText" lastClr="000000"/>
              </a:solidFill>
            </a:rPr>
            <a:t>資金の全部又は一部を国が行っている制度融資（日本政策金融公庫等）以外から融資を受ける場合は別途手続きが必要になります。</a:t>
          </a:r>
          <a:endParaRPr lang="en-US" altLang="ja-JP">
            <a:solidFill>
              <a:sysClr val="windowText" lastClr="000000"/>
            </a:solidFill>
          </a:endParaRPr>
        </a:p>
      </xdr:txBody>
    </xdr:sp>
    <xdr:clientData/>
  </xdr:twoCellAnchor>
  <xdr:twoCellAnchor>
    <xdr:from>
      <xdr:col>25</xdr:col>
      <xdr:colOff>200025</xdr:colOff>
      <xdr:row>150</xdr:row>
      <xdr:rowOff>190500</xdr:rowOff>
    </xdr:from>
    <xdr:to>
      <xdr:col>35</xdr:col>
      <xdr:colOff>217347</xdr:colOff>
      <xdr:row>152</xdr:row>
      <xdr:rowOff>212032</xdr:rowOff>
    </xdr:to>
    <xdr:sp macro="" textlink="">
      <xdr:nvSpPr>
        <xdr:cNvPr id="27" name="吹き出し: 線 26">
          <a:extLst>
            <a:ext uri="{FF2B5EF4-FFF2-40B4-BE49-F238E27FC236}">
              <a16:creationId xmlns:a16="http://schemas.microsoft.com/office/drawing/2014/main" id="{B2956675-C052-4F15-8FA6-EF80429B94BF}"/>
            </a:ext>
          </a:extLst>
        </xdr:cNvPr>
        <xdr:cNvSpPr/>
      </xdr:nvSpPr>
      <xdr:spPr>
        <a:xfrm>
          <a:off x="6391275" y="39195375"/>
          <a:ext cx="2493822" cy="573982"/>
        </a:xfrm>
        <a:prstGeom prst="borderCallout1">
          <a:avLst>
            <a:gd name="adj1" fmla="val 28750"/>
            <a:gd name="adj2" fmla="val 544"/>
            <a:gd name="adj3" fmla="val 147972"/>
            <a:gd name="adj4" fmla="val -8702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費用対効果分析を計算後、算出された投資効率を転記してください。</a:t>
          </a:r>
          <a:endParaRPr kumimoji="1" lang="en-US" altLang="ja-JP" sz="1100">
            <a:solidFill>
              <a:sysClr val="windowText" lastClr="000000"/>
            </a:solidFill>
          </a:endParaRPr>
        </a:p>
      </xdr:txBody>
    </xdr:sp>
    <xdr:clientData/>
  </xdr:twoCellAnchor>
  <xdr:twoCellAnchor>
    <xdr:from>
      <xdr:col>44</xdr:col>
      <xdr:colOff>135142</xdr:colOff>
      <xdr:row>131</xdr:row>
      <xdr:rowOff>19051</xdr:rowOff>
    </xdr:from>
    <xdr:to>
      <xdr:col>51</xdr:col>
      <xdr:colOff>28575</xdr:colOff>
      <xdr:row>142</xdr:row>
      <xdr:rowOff>228600</xdr:rowOff>
    </xdr:to>
    <xdr:grpSp>
      <xdr:nvGrpSpPr>
        <xdr:cNvPr id="28" name="グループ化 27">
          <a:extLst>
            <a:ext uri="{FF2B5EF4-FFF2-40B4-BE49-F238E27FC236}">
              <a16:creationId xmlns:a16="http://schemas.microsoft.com/office/drawing/2014/main" id="{C51A4071-927F-4311-BB63-C02908123093}"/>
            </a:ext>
          </a:extLst>
        </xdr:cNvPr>
        <xdr:cNvGrpSpPr/>
      </xdr:nvGrpSpPr>
      <xdr:grpSpPr>
        <a:xfrm>
          <a:off x="11031742" y="34118551"/>
          <a:ext cx="1626983" cy="3248024"/>
          <a:chOff x="1752601" y="50396776"/>
          <a:chExt cx="2171471" cy="3248024"/>
        </a:xfrm>
      </xdr:grpSpPr>
      <xdr:cxnSp macro="">
        <xdr:nvCxnSpPr>
          <xdr:cNvPr id="29" name="直線コネクタ 28">
            <a:extLst>
              <a:ext uri="{FF2B5EF4-FFF2-40B4-BE49-F238E27FC236}">
                <a16:creationId xmlns:a16="http://schemas.microsoft.com/office/drawing/2014/main" id="{650A4CFA-515A-F821-3DB5-CF026DC46D0A}"/>
              </a:ext>
            </a:extLst>
          </xdr:cNvPr>
          <xdr:cNvCxnSpPr>
            <a:cxnSpLocks/>
            <a:endCxn id="30" idx="1"/>
          </xdr:cNvCxnSpPr>
        </xdr:nvCxnSpPr>
        <xdr:spPr>
          <a:xfrm flipV="1">
            <a:off x="2385842" y="51249470"/>
            <a:ext cx="452496" cy="239533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吹き出し: 線 23">
            <a:extLst>
              <a:ext uri="{FF2B5EF4-FFF2-40B4-BE49-F238E27FC236}">
                <a16:creationId xmlns:a16="http://schemas.microsoft.com/office/drawing/2014/main" id="{891C760D-BE0E-9B34-1910-E7E59939D466}"/>
              </a:ext>
            </a:extLst>
          </xdr:cNvPr>
          <xdr:cNvSpPr/>
        </xdr:nvSpPr>
        <xdr:spPr>
          <a:xfrm>
            <a:off x="1752601" y="50396776"/>
            <a:ext cx="2171471" cy="852694"/>
          </a:xfrm>
          <a:prstGeom prst="borderCallout1">
            <a:avLst>
              <a:gd name="adj1" fmla="val 156277"/>
              <a:gd name="adj2" fmla="val -33460"/>
              <a:gd name="adj3" fmla="val 100079"/>
              <a:gd name="adj4" fmla="val 1468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建物の規模や設備の内訳、機器の台数などを記載してください。</a:t>
            </a:r>
            <a:endParaRPr kumimoji="1" lang="en-US" altLang="ja-JP" sz="1100">
              <a:solidFill>
                <a:sysClr val="windowText" lastClr="000000"/>
              </a:solidFill>
            </a:endParaRPr>
          </a:p>
        </xdr:txBody>
      </xdr:sp>
    </xdr:grpSp>
    <xdr:clientData/>
  </xdr:twoCellAnchor>
  <xdr:twoCellAnchor>
    <xdr:from>
      <xdr:col>17</xdr:col>
      <xdr:colOff>38100</xdr:colOff>
      <xdr:row>118</xdr:row>
      <xdr:rowOff>38100</xdr:rowOff>
    </xdr:from>
    <xdr:to>
      <xdr:col>27</xdr:col>
      <xdr:colOff>55422</xdr:colOff>
      <xdr:row>121</xdr:row>
      <xdr:rowOff>31057</xdr:rowOff>
    </xdr:to>
    <xdr:sp macro="" textlink="">
      <xdr:nvSpPr>
        <xdr:cNvPr id="31" name="吹き出し: 線 30">
          <a:extLst>
            <a:ext uri="{FF2B5EF4-FFF2-40B4-BE49-F238E27FC236}">
              <a16:creationId xmlns:a16="http://schemas.microsoft.com/office/drawing/2014/main" id="{888F02DB-24C9-4E60-8EE1-F437CB01DA54}"/>
            </a:ext>
          </a:extLst>
        </xdr:cNvPr>
        <xdr:cNvSpPr/>
      </xdr:nvSpPr>
      <xdr:spPr>
        <a:xfrm>
          <a:off x="4248150" y="31203900"/>
          <a:ext cx="2493822" cy="573982"/>
        </a:xfrm>
        <a:prstGeom prst="borderCallout1">
          <a:avLst>
            <a:gd name="adj1" fmla="val 28750"/>
            <a:gd name="adj2" fmla="val 544"/>
            <a:gd name="adj3" fmla="val 177842"/>
            <a:gd name="adj4" fmla="val -923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同一地域にＪＡ等の同種施設がある場合は記載してください。</a:t>
          </a:r>
          <a:endParaRPr kumimoji="1" lang="en-US" altLang="ja-JP" sz="1100">
            <a:solidFill>
              <a:sysClr val="windowText" lastClr="000000"/>
            </a:solidFill>
          </a:endParaRPr>
        </a:p>
      </xdr:txBody>
    </xdr:sp>
    <xdr:clientData/>
  </xdr:twoCellAnchor>
  <xdr:twoCellAnchor>
    <xdr:from>
      <xdr:col>1</xdr:col>
      <xdr:colOff>123825</xdr:colOff>
      <xdr:row>88</xdr:row>
      <xdr:rowOff>76200</xdr:rowOff>
    </xdr:from>
    <xdr:to>
      <xdr:col>15</xdr:col>
      <xdr:colOff>172666</xdr:colOff>
      <xdr:row>90</xdr:row>
      <xdr:rowOff>119209</xdr:rowOff>
    </xdr:to>
    <xdr:sp macro="" textlink="">
      <xdr:nvSpPr>
        <xdr:cNvPr id="32" name="テキスト ボックス 31">
          <a:extLst>
            <a:ext uri="{FF2B5EF4-FFF2-40B4-BE49-F238E27FC236}">
              <a16:creationId xmlns:a16="http://schemas.microsoft.com/office/drawing/2014/main" id="{65B4AF7D-27D6-42A9-B516-7B21CAFAD76B}"/>
            </a:ext>
          </a:extLst>
        </xdr:cNvPr>
        <xdr:cNvSpPr txBox="1"/>
      </xdr:nvSpPr>
      <xdr:spPr>
        <a:xfrm>
          <a:off x="371475" y="2378392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農業者：Ｃ</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172666</xdr:colOff>
      <xdr:row>85</xdr:row>
      <xdr:rowOff>48905</xdr:rowOff>
    </xdr:from>
    <xdr:to>
      <xdr:col>20</xdr:col>
      <xdr:colOff>104775</xdr:colOff>
      <xdr:row>89</xdr:row>
      <xdr:rowOff>97705</xdr:rowOff>
    </xdr:to>
    <xdr:cxnSp macro="">
      <xdr:nvCxnSpPr>
        <xdr:cNvPr id="33" name="直線コネクタ 32">
          <a:extLst>
            <a:ext uri="{FF2B5EF4-FFF2-40B4-BE49-F238E27FC236}">
              <a16:creationId xmlns:a16="http://schemas.microsoft.com/office/drawing/2014/main" id="{1AF84C8F-8C10-40E5-AA5F-1288A953B341}"/>
            </a:ext>
          </a:extLst>
        </xdr:cNvPr>
        <xdr:cNvCxnSpPr>
          <a:stCxn id="7" idx="1"/>
          <a:endCxn id="32" idx="3"/>
        </xdr:cNvCxnSpPr>
      </xdr:nvCxnSpPr>
      <xdr:spPr>
        <a:xfrm flipH="1">
          <a:off x="3887416" y="22927955"/>
          <a:ext cx="1170359" cy="1153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141658</xdr:colOff>
      <xdr:row>88</xdr:row>
      <xdr:rowOff>90340</xdr:rowOff>
    </xdr:from>
    <xdr:to>
      <xdr:col>46</xdr:col>
      <xdr:colOff>247649</xdr:colOff>
      <xdr:row>90</xdr:row>
      <xdr:rowOff>142875</xdr:rowOff>
    </xdr:to>
    <xdr:sp macro="" textlink="">
      <xdr:nvSpPr>
        <xdr:cNvPr id="34" name="テキスト ボックス 33">
          <a:extLst>
            <a:ext uri="{FF2B5EF4-FFF2-40B4-BE49-F238E27FC236}">
              <a16:creationId xmlns:a16="http://schemas.microsoft.com/office/drawing/2014/main" id="{1E839449-15F4-4564-AB55-5A0D15F8DAE7}"/>
            </a:ext>
          </a:extLst>
        </xdr:cNvPr>
        <xdr:cNvSpPr txBox="1"/>
      </xdr:nvSpPr>
      <xdr:spPr>
        <a:xfrm>
          <a:off x="8066458"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生産組合：Ｂ（</a:t>
          </a:r>
          <a:r>
            <a:rPr kumimoji="1" lang="en-US" altLang="ja-JP" sz="1100">
              <a:solidFill>
                <a:schemeClr val="accent1"/>
              </a:solidFill>
              <a:latin typeface="+mn-ea"/>
              <a:ea typeface="+mn-ea"/>
            </a:rPr>
            <a:t>21</a:t>
          </a:r>
          <a:r>
            <a:rPr kumimoji="1" lang="ja-JP" altLang="en-US" sz="1100">
              <a:solidFill>
                <a:schemeClr val="accent1"/>
              </a:solidFill>
              <a:latin typeface="+mn-ea"/>
              <a:ea typeface="+mn-ea"/>
            </a:rPr>
            <a:t>名）</a:t>
          </a:r>
          <a:endParaRPr kumimoji="1" lang="en-US" altLang="ja-JP" sz="1100">
            <a:solidFill>
              <a:schemeClr val="accent1"/>
            </a:solidFill>
            <a:latin typeface="+mn-ea"/>
            <a:ea typeface="+mn-ea"/>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30</xdr:col>
      <xdr:colOff>142875</xdr:colOff>
      <xdr:row>86</xdr:row>
      <xdr:rowOff>152400</xdr:rowOff>
    </xdr:from>
    <xdr:to>
      <xdr:col>34</xdr:col>
      <xdr:colOff>219075</xdr:colOff>
      <xdr:row>88</xdr:row>
      <xdr:rowOff>104775</xdr:rowOff>
    </xdr:to>
    <xdr:cxnSp macro="">
      <xdr:nvCxnSpPr>
        <xdr:cNvPr id="35" name="直線コネクタ 34">
          <a:extLst>
            <a:ext uri="{FF2B5EF4-FFF2-40B4-BE49-F238E27FC236}">
              <a16:creationId xmlns:a16="http://schemas.microsoft.com/office/drawing/2014/main" id="{FA403F09-6C5E-4681-8D51-ADEB9E6E03E1}"/>
            </a:ext>
          </a:extLst>
        </xdr:cNvPr>
        <xdr:cNvCxnSpPr/>
      </xdr:nvCxnSpPr>
      <xdr:spPr>
        <a:xfrm>
          <a:off x="7572375" y="23307675"/>
          <a:ext cx="1066800"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231554</xdr:colOff>
      <xdr:row>53</xdr:row>
      <xdr:rowOff>75543</xdr:rowOff>
    </xdr:from>
    <xdr:to>
      <xdr:col>46</xdr:col>
      <xdr:colOff>202981</xdr:colOff>
      <xdr:row>57</xdr:row>
      <xdr:rowOff>151742</xdr:rowOff>
    </xdr:to>
    <xdr:sp macro="" textlink="">
      <xdr:nvSpPr>
        <xdr:cNvPr id="37" name="吹き出し: 線 36">
          <a:extLst>
            <a:ext uri="{FF2B5EF4-FFF2-40B4-BE49-F238E27FC236}">
              <a16:creationId xmlns:a16="http://schemas.microsoft.com/office/drawing/2014/main" id="{1185387B-69BA-4DC2-9B3A-40218989A00B}"/>
            </a:ext>
          </a:extLst>
        </xdr:cNvPr>
        <xdr:cNvSpPr/>
      </xdr:nvSpPr>
      <xdr:spPr>
        <a:xfrm>
          <a:off x="7470554" y="14336767"/>
          <a:ext cx="4214979" cy="1179785"/>
        </a:xfrm>
        <a:prstGeom prst="borderCallout1">
          <a:avLst>
            <a:gd name="adj1" fmla="val 27636"/>
            <a:gd name="adj2" fmla="val 232"/>
            <a:gd name="adj3" fmla="val 61289"/>
            <a:gd name="adj4" fmla="val -365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建物及び内部設備の新設をする場合は、</a:t>
          </a:r>
          <a:r>
            <a:rPr kumimoji="1" lang="ja-JP" altLang="ja-JP" sz="1100">
              <a:solidFill>
                <a:sysClr val="windowText" lastClr="000000"/>
              </a:solidFill>
              <a:effectLst/>
              <a:latin typeface="+mn-lt"/>
              <a:ea typeface="+mn-ea"/>
              <a:cs typeface="+mn-cs"/>
            </a:rPr>
            <a:t>新たに整備する建物及び内部設備の情報を記入してください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既存施設の内部設備の増設・内部設備の能力増強を行う場合</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新たに整備する</a:t>
          </a:r>
          <a:r>
            <a:rPr kumimoji="1" lang="ja-JP" altLang="en-US" sz="1100">
              <a:solidFill>
                <a:sysClr val="windowText" lastClr="000000"/>
              </a:solidFill>
            </a:rPr>
            <a:t>内部設備の情報を記入してください。</a:t>
          </a:r>
          <a:endParaRPr kumimoji="1" lang="en-US" altLang="ja-JP" sz="1100">
            <a:solidFill>
              <a:sysClr val="windowText" lastClr="000000"/>
            </a:solidFill>
          </a:endParaRPr>
        </a:p>
      </xdr:txBody>
    </xdr:sp>
    <xdr:clientData/>
  </xdr:twoCellAnchor>
  <xdr:twoCellAnchor>
    <xdr:from>
      <xdr:col>1</xdr:col>
      <xdr:colOff>9525</xdr:colOff>
      <xdr:row>49</xdr:row>
      <xdr:rowOff>257176</xdr:rowOff>
    </xdr:from>
    <xdr:to>
      <xdr:col>9</xdr:col>
      <xdr:colOff>0</xdr:colOff>
      <xdr:row>53</xdr:row>
      <xdr:rowOff>9526</xdr:rowOff>
    </xdr:to>
    <xdr:sp macro="" textlink="">
      <xdr:nvSpPr>
        <xdr:cNvPr id="38" name="正方形/長方形 37">
          <a:extLst>
            <a:ext uri="{FF2B5EF4-FFF2-40B4-BE49-F238E27FC236}">
              <a16:creationId xmlns:a16="http://schemas.microsoft.com/office/drawing/2014/main" id="{674E8ABD-0B3E-4393-A056-989F2BF63098}"/>
            </a:ext>
          </a:extLst>
        </xdr:cNvPr>
        <xdr:cNvSpPr/>
      </xdr:nvSpPr>
      <xdr:spPr>
        <a:xfrm>
          <a:off x="257175" y="13430251"/>
          <a:ext cx="1971675" cy="85725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247649</xdr:colOff>
      <xdr:row>41</xdr:row>
      <xdr:rowOff>57151</xdr:rowOff>
    </xdr:from>
    <xdr:to>
      <xdr:col>51</xdr:col>
      <xdr:colOff>190501</xdr:colOff>
      <xdr:row>43</xdr:row>
      <xdr:rowOff>171451</xdr:rowOff>
    </xdr:to>
    <xdr:sp macro="" textlink="">
      <xdr:nvSpPr>
        <xdr:cNvPr id="40" name="吹き出し: 線 39">
          <a:extLst>
            <a:ext uri="{FF2B5EF4-FFF2-40B4-BE49-F238E27FC236}">
              <a16:creationId xmlns:a16="http://schemas.microsoft.com/office/drawing/2014/main" id="{E2161B71-67BC-46DE-8151-690468748DF5}"/>
            </a:ext>
          </a:extLst>
        </xdr:cNvPr>
        <xdr:cNvSpPr/>
      </xdr:nvSpPr>
      <xdr:spPr>
        <a:xfrm>
          <a:off x="10401299" y="11020426"/>
          <a:ext cx="2419352" cy="666750"/>
        </a:xfrm>
        <a:prstGeom prst="borderCallout1">
          <a:avLst>
            <a:gd name="adj1" fmla="val 28750"/>
            <a:gd name="adj2" fmla="val 544"/>
            <a:gd name="adj3" fmla="val 173387"/>
            <a:gd name="adj4" fmla="val -1520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備考欄に現状及び目標の</a:t>
          </a:r>
          <a:r>
            <a:rPr kumimoji="1" lang="ja-JP" altLang="en-US" sz="1100" b="0" u="none">
              <a:solidFill>
                <a:sysClr val="windowText" lastClr="000000"/>
              </a:solidFill>
              <a:effectLst/>
              <a:latin typeface="+mn-lt"/>
              <a:ea typeface="+mn-ea"/>
              <a:cs typeface="+mn-cs"/>
            </a:rPr>
            <a:t>サービスの提供面積を記載してください。</a:t>
          </a:r>
          <a:endParaRPr kumimoji="1" lang="en-US" altLang="ja-JP" sz="1100" b="0" u="none">
            <a:solidFill>
              <a:sysClr val="windowText" lastClr="000000"/>
            </a:solidFill>
            <a:effectLst/>
            <a:latin typeface="+mn-lt"/>
            <a:ea typeface="+mn-ea"/>
            <a:cs typeface="+mn-cs"/>
          </a:endParaRPr>
        </a:p>
        <a:p>
          <a:pPr algn="l"/>
          <a:endParaRPr kumimoji="1" lang="en-US" altLang="ja-JP" sz="1100" b="0">
            <a:solidFill>
              <a:sysClr val="windowText" lastClr="000000"/>
            </a:solidFill>
          </a:endParaRPr>
        </a:p>
      </xdr:txBody>
    </xdr:sp>
    <xdr:clientData/>
  </xdr:twoCellAnchor>
  <xdr:twoCellAnchor>
    <xdr:from>
      <xdr:col>5</xdr:col>
      <xdr:colOff>184285</xdr:colOff>
      <xdr:row>37</xdr:row>
      <xdr:rowOff>162750</xdr:rowOff>
    </xdr:from>
    <xdr:to>
      <xdr:col>35</xdr:col>
      <xdr:colOff>219074</xdr:colOff>
      <xdr:row>45</xdr:row>
      <xdr:rowOff>104772</xdr:rowOff>
    </xdr:to>
    <xdr:grpSp>
      <xdr:nvGrpSpPr>
        <xdr:cNvPr id="41" name="グループ化 40">
          <a:extLst>
            <a:ext uri="{FF2B5EF4-FFF2-40B4-BE49-F238E27FC236}">
              <a16:creationId xmlns:a16="http://schemas.microsoft.com/office/drawing/2014/main" id="{8F58CF34-A96A-4F88-876F-D10730F731A0}"/>
            </a:ext>
          </a:extLst>
        </xdr:cNvPr>
        <xdr:cNvGrpSpPr/>
      </xdr:nvGrpSpPr>
      <xdr:grpSpPr>
        <a:xfrm>
          <a:off x="1422535" y="10021125"/>
          <a:ext cx="7464289" cy="2151822"/>
          <a:chOff x="2905123" y="10906125"/>
          <a:chExt cx="6748780" cy="664093"/>
        </a:xfrm>
      </xdr:grpSpPr>
      <xdr:cxnSp macro="">
        <xdr:nvCxnSpPr>
          <xdr:cNvPr id="42" name="直線コネクタ 41">
            <a:extLst>
              <a:ext uri="{FF2B5EF4-FFF2-40B4-BE49-F238E27FC236}">
                <a16:creationId xmlns:a16="http://schemas.microsoft.com/office/drawing/2014/main" id="{C8836B9C-C917-340C-F18F-F8CDC0530C00}"/>
              </a:ext>
            </a:extLst>
          </xdr:cNvPr>
          <xdr:cNvCxnSpPr/>
        </xdr:nvCxnSpPr>
        <xdr:spPr>
          <a:xfrm flipH="1" flipV="1">
            <a:off x="6880854" y="11273319"/>
            <a:ext cx="129179" cy="29689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吹き出し: 線 42">
            <a:extLst>
              <a:ext uri="{FF2B5EF4-FFF2-40B4-BE49-F238E27FC236}">
                <a16:creationId xmlns:a16="http://schemas.microsoft.com/office/drawing/2014/main" id="{55E92D76-B3C8-1020-43CC-08914AEEA55A}"/>
              </a:ext>
            </a:extLst>
          </xdr:cNvPr>
          <xdr:cNvSpPr/>
        </xdr:nvSpPr>
        <xdr:spPr>
          <a:xfrm>
            <a:off x="2905123" y="10906125"/>
            <a:ext cx="6748780" cy="411288"/>
          </a:xfrm>
          <a:prstGeom prst="borderCallout1">
            <a:avLst>
              <a:gd name="adj1" fmla="val 99509"/>
              <a:gd name="adj2" fmla="val 13687"/>
              <a:gd name="adj3" fmla="val 163141"/>
              <a:gd name="adj4" fmla="val 311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対象作物の現状の</a:t>
            </a:r>
            <a:r>
              <a:rPr kumimoji="1" lang="ja-JP" altLang="en-US" sz="1100" b="1" u="sng">
                <a:solidFill>
                  <a:sysClr val="windowText" lastClr="000000"/>
                </a:solidFill>
              </a:rPr>
              <a:t>作付面積</a:t>
            </a:r>
            <a:r>
              <a:rPr kumimoji="1" lang="ja-JP" altLang="en-US" sz="1100">
                <a:solidFill>
                  <a:sysClr val="windowText" lastClr="000000"/>
                </a:solidFill>
              </a:rPr>
              <a:t>及び目標</a:t>
            </a:r>
            <a:r>
              <a:rPr kumimoji="1" lang="ja-JP" altLang="ja-JP" sz="1100" b="1" u="sng">
                <a:solidFill>
                  <a:sysClr val="windowText" lastClr="000000"/>
                </a:solidFill>
                <a:effectLst/>
                <a:latin typeface="+mn-lt"/>
                <a:ea typeface="+mn-ea"/>
                <a:cs typeface="+mn-cs"/>
              </a:rPr>
              <a:t>作付面積</a:t>
            </a:r>
            <a:r>
              <a:rPr kumimoji="1" lang="ja-JP" altLang="en-US" sz="1100" b="0" u="none">
                <a:solidFill>
                  <a:sysClr val="windowText" lastClr="000000"/>
                </a:solidFill>
                <a:effectLst/>
                <a:latin typeface="+mn-lt"/>
                <a:ea typeface="+mn-ea"/>
                <a:cs typeface="+mn-cs"/>
              </a:rPr>
              <a:t>を記載してください。</a:t>
            </a:r>
            <a:endParaRPr kumimoji="1" lang="en-US" altLang="ja-JP" sz="1100" b="0" u="none">
              <a:solidFill>
                <a:sysClr val="windowText" lastClr="000000"/>
              </a:solidFill>
              <a:effectLst/>
              <a:latin typeface="+mn-lt"/>
              <a:ea typeface="+mn-ea"/>
              <a:cs typeface="+mn-cs"/>
            </a:endParaRPr>
          </a:p>
          <a:p>
            <a:r>
              <a:rPr lang="ja-JP" altLang="en-US" sz="1100" b="0" i="0">
                <a:solidFill>
                  <a:sysClr val="windowText" lastClr="000000"/>
                </a:solidFill>
                <a:effectLst/>
                <a:latin typeface="+mn-ea"/>
                <a:ea typeface="+mn-ea"/>
                <a:cs typeface="+mn-cs"/>
              </a:rPr>
              <a:t>様式第</a:t>
            </a:r>
            <a:r>
              <a:rPr lang="en-US" altLang="ja-JP" sz="1100" b="0" i="0">
                <a:solidFill>
                  <a:sysClr val="windowText" lastClr="000000"/>
                </a:solidFill>
                <a:effectLst/>
                <a:latin typeface="+mn-ea"/>
                <a:ea typeface="+mn-ea"/>
                <a:cs typeface="+mn-cs"/>
              </a:rPr>
              <a:t>1-8</a:t>
            </a:r>
            <a:r>
              <a:rPr lang="ja-JP" altLang="en-US" sz="1100" b="0" i="0">
                <a:solidFill>
                  <a:sysClr val="windowText" lastClr="000000"/>
                </a:solidFill>
                <a:effectLst/>
                <a:latin typeface="+mn-ea"/>
                <a:ea typeface="+mn-ea"/>
                <a:cs typeface="+mn-cs"/>
              </a:rPr>
              <a:t>号「施設利用者一覧」の施設を利用する農業者（農協等）に限ります。</a:t>
            </a:r>
            <a:endParaRPr lang="en-US" altLang="ja-JP" sz="1100" b="0" i="0">
              <a:solidFill>
                <a:sysClr val="windowText" lastClr="000000"/>
              </a:solidFill>
              <a:effectLst/>
              <a:latin typeface="+mn-ea"/>
              <a:ea typeface="+mn-ea"/>
              <a:cs typeface="+mn-cs"/>
            </a:endParaRPr>
          </a:p>
          <a:p>
            <a:r>
              <a:rPr lang="ja-JP" altLang="en-US" sz="1100" b="0" i="0">
                <a:solidFill>
                  <a:sysClr val="windowText" lastClr="000000"/>
                </a:solidFill>
                <a:effectLst/>
                <a:latin typeface="+mn-ea"/>
                <a:ea typeface="+mn-ea"/>
                <a:cs typeface="+mn-cs"/>
              </a:rPr>
              <a:t>現状の作付面積欄には、現状作付けしている面積を記載します。目標年度の作付面積欄は、農業支援サービスの提供等により農業者（農協等）の作付面積も増える場合、拡大分を含む作付面積を記載してください。農業支援サービスの提供面積が増えるのみで作付面積の拡大がない場合は、現状と目標年度の作付面積は同数となります。</a:t>
            </a:r>
            <a:br>
              <a:rPr lang="ja-JP" altLang="en-US" sz="1100" b="0" i="0">
                <a:solidFill>
                  <a:sysClr val="windowText" lastClr="000000"/>
                </a:solidFill>
                <a:effectLst/>
                <a:latin typeface="+mn-lt"/>
                <a:ea typeface="+mn-ea"/>
                <a:cs typeface="+mn-cs"/>
              </a:rPr>
            </a:br>
            <a:endParaRPr kumimoji="1" lang="en-US" altLang="ja-JP" sz="1100">
              <a:solidFill>
                <a:sysClr val="windowText" lastClr="000000"/>
              </a:solidFill>
            </a:endParaRPr>
          </a:p>
        </xdr:txBody>
      </xdr:sp>
    </xdr:grpSp>
    <xdr:clientData/>
  </xdr:twoCellAnchor>
  <xdr:twoCellAnchor>
    <xdr:from>
      <xdr:col>22</xdr:col>
      <xdr:colOff>157369</xdr:colOff>
      <xdr:row>29</xdr:row>
      <xdr:rowOff>215347</xdr:rowOff>
    </xdr:from>
    <xdr:to>
      <xdr:col>30</xdr:col>
      <xdr:colOff>198368</xdr:colOff>
      <xdr:row>32</xdr:row>
      <xdr:rowOff>224292</xdr:rowOff>
    </xdr:to>
    <xdr:sp macro="" textlink="">
      <xdr:nvSpPr>
        <xdr:cNvPr id="44" name="吹き出し: 線 43">
          <a:extLst>
            <a:ext uri="{FF2B5EF4-FFF2-40B4-BE49-F238E27FC236}">
              <a16:creationId xmlns:a16="http://schemas.microsoft.com/office/drawing/2014/main" id="{A1DE819E-C51A-44FE-B812-7284ECDF36A3}"/>
            </a:ext>
          </a:extLst>
        </xdr:cNvPr>
        <xdr:cNvSpPr/>
      </xdr:nvSpPr>
      <xdr:spPr>
        <a:xfrm>
          <a:off x="5605669" y="8035372"/>
          <a:ext cx="2022199" cy="666170"/>
        </a:xfrm>
        <a:prstGeom prst="borderCallout1">
          <a:avLst>
            <a:gd name="adj1" fmla="val 100000"/>
            <a:gd name="adj2" fmla="val 20139"/>
            <a:gd name="adj3" fmla="val 218356"/>
            <a:gd name="adj4" fmla="val -4052"/>
          </a:avLst>
        </a:prstGeom>
        <a:solidFill>
          <a:sysClr val="window" lastClr="FFFFFF"/>
        </a:solid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担当者欄は申請の内容について問い合 わせる際に対応可能な者の 情報を記載してください。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38</xdr:col>
      <xdr:colOff>178492</xdr:colOff>
      <xdr:row>157</xdr:row>
      <xdr:rowOff>238124</xdr:rowOff>
    </xdr:from>
    <xdr:to>
      <xdr:col>52</xdr:col>
      <xdr:colOff>28576</xdr:colOff>
      <xdr:row>163</xdr:row>
      <xdr:rowOff>123825</xdr:rowOff>
    </xdr:to>
    <xdr:sp macro="" textlink="">
      <xdr:nvSpPr>
        <xdr:cNvPr id="45" name="吹き出し: 線 44">
          <a:hlinkClick xmlns:r="http://schemas.openxmlformats.org/officeDocument/2006/relationships" r:id="rId1"/>
          <a:extLst>
            <a:ext uri="{FF2B5EF4-FFF2-40B4-BE49-F238E27FC236}">
              <a16:creationId xmlns:a16="http://schemas.microsoft.com/office/drawing/2014/main" id="{8F4F9E6A-335C-4108-B4AF-584DB926EF93}"/>
            </a:ext>
          </a:extLst>
        </xdr:cNvPr>
        <xdr:cNvSpPr/>
      </xdr:nvSpPr>
      <xdr:spPr>
        <a:xfrm>
          <a:off x="9589192" y="41024174"/>
          <a:ext cx="3317184" cy="1543051"/>
        </a:xfrm>
        <a:prstGeom prst="borderCallout1">
          <a:avLst>
            <a:gd name="adj1" fmla="val 28750"/>
            <a:gd name="adj2" fmla="val 544"/>
            <a:gd name="adj3" fmla="val -20311"/>
            <a:gd name="adj4" fmla="val -24778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強い農業づくり総合支援交付金交付等要綱別記１の</a:t>
          </a:r>
          <a:r>
            <a:rPr kumimoji="1" lang="en-US" altLang="ja-JP" sz="1100">
              <a:solidFill>
                <a:sysClr val="windowText" lastClr="000000"/>
              </a:solidFill>
            </a:rPr>
            <a:t>Ⅱ</a:t>
          </a:r>
          <a:r>
            <a:rPr kumimoji="1" lang="ja-JP" altLang="en-US" sz="1100">
              <a:solidFill>
                <a:sysClr val="windowText" lastClr="000000"/>
              </a:solidFill>
            </a:rPr>
            <a:t>－１の４の（２）に定める上限事業費に該当する場合記載してください。</a:t>
          </a:r>
          <a:endParaRPr kumimoji="1" lang="en-US" altLang="ja-JP" sz="1100">
            <a:solidFill>
              <a:sysClr val="windowText" lastClr="000000"/>
            </a:solidFill>
          </a:endParaRPr>
        </a:p>
        <a:p>
          <a:pPr algn="l"/>
          <a:r>
            <a:rPr kumimoji="1" lang="ja-JP" altLang="en-US" sz="1100">
              <a:solidFill>
                <a:sysClr val="windowText" lastClr="000000"/>
              </a:solidFill>
            </a:rPr>
            <a:t>以下該当要綱リンク</a:t>
          </a:r>
          <a:endParaRPr kumimoji="1" lang="en-US" altLang="ja-JP" sz="1100">
            <a:solidFill>
              <a:sysClr val="windowText" lastClr="000000"/>
            </a:solidFill>
          </a:endParaRPr>
        </a:p>
        <a:p>
          <a:pPr algn="l"/>
          <a:r>
            <a:rPr kumimoji="1" lang="ja-JP" altLang="ja-JP" sz="1100" u="sng">
              <a:solidFill>
                <a:schemeClr val="accent1"/>
              </a:solidFill>
              <a:effectLst/>
              <a:latin typeface="+mn-lt"/>
              <a:ea typeface="+mn-ea"/>
              <a:cs typeface="+mn-cs"/>
            </a:rPr>
            <a:t>強い農業づくり総合支援交付金交付等要綱別記１</a:t>
          </a:r>
          <a:endParaRPr kumimoji="1" lang="en-US" altLang="ja-JP" sz="1100" u="sng">
            <a:solidFill>
              <a:schemeClr val="accent1"/>
            </a:solidFill>
          </a:endParaRPr>
        </a:p>
      </xdr:txBody>
    </xdr:sp>
    <xdr:clientData/>
  </xdr:twoCellAnchor>
  <xdr:twoCellAnchor>
    <xdr:from>
      <xdr:col>39</xdr:col>
      <xdr:colOff>57150</xdr:colOff>
      <xdr:row>113</xdr:row>
      <xdr:rowOff>149500</xdr:rowOff>
    </xdr:from>
    <xdr:to>
      <xdr:col>49</xdr:col>
      <xdr:colOff>74472</xdr:colOff>
      <xdr:row>116</xdr:row>
      <xdr:rowOff>66261</xdr:rowOff>
    </xdr:to>
    <xdr:sp macro="" textlink="">
      <xdr:nvSpPr>
        <xdr:cNvPr id="47" name="吹き出し: 線 46">
          <a:extLst>
            <a:ext uri="{FF2B5EF4-FFF2-40B4-BE49-F238E27FC236}">
              <a16:creationId xmlns:a16="http://schemas.microsoft.com/office/drawing/2014/main" id="{79B9E91B-258E-4BE4-8E88-503CEE800670}"/>
            </a:ext>
          </a:extLst>
        </xdr:cNvPr>
        <xdr:cNvSpPr/>
      </xdr:nvSpPr>
      <xdr:spPr>
        <a:xfrm>
          <a:off x="9715500" y="29829400"/>
          <a:ext cx="2493822" cy="850211"/>
        </a:xfrm>
        <a:prstGeom prst="borderCallout1">
          <a:avLst>
            <a:gd name="adj1" fmla="val 28750"/>
            <a:gd name="adj2" fmla="val 544"/>
            <a:gd name="adj3" fmla="val 54920"/>
            <a:gd name="adj4" fmla="val -1193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事業実施主体以外の者に貸付けることを目的として施設整備する場合のみ記入してください。</a:t>
          </a:r>
          <a:endParaRPr kumimoji="1" lang="en-US" altLang="ja-JP" sz="1100">
            <a:solidFill>
              <a:sysClr val="windowText" lastClr="000000"/>
            </a:solidFill>
          </a:endParaRPr>
        </a:p>
      </xdr:txBody>
    </xdr:sp>
    <xdr:clientData/>
  </xdr:twoCellAnchor>
  <xdr:twoCellAnchor>
    <xdr:from>
      <xdr:col>6</xdr:col>
      <xdr:colOff>49595</xdr:colOff>
      <xdr:row>47</xdr:row>
      <xdr:rowOff>59122</xdr:rowOff>
    </xdr:from>
    <xdr:to>
      <xdr:col>16</xdr:col>
      <xdr:colOff>85397</xdr:colOff>
      <xdr:row>49</xdr:row>
      <xdr:rowOff>125796</xdr:rowOff>
    </xdr:to>
    <xdr:sp macro="" textlink="">
      <xdr:nvSpPr>
        <xdr:cNvPr id="57" name="吹き出し: 線 56">
          <a:extLst>
            <a:ext uri="{FF2B5EF4-FFF2-40B4-BE49-F238E27FC236}">
              <a16:creationId xmlns:a16="http://schemas.microsoft.com/office/drawing/2014/main" id="{6F9DBDFB-3EB3-413E-9CA6-A6B2E9944E34}"/>
            </a:ext>
          </a:extLst>
        </xdr:cNvPr>
        <xdr:cNvSpPr/>
      </xdr:nvSpPr>
      <xdr:spPr>
        <a:xfrm>
          <a:off x="1547319" y="12664967"/>
          <a:ext cx="2532009" cy="618467"/>
        </a:xfrm>
        <a:prstGeom prst="borderCallout1">
          <a:avLst>
            <a:gd name="adj1" fmla="val 102037"/>
            <a:gd name="adj2" fmla="val 19781"/>
            <a:gd name="adj3" fmla="val 138802"/>
            <a:gd name="adj4" fmla="val 92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本事業により整備する施設の種類に該当するものを選択し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2</xdr:col>
      <xdr:colOff>241787</xdr:colOff>
      <xdr:row>54</xdr:row>
      <xdr:rowOff>263769</xdr:rowOff>
    </xdr:from>
    <xdr:to>
      <xdr:col>28</xdr:col>
      <xdr:colOff>6568</xdr:colOff>
      <xdr:row>58</xdr:row>
      <xdr:rowOff>268507</xdr:rowOff>
    </xdr:to>
    <xdr:sp macro="" textlink="">
      <xdr:nvSpPr>
        <xdr:cNvPr id="69" name="フリーフォーム: 図形 68">
          <a:extLst>
            <a:ext uri="{FF2B5EF4-FFF2-40B4-BE49-F238E27FC236}">
              <a16:creationId xmlns:a16="http://schemas.microsoft.com/office/drawing/2014/main" id="{8DAACD0C-BE5D-EAA8-2376-A1248AB6ADC6}"/>
            </a:ext>
          </a:extLst>
        </xdr:cNvPr>
        <xdr:cNvSpPr/>
      </xdr:nvSpPr>
      <xdr:spPr>
        <a:xfrm>
          <a:off x="740018" y="14910288"/>
          <a:ext cx="6241781" cy="1389527"/>
        </a:xfrm>
        <a:custGeom>
          <a:avLst/>
          <a:gdLst>
            <a:gd name="csX0" fmla="*/ 13138 w 6260224"/>
            <a:gd name="csY0" fmla="*/ 0 h 1379483"/>
            <a:gd name="csX1" fmla="*/ 2509345 w 6260224"/>
            <a:gd name="csY1" fmla="*/ 0 h 1379483"/>
            <a:gd name="csX2" fmla="*/ 2509345 w 6260224"/>
            <a:gd name="csY2" fmla="*/ 275897 h 1379483"/>
            <a:gd name="csX3" fmla="*/ 6260224 w 6260224"/>
            <a:gd name="csY3" fmla="*/ 275897 h 1379483"/>
            <a:gd name="csX4" fmla="*/ 6260224 w 6260224"/>
            <a:gd name="csY4" fmla="*/ 1379483 h 1379483"/>
            <a:gd name="csX5" fmla="*/ 748862 w 6260224"/>
            <a:gd name="csY5" fmla="*/ 1379483 h 1379483"/>
            <a:gd name="csX6" fmla="*/ 748862 w 6260224"/>
            <a:gd name="csY6" fmla="*/ 302173 h 1379483"/>
            <a:gd name="csX7" fmla="*/ 0 w 6260224"/>
            <a:gd name="csY7" fmla="*/ 302173 h 1379483"/>
            <a:gd name="csX8" fmla="*/ 13138 w 6260224"/>
            <a:gd name="csY8" fmla="*/ 0 h 137948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Lst>
          <a:rect l="l" t="t" r="r" b="b"/>
          <a:pathLst>
            <a:path w="6260224" h="1379483">
              <a:moveTo>
                <a:pt x="13138" y="0"/>
              </a:moveTo>
              <a:lnTo>
                <a:pt x="2509345" y="0"/>
              </a:lnTo>
              <a:lnTo>
                <a:pt x="2509345" y="275897"/>
              </a:lnTo>
              <a:lnTo>
                <a:pt x="6260224" y="275897"/>
              </a:lnTo>
              <a:lnTo>
                <a:pt x="6260224" y="1379483"/>
              </a:lnTo>
              <a:lnTo>
                <a:pt x="748862" y="1379483"/>
              </a:lnTo>
              <a:lnTo>
                <a:pt x="748862" y="302173"/>
              </a:lnTo>
              <a:lnTo>
                <a:pt x="0" y="302173"/>
              </a:lnTo>
              <a:lnTo>
                <a:pt x="13138" y="0"/>
              </a:lnTo>
              <a:close/>
            </a:path>
          </a:pathLst>
        </a:cu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180974</xdr:colOff>
      <xdr:row>58</xdr:row>
      <xdr:rowOff>66675</xdr:rowOff>
    </xdr:from>
    <xdr:to>
      <xdr:col>51</xdr:col>
      <xdr:colOff>123825</xdr:colOff>
      <xdr:row>61</xdr:row>
      <xdr:rowOff>47625</xdr:rowOff>
    </xdr:to>
    <xdr:sp macro="" textlink="">
      <xdr:nvSpPr>
        <xdr:cNvPr id="70" name="吹き出し: 線 69">
          <a:extLst>
            <a:ext uri="{FF2B5EF4-FFF2-40B4-BE49-F238E27FC236}">
              <a16:creationId xmlns:a16="http://schemas.microsoft.com/office/drawing/2014/main" id="{08341AC0-78A3-4FE3-A189-5EFA244D8520}"/>
            </a:ext>
          </a:extLst>
        </xdr:cNvPr>
        <xdr:cNvSpPr/>
      </xdr:nvSpPr>
      <xdr:spPr>
        <a:xfrm>
          <a:off x="9839324" y="16002000"/>
          <a:ext cx="2914651" cy="809625"/>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既存施設の内部設備の増設・内部設備の能力増強を行う場合は、既存の建物と内部設備の情報を記入してください。</a:t>
          </a:r>
          <a:endParaRPr kumimoji="1" lang="en-US" altLang="ja-JP" sz="1100">
            <a:solidFill>
              <a:sysClr val="windowText" lastClr="000000"/>
            </a:solidFill>
          </a:endParaRPr>
        </a:p>
      </xdr:txBody>
    </xdr:sp>
    <xdr:clientData/>
  </xdr:twoCellAnchor>
  <xdr:twoCellAnchor>
    <xdr:from>
      <xdr:col>1</xdr:col>
      <xdr:colOff>0</xdr:colOff>
      <xdr:row>58</xdr:row>
      <xdr:rowOff>266701</xdr:rowOff>
    </xdr:from>
    <xdr:to>
      <xdr:col>37</xdr:col>
      <xdr:colOff>19050</xdr:colOff>
      <xdr:row>65</xdr:row>
      <xdr:rowOff>9526</xdr:rowOff>
    </xdr:to>
    <xdr:sp macro="" textlink="">
      <xdr:nvSpPr>
        <xdr:cNvPr id="71" name="正方形/長方形 70">
          <a:extLst>
            <a:ext uri="{FF2B5EF4-FFF2-40B4-BE49-F238E27FC236}">
              <a16:creationId xmlns:a16="http://schemas.microsoft.com/office/drawing/2014/main" id="{BAB97C7F-9A90-4259-990C-FFD7615DFDF9}"/>
            </a:ext>
          </a:extLst>
        </xdr:cNvPr>
        <xdr:cNvSpPr/>
      </xdr:nvSpPr>
      <xdr:spPr>
        <a:xfrm>
          <a:off x="247650" y="16202026"/>
          <a:ext cx="8934450" cy="16764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72</xdr:row>
      <xdr:rowOff>95251</xdr:rowOff>
    </xdr:from>
    <xdr:to>
      <xdr:col>47</xdr:col>
      <xdr:colOff>142876</xdr:colOff>
      <xdr:row>75</xdr:row>
      <xdr:rowOff>95250</xdr:rowOff>
    </xdr:to>
    <xdr:sp macro="" textlink="">
      <xdr:nvSpPr>
        <xdr:cNvPr id="72" name="吹き出し: 線 71">
          <a:extLst>
            <a:ext uri="{FF2B5EF4-FFF2-40B4-BE49-F238E27FC236}">
              <a16:creationId xmlns:a16="http://schemas.microsoft.com/office/drawing/2014/main" id="{87801C8D-0A1D-414B-8928-2B30938FAD1A}"/>
            </a:ext>
          </a:extLst>
        </xdr:cNvPr>
        <xdr:cNvSpPr/>
      </xdr:nvSpPr>
      <xdr:spPr>
        <a:xfrm>
          <a:off x="8867775" y="19469101"/>
          <a:ext cx="2914651" cy="828674"/>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借用地の場合は賃借契約の借用年数を記載してください。また、根拠資料として賃借契約書の写しを添付してください。</a:t>
          </a:r>
          <a:endParaRPr kumimoji="1" lang="en-US" altLang="ja-JP" sz="1100">
            <a:solidFill>
              <a:sysClr val="windowText" lastClr="000000"/>
            </a:solidFill>
          </a:endParaRPr>
        </a:p>
      </xdr:txBody>
    </xdr:sp>
    <xdr:clientData/>
  </xdr:twoCellAnchor>
  <xdr:twoCellAnchor>
    <xdr:from>
      <xdr:col>26</xdr:col>
      <xdr:colOff>228600</xdr:colOff>
      <xdr:row>71</xdr:row>
      <xdr:rowOff>266700</xdr:rowOff>
    </xdr:from>
    <xdr:to>
      <xdr:col>33</xdr:col>
      <xdr:colOff>28575</xdr:colOff>
      <xdr:row>76</xdr:row>
      <xdr:rowOff>28575</xdr:rowOff>
    </xdr:to>
    <xdr:sp macro="" textlink="">
      <xdr:nvSpPr>
        <xdr:cNvPr id="73" name="正方形/長方形 72">
          <a:extLst>
            <a:ext uri="{FF2B5EF4-FFF2-40B4-BE49-F238E27FC236}">
              <a16:creationId xmlns:a16="http://schemas.microsoft.com/office/drawing/2014/main" id="{6EEF140F-83C5-47E9-8E8A-69C8B8BE0EAF}"/>
            </a:ext>
          </a:extLst>
        </xdr:cNvPr>
        <xdr:cNvSpPr/>
      </xdr:nvSpPr>
      <xdr:spPr>
        <a:xfrm>
          <a:off x="6667500" y="19364325"/>
          <a:ext cx="1533525" cy="11430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83</xdr:row>
      <xdr:rowOff>64681</xdr:rowOff>
    </xdr:from>
    <xdr:to>
      <xdr:col>33</xdr:col>
      <xdr:colOff>28575</xdr:colOff>
      <xdr:row>87</xdr:row>
      <xdr:rowOff>33130</xdr:rowOff>
    </xdr:to>
    <xdr:sp macro="" textlink="">
      <xdr:nvSpPr>
        <xdr:cNvPr id="7" name="テキスト ボックス 6">
          <a:extLst>
            <a:ext uri="{FF2B5EF4-FFF2-40B4-BE49-F238E27FC236}">
              <a16:creationId xmlns:a16="http://schemas.microsoft.com/office/drawing/2014/main" id="{DEFC986F-0429-4EE2-AAA2-95CE616D9E35}"/>
            </a:ext>
          </a:extLst>
        </xdr:cNvPr>
        <xdr:cNvSpPr txBox="1"/>
      </xdr:nvSpPr>
      <xdr:spPr>
        <a:xfrm>
          <a:off x="5057775" y="22391281"/>
          <a:ext cx="3143250" cy="1073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事業実施主体：株式会社</a:t>
          </a:r>
          <a:r>
            <a:rPr kumimoji="1" lang="en-US" altLang="ja-JP" sz="1100">
              <a:solidFill>
                <a:schemeClr val="accent1"/>
              </a:solidFill>
            </a:rPr>
            <a:t>MAFF</a:t>
          </a:r>
          <a:r>
            <a:rPr kumimoji="1" lang="ja-JP" altLang="en-US" sz="1100">
              <a:solidFill>
                <a:schemeClr val="accent1"/>
              </a:solidFill>
            </a:rPr>
            <a:t>サービス</a:t>
          </a:r>
          <a:endParaRPr kumimoji="1" lang="en-US" altLang="ja-JP" sz="1100">
            <a:solidFill>
              <a:schemeClr val="accent1"/>
            </a:solidFill>
          </a:endParaRPr>
        </a:p>
        <a:p>
          <a:r>
            <a:rPr kumimoji="1" lang="ja-JP" altLang="en-US" sz="1100">
              <a:solidFill>
                <a:schemeClr val="accent1"/>
              </a:solidFill>
            </a:rPr>
            <a:t>役割：集出荷貯蔵施設の導入による</a:t>
          </a:r>
          <a:endParaRPr kumimoji="1" lang="en-US" altLang="ja-JP" sz="1100">
            <a:solidFill>
              <a:schemeClr val="accent1"/>
            </a:solidFill>
          </a:endParaRPr>
        </a:p>
        <a:p>
          <a:r>
            <a:rPr kumimoji="1" lang="ja-JP" altLang="en-US" sz="1100">
              <a:solidFill>
                <a:schemeClr val="accent1"/>
              </a:solidFill>
            </a:rPr>
            <a:t>　　　玉ねぎの集荷、食品会社への安定供給</a:t>
          </a:r>
          <a:endParaRPr kumimoji="1" lang="en-US" altLang="ja-JP" sz="1100">
            <a:solidFill>
              <a:schemeClr val="accent1"/>
            </a:solidFill>
          </a:endParaRPr>
        </a:p>
        <a:p>
          <a:r>
            <a:rPr kumimoji="1" lang="ja-JP" altLang="en-US" sz="1100">
              <a:solidFill>
                <a:schemeClr val="accent1"/>
              </a:solidFill>
            </a:rPr>
            <a:t>（サービス事業：収穫作業の代行）</a:t>
          </a:r>
        </a:p>
      </xdr:txBody>
    </xdr:sp>
    <xdr:clientData/>
  </xdr:twoCellAnchor>
  <xdr:twoCellAnchor>
    <xdr:from>
      <xdr:col>8</xdr:col>
      <xdr:colOff>123825</xdr:colOff>
      <xdr:row>93</xdr:row>
      <xdr:rowOff>85725</xdr:rowOff>
    </xdr:from>
    <xdr:to>
      <xdr:col>19</xdr:col>
      <xdr:colOff>112572</xdr:colOff>
      <xdr:row>105</xdr:row>
      <xdr:rowOff>142875</xdr:rowOff>
    </xdr:to>
    <xdr:grpSp>
      <xdr:nvGrpSpPr>
        <xdr:cNvPr id="78" name="グループ化 77">
          <a:extLst>
            <a:ext uri="{FF2B5EF4-FFF2-40B4-BE49-F238E27FC236}">
              <a16:creationId xmlns:a16="http://schemas.microsoft.com/office/drawing/2014/main" id="{6F4B0E49-C27A-CF4D-CF36-F59E1D146F9C}"/>
            </a:ext>
          </a:extLst>
        </xdr:cNvPr>
        <xdr:cNvGrpSpPr/>
      </xdr:nvGrpSpPr>
      <xdr:grpSpPr>
        <a:xfrm>
          <a:off x="2105025" y="25012650"/>
          <a:ext cx="2712897" cy="2943225"/>
          <a:chOff x="2105025" y="25012650"/>
          <a:chExt cx="2712897" cy="2943225"/>
        </a:xfrm>
      </xdr:grpSpPr>
      <xdr:sp macro="" textlink="">
        <xdr:nvSpPr>
          <xdr:cNvPr id="74" name="吹き出し: 線 73">
            <a:extLst>
              <a:ext uri="{FF2B5EF4-FFF2-40B4-BE49-F238E27FC236}">
                <a16:creationId xmlns:a16="http://schemas.microsoft.com/office/drawing/2014/main" id="{EED265D1-468C-4683-AA2E-F9E7BC2F7EAF}"/>
              </a:ext>
            </a:extLst>
          </xdr:cNvPr>
          <xdr:cNvSpPr/>
        </xdr:nvSpPr>
        <xdr:spPr>
          <a:xfrm>
            <a:off x="2324100" y="25012650"/>
            <a:ext cx="2493822" cy="573982"/>
          </a:xfrm>
          <a:prstGeom prst="borderCallout1">
            <a:avLst>
              <a:gd name="adj1" fmla="val 28750"/>
              <a:gd name="adj2" fmla="val 544"/>
              <a:gd name="adj3" fmla="val 99847"/>
              <a:gd name="adj4" fmla="val -389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既存施設を活用して整備する場合は現状の項目も記載してください。</a:t>
            </a:r>
            <a:endParaRPr kumimoji="1" lang="en-US" altLang="ja-JP" sz="1100">
              <a:solidFill>
                <a:sysClr val="windowText" lastClr="000000"/>
              </a:solidFill>
            </a:endParaRPr>
          </a:p>
        </xdr:txBody>
      </xdr:sp>
      <xdr:cxnSp macro="">
        <xdr:nvCxnSpPr>
          <xdr:cNvPr id="75" name="直線コネクタ 74">
            <a:extLst>
              <a:ext uri="{FF2B5EF4-FFF2-40B4-BE49-F238E27FC236}">
                <a16:creationId xmlns:a16="http://schemas.microsoft.com/office/drawing/2014/main" id="{B29DB5B9-BC82-41F7-BDEA-1AF43FD78437}"/>
              </a:ext>
            </a:extLst>
          </xdr:cNvPr>
          <xdr:cNvCxnSpPr/>
        </xdr:nvCxnSpPr>
        <xdr:spPr>
          <a:xfrm flipV="1">
            <a:off x="2105025" y="25574625"/>
            <a:ext cx="942975" cy="238125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219075</xdr:colOff>
      <xdr:row>191</xdr:row>
      <xdr:rowOff>257175</xdr:rowOff>
    </xdr:from>
    <xdr:to>
      <xdr:col>12</xdr:col>
      <xdr:colOff>19050</xdr:colOff>
      <xdr:row>194</xdr:row>
      <xdr:rowOff>14396</xdr:rowOff>
    </xdr:to>
    <xdr:sp macro="" textlink="">
      <xdr:nvSpPr>
        <xdr:cNvPr id="84" name="正方形/長方形 83">
          <a:extLst>
            <a:ext uri="{FF2B5EF4-FFF2-40B4-BE49-F238E27FC236}">
              <a16:creationId xmlns:a16="http://schemas.microsoft.com/office/drawing/2014/main" id="{F8CDEFF2-87F9-4049-BA9B-28F702F71441}"/>
            </a:ext>
          </a:extLst>
        </xdr:cNvPr>
        <xdr:cNvSpPr/>
      </xdr:nvSpPr>
      <xdr:spPr>
        <a:xfrm>
          <a:off x="466725" y="49129950"/>
          <a:ext cx="2524125" cy="58589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123825</xdr:colOff>
      <xdr:row>191</xdr:row>
      <xdr:rowOff>95250</xdr:rowOff>
    </xdr:from>
    <xdr:to>
      <xdr:col>52</xdr:col>
      <xdr:colOff>219075</xdr:colOff>
      <xdr:row>198</xdr:row>
      <xdr:rowOff>19050</xdr:rowOff>
    </xdr:to>
    <xdr:sp macro="" textlink="">
      <xdr:nvSpPr>
        <xdr:cNvPr id="85" name="吹き出し: 線 5">
          <a:extLst>
            <a:ext uri="{FF2B5EF4-FFF2-40B4-BE49-F238E27FC236}">
              <a16:creationId xmlns:a16="http://schemas.microsoft.com/office/drawing/2014/main" id="{04473FF4-35DF-4636-BF70-B2FF345A2FFF}"/>
            </a:ext>
          </a:extLst>
        </xdr:cNvPr>
        <xdr:cNvSpPr/>
      </xdr:nvSpPr>
      <xdr:spPr>
        <a:xfrm>
          <a:off x="7800975" y="48968025"/>
          <a:ext cx="5295900" cy="1638300"/>
        </a:xfrm>
        <a:prstGeom prst="borderCallout1">
          <a:avLst>
            <a:gd name="adj1" fmla="val 28371"/>
            <a:gd name="adj2" fmla="val -405"/>
            <a:gd name="adj3" fmla="val 28220"/>
            <a:gd name="adj4" fmla="val -90449"/>
          </a:avLst>
        </a:prstGeom>
        <a:solidFill>
          <a:sysClr val="window" lastClr="FFFFFF"/>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215348</xdr:colOff>
      <xdr:row>1</xdr:row>
      <xdr:rowOff>91109</xdr:rowOff>
    </xdr:from>
    <xdr:to>
      <xdr:col>15</xdr:col>
      <xdr:colOff>173936</xdr:colOff>
      <xdr:row>2</xdr:row>
      <xdr:rowOff>653850</xdr:rowOff>
    </xdr:to>
    <xdr:sp macro="" textlink="">
      <xdr:nvSpPr>
        <xdr:cNvPr id="36" name="正方形/長方形 35">
          <a:extLst>
            <a:ext uri="{FF2B5EF4-FFF2-40B4-BE49-F238E27FC236}">
              <a16:creationId xmlns:a16="http://schemas.microsoft.com/office/drawing/2014/main" id="{9D699249-0AF0-4F40-92CC-44DB79B1E591}"/>
            </a:ext>
          </a:extLst>
        </xdr:cNvPr>
        <xdr:cNvSpPr/>
      </xdr:nvSpPr>
      <xdr:spPr>
        <a:xfrm>
          <a:off x="215348" y="364435"/>
          <a:ext cx="3685762"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25</xdr:col>
      <xdr:colOff>33130</xdr:colOff>
      <xdr:row>177</xdr:row>
      <xdr:rowOff>57978</xdr:rowOff>
    </xdr:from>
    <xdr:to>
      <xdr:col>38</xdr:col>
      <xdr:colOff>136663</xdr:colOff>
      <xdr:row>181</xdr:row>
      <xdr:rowOff>60049</xdr:rowOff>
    </xdr:to>
    <xdr:sp macro="" textlink="">
      <xdr:nvSpPr>
        <xdr:cNvPr id="50" name="吹き出し: 線 23">
          <a:extLst>
            <a:ext uri="{FF2B5EF4-FFF2-40B4-BE49-F238E27FC236}">
              <a16:creationId xmlns:a16="http://schemas.microsoft.com/office/drawing/2014/main" id="{FE16E22F-5FF2-41FD-A902-5C553372FC4B}"/>
            </a:ext>
          </a:extLst>
        </xdr:cNvPr>
        <xdr:cNvSpPr/>
      </xdr:nvSpPr>
      <xdr:spPr>
        <a:xfrm>
          <a:off x="6245087" y="45231326"/>
          <a:ext cx="3333750" cy="1095375"/>
        </a:xfrm>
        <a:prstGeom prst="borderCallout1">
          <a:avLst>
            <a:gd name="adj1" fmla="val -41032"/>
            <a:gd name="adj2" fmla="val -116768"/>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ysClr val="windowText" lastClr="000000"/>
              </a:solidFill>
            </a:rPr>
            <a:t>整備する施設における出荷量及び出荷額の見通しを記載してください。</a:t>
          </a:r>
          <a:endParaRPr lang="en-US" altLang="ja-JP">
            <a:solidFill>
              <a:sysClr val="windowText" lastClr="000000"/>
            </a:solidFill>
          </a:endParaRPr>
        </a:p>
        <a:p>
          <a:pPr algn="l"/>
          <a:r>
            <a:rPr lang="ja-JP" altLang="en-US">
              <a:solidFill>
                <a:sysClr val="windowText" lastClr="000000"/>
              </a:solidFill>
            </a:rPr>
            <a:t>既存施設を活用して整備する場合は現状の数値も記入してください。</a:t>
          </a:r>
          <a:endParaRPr lang="en-US" altLang="ja-JP">
            <a:solidFill>
              <a:sysClr val="windowText" lastClr="000000"/>
            </a:solidFill>
          </a:endParaRPr>
        </a:p>
      </xdr:txBody>
    </xdr:sp>
    <xdr:clientData/>
  </xdr:twoCellAnchor>
  <xdr:twoCellAnchor>
    <xdr:from>
      <xdr:col>9</xdr:col>
      <xdr:colOff>9525</xdr:colOff>
      <xdr:row>49</xdr:row>
      <xdr:rowOff>257176</xdr:rowOff>
    </xdr:from>
    <xdr:to>
      <xdr:col>18</xdr:col>
      <xdr:colOff>13138</xdr:colOff>
      <xdr:row>53</xdr:row>
      <xdr:rowOff>9526</xdr:rowOff>
    </xdr:to>
    <xdr:sp macro="" textlink="">
      <xdr:nvSpPr>
        <xdr:cNvPr id="51" name="正方形/長方形 50">
          <a:extLst>
            <a:ext uri="{FF2B5EF4-FFF2-40B4-BE49-F238E27FC236}">
              <a16:creationId xmlns:a16="http://schemas.microsoft.com/office/drawing/2014/main" id="{9271ACF1-9C83-4BCD-BC6E-DAD377815DC1}"/>
            </a:ext>
          </a:extLst>
        </xdr:cNvPr>
        <xdr:cNvSpPr/>
      </xdr:nvSpPr>
      <xdr:spPr>
        <a:xfrm>
          <a:off x="2256111" y="13414814"/>
          <a:ext cx="2250199" cy="855936"/>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10839</xdr:colOff>
      <xdr:row>50</xdr:row>
      <xdr:rowOff>258490</xdr:rowOff>
    </xdr:from>
    <xdr:to>
      <xdr:col>28</xdr:col>
      <xdr:colOff>26276</xdr:colOff>
      <xdr:row>53</xdr:row>
      <xdr:rowOff>6569</xdr:rowOff>
    </xdr:to>
    <xdr:sp macro="" textlink="">
      <xdr:nvSpPr>
        <xdr:cNvPr id="52" name="正方形/長方形 51">
          <a:extLst>
            <a:ext uri="{FF2B5EF4-FFF2-40B4-BE49-F238E27FC236}">
              <a16:creationId xmlns:a16="http://schemas.microsoft.com/office/drawing/2014/main" id="{EF2B050B-F8B3-4458-A459-ED8F3AF897EC}"/>
            </a:ext>
          </a:extLst>
        </xdr:cNvPr>
        <xdr:cNvSpPr/>
      </xdr:nvSpPr>
      <xdr:spPr>
        <a:xfrm>
          <a:off x="4504011" y="13692024"/>
          <a:ext cx="2511644" cy="575769"/>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110030</xdr:colOff>
      <xdr:row>47</xdr:row>
      <xdr:rowOff>132693</xdr:rowOff>
    </xdr:from>
    <xdr:to>
      <xdr:col>28</xdr:col>
      <xdr:colOff>78828</xdr:colOff>
      <xdr:row>49</xdr:row>
      <xdr:rowOff>199367</xdr:rowOff>
    </xdr:to>
    <xdr:sp macro="" textlink="">
      <xdr:nvSpPr>
        <xdr:cNvPr id="53" name="吹き出し: 線 52">
          <a:extLst>
            <a:ext uri="{FF2B5EF4-FFF2-40B4-BE49-F238E27FC236}">
              <a16:creationId xmlns:a16="http://schemas.microsoft.com/office/drawing/2014/main" id="{2CF96CE3-32F3-4D7A-A1EF-D2A9BB3F4390}"/>
            </a:ext>
          </a:extLst>
        </xdr:cNvPr>
        <xdr:cNvSpPr/>
      </xdr:nvSpPr>
      <xdr:spPr>
        <a:xfrm>
          <a:off x="4603202" y="12738538"/>
          <a:ext cx="2465005" cy="618467"/>
        </a:xfrm>
        <a:prstGeom prst="borderCallout1">
          <a:avLst>
            <a:gd name="adj1" fmla="val 27687"/>
            <a:gd name="adj2" fmla="val -109"/>
            <a:gd name="adj3" fmla="val 132430"/>
            <a:gd name="adj4" fmla="val -1678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既存</a:t>
          </a:r>
          <a:r>
            <a:rPr kumimoji="1" lang="ja-JP" altLang="ja-JP" sz="1100">
              <a:solidFill>
                <a:sysClr val="windowText" lastClr="000000"/>
              </a:solidFill>
              <a:effectLst/>
              <a:latin typeface="+mn-lt"/>
              <a:ea typeface="+mn-ea"/>
              <a:cs typeface="+mn-cs"/>
            </a:rPr>
            <a:t>施設</a:t>
          </a:r>
          <a:r>
            <a:rPr kumimoji="1" lang="ja-JP" altLang="en-US" sz="1100">
              <a:solidFill>
                <a:sysClr val="windowText" lastClr="000000"/>
              </a:solidFill>
              <a:effectLst/>
              <a:latin typeface="+mn-lt"/>
              <a:ea typeface="+mn-ea"/>
              <a:cs typeface="+mn-cs"/>
            </a:rPr>
            <a:t>に係る整備を行う場合のみ</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31</xdr:col>
      <xdr:colOff>39085</xdr:colOff>
      <xdr:row>49</xdr:row>
      <xdr:rowOff>114299</xdr:rowOff>
    </xdr:from>
    <xdr:to>
      <xdr:col>41</xdr:col>
      <xdr:colOff>26276</xdr:colOff>
      <xdr:row>51</xdr:row>
      <xdr:rowOff>180973</xdr:rowOff>
    </xdr:to>
    <xdr:sp macro="" textlink="">
      <xdr:nvSpPr>
        <xdr:cNvPr id="54" name="吹き出し: 線 53">
          <a:extLst>
            <a:ext uri="{FF2B5EF4-FFF2-40B4-BE49-F238E27FC236}">
              <a16:creationId xmlns:a16="http://schemas.microsoft.com/office/drawing/2014/main" id="{C7558983-3388-4B71-91BA-CDFB37D8FFB8}"/>
            </a:ext>
          </a:extLst>
        </xdr:cNvPr>
        <xdr:cNvSpPr/>
      </xdr:nvSpPr>
      <xdr:spPr>
        <a:xfrm>
          <a:off x="7777326" y="13271937"/>
          <a:ext cx="2483398" cy="618467"/>
        </a:xfrm>
        <a:prstGeom prst="borderCallout1">
          <a:avLst>
            <a:gd name="adj1" fmla="val 27687"/>
            <a:gd name="adj2" fmla="val -109"/>
            <a:gd name="adj3" fmla="val 99503"/>
            <a:gd name="adj4" fmla="val -361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新たに建物等を新設する場合、</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430696</xdr:colOff>
      <xdr:row>2</xdr:row>
      <xdr:rowOff>546651</xdr:rowOff>
    </xdr:from>
    <xdr:to>
      <xdr:col>9</xdr:col>
      <xdr:colOff>72473</xdr:colOff>
      <xdr:row>6</xdr:row>
      <xdr:rowOff>132584</xdr:rowOff>
    </xdr:to>
    <xdr:sp macro="" textlink="">
      <xdr:nvSpPr>
        <xdr:cNvPr id="4" name="吹き出し: 線 6">
          <a:extLst>
            <a:ext uri="{FF2B5EF4-FFF2-40B4-BE49-F238E27FC236}">
              <a16:creationId xmlns:a16="http://schemas.microsoft.com/office/drawing/2014/main" id="{FC2B1925-68C8-4B41-8652-065BD2A34785}"/>
            </a:ext>
          </a:extLst>
        </xdr:cNvPr>
        <xdr:cNvSpPr/>
      </xdr:nvSpPr>
      <xdr:spPr>
        <a:xfrm>
          <a:off x="4679674" y="1358347"/>
          <a:ext cx="3981864" cy="820041"/>
        </a:xfrm>
        <a:prstGeom prst="borderCallout1">
          <a:avLst>
            <a:gd name="adj1" fmla="val 41664"/>
            <a:gd name="adj2" fmla="val 168"/>
            <a:gd name="adj3" fmla="val 188582"/>
            <a:gd name="adj4" fmla="val -20565"/>
          </a:avLst>
        </a:prstGeom>
        <a:solidFill>
          <a:schemeClr val="bg1"/>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本事業で実施するサービスのみ記載してください。（別記２－１様式第１－３号サービス事業利用者一覧と同様の記載内容になります。）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1755913</xdr:colOff>
      <xdr:row>7</xdr:row>
      <xdr:rowOff>637763</xdr:rowOff>
    </xdr:from>
    <xdr:to>
      <xdr:col>4</xdr:col>
      <xdr:colOff>1</xdr:colOff>
      <xdr:row>11</xdr:row>
      <xdr:rowOff>2</xdr:rowOff>
    </xdr:to>
    <xdr:sp macro="" textlink="">
      <xdr:nvSpPr>
        <xdr:cNvPr id="5" name="正方形/長方形 4">
          <a:extLst>
            <a:ext uri="{FF2B5EF4-FFF2-40B4-BE49-F238E27FC236}">
              <a16:creationId xmlns:a16="http://schemas.microsoft.com/office/drawing/2014/main" id="{E8E562C8-BE8D-4ECD-BD14-7D5A6F1CD863}"/>
            </a:ext>
          </a:extLst>
        </xdr:cNvPr>
        <xdr:cNvSpPr/>
      </xdr:nvSpPr>
      <xdr:spPr>
        <a:xfrm>
          <a:off x="2451652" y="2890633"/>
          <a:ext cx="1797327" cy="46382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1747632</xdr:colOff>
      <xdr:row>41</xdr:row>
      <xdr:rowOff>1</xdr:rowOff>
    </xdr:from>
    <xdr:to>
      <xdr:col>4</xdr:col>
      <xdr:colOff>0</xdr:colOff>
      <xdr:row>42</xdr:row>
      <xdr:rowOff>231913</xdr:rowOff>
    </xdr:to>
    <xdr:sp macro="" textlink="">
      <xdr:nvSpPr>
        <xdr:cNvPr id="6" name="正方形/長方形 5">
          <a:extLst>
            <a:ext uri="{FF2B5EF4-FFF2-40B4-BE49-F238E27FC236}">
              <a16:creationId xmlns:a16="http://schemas.microsoft.com/office/drawing/2014/main" id="{23D6FF52-B27F-4890-8DB9-5638F452FA7B}"/>
            </a:ext>
          </a:extLst>
        </xdr:cNvPr>
        <xdr:cNvSpPr/>
      </xdr:nvSpPr>
      <xdr:spPr>
        <a:xfrm>
          <a:off x="2443371" y="8382001"/>
          <a:ext cx="1805607" cy="480390"/>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1341782</xdr:colOff>
      <xdr:row>6</xdr:row>
      <xdr:rowOff>140805</xdr:rowOff>
    </xdr:from>
    <xdr:to>
      <xdr:col>4</xdr:col>
      <xdr:colOff>770283</xdr:colOff>
      <xdr:row>40</xdr:row>
      <xdr:rowOff>505239</xdr:rowOff>
    </xdr:to>
    <xdr:cxnSp macro="">
      <xdr:nvCxnSpPr>
        <xdr:cNvPr id="7" name="直線コネクタ 23">
          <a:extLst>
            <a:ext uri="{FF2B5EF4-FFF2-40B4-BE49-F238E27FC236}">
              <a16:creationId xmlns:a16="http://schemas.microsoft.com/office/drawing/2014/main" id="{49C1F015-9702-487C-B732-03B452D616C0}"/>
            </a:ext>
          </a:extLst>
        </xdr:cNvPr>
        <xdr:cNvCxnSpPr/>
      </xdr:nvCxnSpPr>
      <xdr:spPr>
        <a:xfrm flipH="1">
          <a:off x="3801717" y="2186609"/>
          <a:ext cx="1217544" cy="6153978"/>
        </a:xfrm>
        <a:prstGeom prst="line">
          <a:avLst/>
        </a:prstGeom>
        <a:noFill/>
        <a:ln w="28575" cap="flat" cmpd="sng" algn="ctr">
          <a:solidFill>
            <a:schemeClr val="accent4"/>
          </a:solidFill>
          <a:prstDash val="solid"/>
          <a:miter lim="800000"/>
        </a:ln>
        <a:effectLst/>
      </xdr:spPr>
    </xdr:cxnSp>
    <xdr:clientData/>
  </xdr:twoCellAnchor>
  <xdr:twoCellAnchor>
    <xdr:from>
      <xdr:col>0</xdr:col>
      <xdr:colOff>314740</xdr:colOff>
      <xdr:row>1</xdr:row>
      <xdr:rowOff>8282</xdr:rowOff>
    </xdr:from>
    <xdr:to>
      <xdr:col>3</xdr:col>
      <xdr:colOff>1557130</xdr:colOff>
      <xdr:row>2</xdr:row>
      <xdr:rowOff>206588</xdr:rowOff>
    </xdr:to>
    <xdr:sp macro="" textlink="">
      <xdr:nvSpPr>
        <xdr:cNvPr id="2" name="正方形/長方形 1">
          <a:extLst>
            <a:ext uri="{FF2B5EF4-FFF2-40B4-BE49-F238E27FC236}">
              <a16:creationId xmlns:a16="http://schemas.microsoft.com/office/drawing/2014/main" id="{053D2442-8C50-477B-9F1C-D58A7D9EAFB1}"/>
            </a:ext>
          </a:extLst>
        </xdr:cNvPr>
        <xdr:cNvSpPr/>
      </xdr:nvSpPr>
      <xdr:spPr>
        <a:xfrm>
          <a:off x="314740" y="182217"/>
          <a:ext cx="3702325"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43</xdr:col>
      <xdr:colOff>91109</xdr:colOff>
      <xdr:row>1</xdr:row>
      <xdr:rowOff>129623</xdr:rowOff>
    </xdr:from>
    <xdr:to>
      <xdr:col>53</xdr:col>
      <xdr:colOff>198782</xdr:colOff>
      <xdr:row>2</xdr:row>
      <xdr:rowOff>24848</xdr:rowOff>
    </xdr:to>
    <xdr:sp macro="" textlink="">
      <xdr:nvSpPr>
        <xdr:cNvPr id="2" name="吹き出し: 線 1">
          <a:extLst>
            <a:ext uri="{FF2B5EF4-FFF2-40B4-BE49-F238E27FC236}">
              <a16:creationId xmlns:a16="http://schemas.microsoft.com/office/drawing/2014/main" id="{780A1F35-E8D3-4B5B-B622-04DF662387CD}"/>
            </a:ext>
          </a:extLst>
        </xdr:cNvPr>
        <xdr:cNvSpPr/>
      </xdr:nvSpPr>
      <xdr:spPr>
        <a:xfrm>
          <a:off x="10436087" y="369819"/>
          <a:ext cx="2509630" cy="831159"/>
        </a:xfrm>
        <a:prstGeom prst="borderCallout1">
          <a:avLst>
            <a:gd name="adj1" fmla="val 100790"/>
            <a:gd name="adj2" fmla="val 51461"/>
            <a:gd name="adj3" fmla="val 310256"/>
            <a:gd name="adj4" fmla="val -698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見積の工事項目等を参考にしながら項目ごとに計画の時期を網掛けにして</a:t>
          </a:r>
          <a:r>
            <a:rPr lang="ja-JP" altLang="en-US">
              <a:effectLst/>
            </a:rPr>
            <a:t> </a:t>
          </a:r>
          <a:r>
            <a:rPr kumimoji="1" lang="ja-JP" altLang="en-US" sz="1100">
              <a:solidFill>
                <a:sysClr val="windowText" lastClr="000000"/>
              </a:solidFill>
            </a:rPr>
            <a:t>ください。</a:t>
          </a:r>
          <a:endParaRPr kumimoji="1" lang="en-US" altLang="ja-JP" sz="1100">
            <a:solidFill>
              <a:sysClr val="windowText" lastClr="000000"/>
            </a:solidFill>
          </a:endParaRPr>
        </a:p>
      </xdr:txBody>
    </xdr:sp>
    <xdr:clientData/>
  </xdr:twoCellAnchor>
  <xdr:twoCellAnchor>
    <xdr:from>
      <xdr:col>0</xdr:col>
      <xdr:colOff>223632</xdr:colOff>
      <xdr:row>1</xdr:row>
      <xdr:rowOff>49695</xdr:rowOff>
    </xdr:from>
    <xdr:to>
      <xdr:col>16</xdr:col>
      <xdr:colOff>66262</xdr:colOff>
      <xdr:row>1</xdr:row>
      <xdr:rowOff>885762</xdr:rowOff>
    </xdr:to>
    <xdr:sp macro="" textlink="">
      <xdr:nvSpPr>
        <xdr:cNvPr id="3" name="正方形/長方形 2">
          <a:extLst>
            <a:ext uri="{FF2B5EF4-FFF2-40B4-BE49-F238E27FC236}">
              <a16:creationId xmlns:a16="http://schemas.microsoft.com/office/drawing/2014/main" id="{B6314306-7BE6-49DB-ADFC-3519B2335341}"/>
            </a:ext>
          </a:extLst>
        </xdr:cNvPr>
        <xdr:cNvSpPr/>
      </xdr:nvSpPr>
      <xdr:spPr>
        <a:xfrm>
          <a:off x="223632" y="289891"/>
          <a:ext cx="3702326"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実需者との連携により</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6D8C-4B28-4FF8-80CA-0E656527FBA4}">
  <sheetPr>
    <pageSetUpPr fitToPage="1"/>
  </sheetPr>
  <dimension ref="A1:DY34"/>
  <sheetViews>
    <sheetView showGridLines="0" view="pageBreakPreview" topLeftCell="A3" zoomScale="115" zoomScaleNormal="100" zoomScaleSheetLayoutView="115" workbookViewId="0">
      <selection activeCell="AK18" sqref="AK18:AR18"/>
    </sheetView>
  </sheetViews>
  <sheetFormatPr defaultColWidth="2.25" defaultRowHeight="13.5"/>
  <cols>
    <col min="1" max="65" width="2.5" style="3" customWidth="1"/>
    <col min="66" max="71" width="2.25" style="3"/>
    <col min="72" max="72" width="1.125" style="3" customWidth="1"/>
    <col min="73" max="256" width="2.25" style="3"/>
    <col min="257" max="257" width="2.5" style="3" bestFit="1" customWidth="1"/>
    <col min="258" max="258" width="2.25" style="3"/>
    <col min="259" max="259" width="2.5" style="3" bestFit="1" customWidth="1"/>
    <col min="260" max="512" width="2.25" style="3"/>
    <col min="513" max="513" width="2.5" style="3" bestFit="1" customWidth="1"/>
    <col min="514" max="514" width="2.25" style="3"/>
    <col min="515" max="515" width="2.5" style="3" bestFit="1" customWidth="1"/>
    <col min="516" max="768" width="2.25" style="3"/>
    <col min="769" max="769" width="2.5" style="3" bestFit="1" customWidth="1"/>
    <col min="770" max="770" width="2.25" style="3"/>
    <col min="771" max="771" width="2.5" style="3" bestFit="1" customWidth="1"/>
    <col min="772" max="1024" width="2.25" style="3"/>
    <col min="1025" max="1025" width="2.5" style="3" bestFit="1" customWidth="1"/>
    <col min="1026" max="1026" width="2.25" style="3"/>
    <col min="1027" max="1027" width="2.5" style="3" bestFit="1" customWidth="1"/>
    <col min="1028" max="1280" width="2.25" style="3"/>
    <col min="1281" max="1281" width="2.5" style="3" bestFit="1" customWidth="1"/>
    <col min="1282" max="1282" width="2.25" style="3"/>
    <col min="1283" max="1283" width="2.5" style="3" bestFit="1" customWidth="1"/>
    <col min="1284" max="1536" width="2.25" style="3"/>
    <col min="1537" max="1537" width="2.5" style="3" bestFit="1" customWidth="1"/>
    <col min="1538" max="1538" width="2.25" style="3"/>
    <col min="1539" max="1539" width="2.5" style="3" bestFit="1" customWidth="1"/>
    <col min="1540" max="1792" width="2.25" style="3"/>
    <col min="1793" max="1793" width="2.5" style="3" bestFit="1" customWidth="1"/>
    <col min="1794" max="1794" width="2.25" style="3"/>
    <col min="1795" max="1795" width="2.5" style="3" bestFit="1" customWidth="1"/>
    <col min="1796" max="2048" width="2.25" style="3"/>
    <col min="2049" max="2049" width="2.5" style="3" bestFit="1" customWidth="1"/>
    <col min="2050" max="2050" width="2.25" style="3"/>
    <col min="2051" max="2051" width="2.5" style="3" bestFit="1" customWidth="1"/>
    <col min="2052" max="2304" width="2.25" style="3"/>
    <col min="2305" max="2305" width="2.5" style="3" bestFit="1" customWidth="1"/>
    <col min="2306" max="2306" width="2.25" style="3"/>
    <col min="2307" max="2307" width="2.5" style="3" bestFit="1" customWidth="1"/>
    <col min="2308" max="2560" width="2.25" style="3"/>
    <col min="2561" max="2561" width="2.5" style="3" bestFit="1" customWidth="1"/>
    <col min="2562" max="2562" width="2.25" style="3"/>
    <col min="2563" max="2563" width="2.5" style="3" bestFit="1" customWidth="1"/>
    <col min="2564" max="2816" width="2.25" style="3"/>
    <col min="2817" max="2817" width="2.5" style="3" bestFit="1" customWidth="1"/>
    <col min="2818" max="2818" width="2.25" style="3"/>
    <col min="2819" max="2819" width="2.5" style="3" bestFit="1" customWidth="1"/>
    <col min="2820" max="3072" width="2.25" style="3"/>
    <col min="3073" max="3073" width="2.5" style="3" bestFit="1" customWidth="1"/>
    <col min="3074" max="3074" width="2.25" style="3"/>
    <col min="3075" max="3075" width="2.5" style="3" bestFit="1" customWidth="1"/>
    <col min="3076" max="3328" width="2.25" style="3"/>
    <col min="3329" max="3329" width="2.5" style="3" bestFit="1" customWidth="1"/>
    <col min="3330" max="3330" width="2.25" style="3"/>
    <col min="3331" max="3331" width="2.5" style="3" bestFit="1" customWidth="1"/>
    <col min="3332" max="3584" width="2.25" style="3"/>
    <col min="3585" max="3585" width="2.5" style="3" bestFit="1" customWidth="1"/>
    <col min="3586" max="3586" width="2.25" style="3"/>
    <col min="3587" max="3587" width="2.5" style="3" bestFit="1" customWidth="1"/>
    <col min="3588" max="3840" width="2.25" style="3"/>
    <col min="3841" max="3841" width="2.5" style="3" bestFit="1" customWidth="1"/>
    <col min="3842" max="3842" width="2.25" style="3"/>
    <col min="3843" max="3843" width="2.5" style="3" bestFit="1" customWidth="1"/>
    <col min="3844" max="4096" width="2.25" style="3"/>
    <col min="4097" max="4097" width="2.5" style="3" bestFit="1" customWidth="1"/>
    <col min="4098" max="4098" width="2.25" style="3"/>
    <col min="4099" max="4099" width="2.5" style="3" bestFit="1" customWidth="1"/>
    <col min="4100" max="4352" width="2.25" style="3"/>
    <col min="4353" max="4353" width="2.5" style="3" bestFit="1" customWidth="1"/>
    <col min="4354" max="4354" width="2.25" style="3"/>
    <col min="4355" max="4355" width="2.5" style="3" bestFit="1" customWidth="1"/>
    <col min="4356" max="4608" width="2.25" style="3"/>
    <col min="4609" max="4609" width="2.5" style="3" bestFit="1" customWidth="1"/>
    <col min="4610" max="4610" width="2.25" style="3"/>
    <col min="4611" max="4611" width="2.5" style="3" bestFit="1" customWidth="1"/>
    <col min="4612" max="4864" width="2.25" style="3"/>
    <col min="4865" max="4865" width="2.5" style="3" bestFit="1" customWidth="1"/>
    <col min="4866" max="4866" width="2.25" style="3"/>
    <col min="4867" max="4867" width="2.5" style="3" bestFit="1" customWidth="1"/>
    <col min="4868" max="5120" width="2.25" style="3"/>
    <col min="5121" max="5121" width="2.5" style="3" bestFit="1" customWidth="1"/>
    <col min="5122" max="5122" width="2.25" style="3"/>
    <col min="5123" max="5123" width="2.5" style="3" bestFit="1" customWidth="1"/>
    <col min="5124" max="5376" width="2.25" style="3"/>
    <col min="5377" max="5377" width="2.5" style="3" bestFit="1" customWidth="1"/>
    <col min="5378" max="5378" width="2.25" style="3"/>
    <col min="5379" max="5379" width="2.5" style="3" bestFit="1" customWidth="1"/>
    <col min="5380" max="5632" width="2.25" style="3"/>
    <col min="5633" max="5633" width="2.5" style="3" bestFit="1" customWidth="1"/>
    <col min="5634" max="5634" width="2.25" style="3"/>
    <col min="5635" max="5635" width="2.5" style="3" bestFit="1" customWidth="1"/>
    <col min="5636" max="5888" width="2.25" style="3"/>
    <col min="5889" max="5889" width="2.5" style="3" bestFit="1" customWidth="1"/>
    <col min="5890" max="5890" width="2.25" style="3"/>
    <col min="5891" max="5891" width="2.5" style="3" bestFit="1" customWidth="1"/>
    <col min="5892" max="6144" width="2.25" style="3"/>
    <col min="6145" max="6145" width="2.5" style="3" bestFit="1" customWidth="1"/>
    <col min="6146" max="6146" width="2.25" style="3"/>
    <col min="6147" max="6147" width="2.5" style="3" bestFit="1" customWidth="1"/>
    <col min="6148" max="6400" width="2.25" style="3"/>
    <col min="6401" max="6401" width="2.5" style="3" bestFit="1" customWidth="1"/>
    <col min="6402" max="6402" width="2.25" style="3"/>
    <col min="6403" max="6403" width="2.5" style="3" bestFit="1" customWidth="1"/>
    <col min="6404" max="6656" width="2.25" style="3"/>
    <col min="6657" max="6657" width="2.5" style="3" bestFit="1" customWidth="1"/>
    <col min="6658" max="6658" width="2.25" style="3"/>
    <col min="6659" max="6659" width="2.5" style="3" bestFit="1" customWidth="1"/>
    <col min="6660" max="6912" width="2.25" style="3"/>
    <col min="6913" max="6913" width="2.5" style="3" bestFit="1" customWidth="1"/>
    <col min="6914" max="6914" width="2.25" style="3"/>
    <col min="6915" max="6915" width="2.5" style="3" bestFit="1" customWidth="1"/>
    <col min="6916" max="7168" width="2.25" style="3"/>
    <col min="7169" max="7169" width="2.5" style="3" bestFit="1" customWidth="1"/>
    <col min="7170" max="7170" width="2.25" style="3"/>
    <col min="7171" max="7171" width="2.5" style="3" bestFit="1" customWidth="1"/>
    <col min="7172" max="7424" width="2.25" style="3"/>
    <col min="7425" max="7425" width="2.5" style="3" bestFit="1" customWidth="1"/>
    <col min="7426" max="7426" width="2.25" style="3"/>
    <col min="7427" max="7427" width="2.5" style="3" bestFit="1" customWidth="1"/>
    <col min="7428" max="7680" width="2.25" style="3"/>
    <col min="7681" max="7681" width="2.5" style="3" bestFit="1" customWidth="1"/>
    <col min="7682" max="7682" width="2.25" style="3"/>
    <col min="7683" max="7683" width="2.5" style="3" bestFit="1" customWidth="1"/>
    <col min="7684" max="7936" width="2.25" style="3"/>
    <col min="7937" max="7937" width="2.5" style="3" bestFit="1" customWidth="1"/>
    <col min="7938" max="7938" width="2.25" style="3"/>
    <col min="7939" max="7939" width="2.5" style="3" bestFit="1" customWidth="1"/>
    <col min="7940" max="8192" width="2.25" style="3"/>
    <col min="8193" max="8193" width="2.5" style="3" bestFit="1" customWidth="1"/>
    <col min="8194" max="8194" width="2.25" style="3"/>
    <col min="8195" max="8195" width="2.5" style="3" bestFit="1" customWidth="1"/>
    <col min="8196" max="8448" width="2.25" style="3"/>
    <col min="8449" max="8449" width="2.5" style="3" bestFit="1" customWidth="1"/>
    <col min="8450" max="8450" width="2.25" style="3"/>
    <col min="8451" max="8451" width="2.5" style="3" bestFit="1" customWidth="1"/>
    <col min="8452" max="8704" width="2.25" style="3"/>
    <col min="8705" max="8705" width="2.5" style="3" bestFit="1" customWidth="1"/>
    <col min="8706" max="8706" width="2.25" style="3"/>
    <col min="8707" max="8707" width="2.5" style="3" bestFit="1" customWidth="1"/>
    <col min="8708" max="8960" width="2.25" style="3"/>
    <col min="8961" max="8961" width="2.5" style="3" bestFit="1" customWidth="1"/>
    <col min="8962" max="8962" width="2.25" style="3"/>
    <col min="8963" max="8963" width="2.5" style="3" bestFit="1" customWidth="1"/>
    <col min="8964" max="9216" width="2.25" style="3"/>
    <col min="9217" max="9217" width="2.5" style="3" bestFit="1" customWidth="1"/>
    <col min="9218" max="9218" width="2.25" style="3"/>
    <col min="9219" max="9219" width="2.5" style="3" bestFit="1" customWidth="1"/>
    <col min="9220" max="9472" width="2.25" style="3"/>
    <col min="9473" max="9473" width="2.5" style="3" bestFit="1" customWidth="1"/>
    <col min="9474" max="9474" width="2.25" style="3"/>
    <col min="9475" max="9475" width="2.5" style="3" bestFit="1" customWidth="1"/>
    <col min="9476" max="9728" width="2.25" style="3"/>
    <col min="9729" max="9729" width="2.5" style="3" bestFit="1" customWidth="1"/>
    <col min="9730" max="9730" width="2.25" style="3"/>
    <col min="9731" max="9731" width="2.5" style="3" bestFit="1" customWidth="1"/>
    <col min="9732" max="9984" width="2.25" style="3"/>
    <col min="9985" max="9985" width="2.5" style="3" bestFit="1" customWidth="1"/>
    <col min="9986" max="9986" width="2.25" style="3"/>
    <col min="9987" max="9987" width="2.5" style="3" bestFit="1" customWidth="1"/>
    <col min="9988" max="10240" width="2.25" style="3"/>
    <col min="10241" max="10241" width="2.5" style="3" bestFit="1" customWidth="1"/>
    <col min="10242" max="10242" width="2.25" style="3"/>
    <col min="10243" max="10243" width="2.5" style="3" bestFit="1" customWidth="1"/>
    <col min="10244" max="10496" width="2.25" style="3"/>
    <col min="10497" max="10497" width="2.5" style="3" bestFit="1" customWidth="1"/>
    <col min="10498" max="10498" width="2.25" style="3"/>
    <col min="10499" max="10499" width="2.5" style="3" bestFit="1" customWidth="1"/>
    <col min="10500" max="10752" width="2.25" style="3"/>
    <col min="10753" max="10753" width="2.5" style="3" bestFit="1" customWidth="1"/>
    <col min="10754" max="10754" width="2.25" style="3"/>
    <col min="10755" max="10755" width="2.5" style="3" bestFit="1" customWidth="1"/>
    <col min="10756" max="11008" width="2.25" style="3"/>
    <col min="11009" max="11009" width="2.5" style="3" bestFit="1" customWidth="1"/>
    <col min="11010" max="11010" width="2.25" style="3"/>
    <col min="11011" max="11011" width="2.5" style="3" bestFit="1" customWidth="1"/>
    <col min="11012" max="11264" width="2.25" style="3"/>
    <col min="11265" max="11265" width="2.5" style="3" bestFit="1" customWidth="1"/>
    <col min="11266" max="11266" width="2.25" style="3"/>
    <col min="11267" max="11267" width="2.5" style="3" bestFit="1" customWidth="1"/>
    <col min="11268" max="11520" width="2.25" style="3"/>
    <col min="11521" max="11521" width="2.5" style="3" bestFit="1" customWidth="1"/>
    <col min="11522" max="11522" width="2.25" style="3"/>
    <col min="11523" max="11523" width="2.5" style="3" bestFit="1" customWidth="1"/>
    <col min="11524" max="11776" width="2.25" style="3"/>
    <col min="11777" max="11777" width="2.5" style="3" bestFit="1" customWidth="1"/>
    <col min="11778" max="11778" width="2.25" style="3"/>
    <col min="11779" max="11779" width="2.5" style="3" bestFit="1" customWidth="1"/>
    <col min="11780" max="12032" width="2.25" style="3"/>
    <col min="12033" max="12033" width="2.5" style="3" bestFit="1" customWidth="1"/>
    <col min="12034" max="12034" width="2.25" style="3"/>
    <col min="12035" max="12035" width="2.5" style="3" bestFit="1" customWidth="1"/>
    <col min="12036" max="12288" width="2.25" style="3"/>
    <col min="12289" max="12289" width="2.5" style="3" bestFit="1" customWidth="1"/>
    <col min="12290" max="12290" width="2.25" style="3"/>
    <col min="12291" max="12291" width="2.5" style="3" bestFit="1" customWidth="1"/>
    <col min="12292" max="12544" width="2.25" style="3"/>
    <col min="12545" max="12545" width="2.5" style="3" bestFit="1" customWidth="1"/>
    <col min="12546" max="12546" width="2.25" style="3"/>
    <col min="12547" max="12547" width="2.5" style="3" bestFit="1" customWidth="1"/>
    <col min="12548" max="12800" width="2.25" style="3"/>
    <col min="12801" max="12801" width="2.5" style="3" bestFit="1" customWidth="1"/>
    <col min="12802" max="12802" width="2.25" style="3"/>
    <col min="12803" max="12803" width="2.5" style="3" bestFit="1" customWidth="1"/>
    <col min="12804" max="13056" width="2.25" style="3"/>
    <col min="13057" max="13057" width="2.5" style="3" bestFit="1" customWidth="1"/>
    <col min="13058" max="13058" width="2.25" style="3"/>
    <col min="13059" max="13059" width="2.5" style="3" bestFit="1" customWidth="1"/>
    <col min="13060" max="13312" width="2.25" style="3"/>
    <col min="13313" max="13313" width="2.5" style="3" bestFit="1" customWidth="1"/>
    <col min="13314" max="13314" width="2.25" style="3"/>
    <col min="13315" max="13315" width="2.5" style="3" bestFit="1" customWidth="1"/>
    <col min="13316" max="13568" width="2.25" style="3"/>
    <col min="13569" max="13569" width="2.5" style="3" bestFit="1" customWidth="1"/>
    <col min="13570" max="13570" width="2.25" style="3"/>
    <col min="13571" max="13571" width="2.5" style="3" bestFit="1" customWidth="1"/>
    <col min="13572" max="13824" width="2.25" style="3"/>
    <col min="13825" max="13825" width="2.5" style="3" bestFit="1" customWidth="1"/>
    <col min="13826" max="13826" width="2.25" style="3"/>
    <col min="13827" max="13827" width="2.5" style="3" bestFit="1" customWidth="1"/>
    <col min="13828" max="14080" width="2.25" style="3"/>
    <col min="14081" max="14081" width="2.5" style="3" bestFit="1" customWidth="1"/>
    <col min="14082" max="14082" width="2.25" style="3"/>
    <col min="14083" max="14083" width="2.5" style="3" bestFit="1" customWidth="1"/>
    <col min="14084" max="14336" width="2.25" style="3"/>
    <col min="14337" max="14337" width="2.5" style="3" bestFit="1" customWidth="1"/>
    <col min="14338" max="14338" width="2.25" style="3"/>
    <col min="14339" max="14339" width="2.5" style="3" bestFit="1" customWidth="1"/>
    <col min="14340" max="14592" width="2.25" style="3"/>
    <col min="14593" max="14593" width="2.5" style="3" bestFit="1" customWidth="1"/>
    <col min="14594" max="14594" width="2.25" style="3"/>
    <col min="14595" max="14595" width="2.5" style="3" bestFit="1" customWidth="1"/>
    <col min="14596" max="14848" width="2.25" style="3"/>
    <col min="14849" max="14849" width="2.5" style="3" bestFit="1" customWidth="1"/>
    <col min="14850" max="14850" width="2.25" style="3"/>
    <col min="14851" max="14851" width="2.5" style="3" bestFit="1" customWidth="1"/>
    <col min="14852" max="15104" width="2.25" style="3"/>
    <col min="15105" max="15105" width="2.5" style="3" bestFit="1" customWidth="1"/>
    <col min="15106" max="15106" width="2.25" style="3"/>
    <col min="15107" max="15107" width="2.5" style="3" bestFit="1" customWidth="1"/>
    <col min="15108" max="15360" width="2.25" style="3"/>
    <col min="15361" max="15361" width="2.5" style="3" bestFit="1" customWidth="1"/>
    <col min="15362" max="15362" width="2.25" style="3"/>
    <col min="15363" max="15363" width="2.5" style="3" bestFit="1" customWidth="1"/>
    <col min="15364" max="15616" width="2.25" style="3"/>
    <col min="15617" max="15617" width="2.5" style="3" bestFit="1" customWidth="1"/>
    <col min="15618" max="15618" width="2.25" style="3"/>
    <col min="15619" max="15619" width="2.5" style="3" bestFit="1" customWidth="1"/>
    <col min="15620" max="15872" width="2.25" style="3"/>
    <col min="15873" max="15873" width="2.5" style="3" bestFit="1" customWidth="1"/>
    <col min="15874" max="15874" width="2.25" style="3"/>
    <col min="15875" max="15875" width="2.5" style="3" bestFit="1" customWidth="1"/>
    <col min="15876" max="16128" width="2.25" style="3"/>
    <col min="16129" max="16129" width="2.5" style="3" bestFit="1" customWidth="1"/>
    <col min="16130" max="16130" width="2.25" style="3"/>
    <col min="16131" max="16131" width="2.5" style="3" bestFit="1" customWidth="1"/>
    <col min="16132" max="16384" width="2.25" style="3"/>
  </cols>
  <sheetData>
    <row r="1" spans="1:129" ht="18" customHeight="1">
      <c r="A1" s="1042" t="s">
        <v>309</v>
      </c>
      <c r="B1" s="1042"/>
      <c r="C1" s="1042"/>
      <c r="D1" s="1042"/>
      <c r="E1" s="1042"/>
      <c r="F1" s="1042"/>
      <c r="G1" s="1042"/>
      <c r="H1" s="1042"/>
      <c r="I1" s="1042"/>
      <c r="J1" s="1042"/>
      <c r="K1" s="1042"/>
      <c r="L1" s="1042"/>
      <c r="M1" s="1042"/>
      <c r="N1" s="1042"/>
      <c r="O1" s="1042"/>
      <c r="P1" s="1042"/>
      <c r="Q1" s="1042"/>
      <c r="R1" s="1042"/>
    </row>
    <row r="2" spans="1:129" ht="62.25" customHeight="1">
      <c r="A2" s="1043" t="s">
        <v>310</v>
      </c>
      <c r="B2" s="1043"/>
      <c r="C2" s="1043"/>
      <c r="D2" s="1043"/>
      <c r="E2" s="1043"/>
      <c r="F2" s="1043"/>
      <c r="G2" s="1043"/>
      <c r="H2" s="1043"/>
      <c r="I2" s="1043"/>
      <c r="J2" s="1043"/>
      <c r="K2" s="1043"/>
      <c r="L2" s="1043"/>
      <c r="M2" s="1043"/>
      <c r="N2" s="1043"/>
      <c r="O2" s="1043"/>
      <c r="P2" s="1043"/>
      <c r="Q2" s="1043"/>
      <c r="R2" s="1043"/>
      <c r="S2" s="1043"/>
      <c r="T2" s="1043"/>
      <c r="U2" s="1043"/>
      <c r="V2" s="1043"/>
      <c r="W2" s="1043"/>
      <c r="X2" s="1043"/>
      <c r="Y2" s="1043"/>
      <c r="Z2" s="1043"/>
      <c r="AA2" s="1043"/>
      <c r="AB2" s="1043"/>
      <c r="AC2" s="1043"/>
      <c r="AD2" s="1043"/>
      <c r="AE2" s="1043"/>
      <c r="AF2" s="1043"/>
      <c r="AG2" s="1043"/>
      <c r="AH2" s="1043"/>
      <c r="AI2" s="1043"/>
      <c r="AJ2" s="1043"/>
      <c r="AK2" s="1043"/>
      <c r="AL2" s="1043"/>
      <c r="AM2" s="1043"/>
      <c r="AN2" s="1043"/>
      <c r="AO2" s="1043"/>
      <c r="AP2" s="1043"/>
      <c r="AQ2" s="1043"/>
      <c r="AR2" s="1043"/>
      <c r="AS2" s="1043"/>
      <c r="AT2" s="1043"/>
      <c r="AU2" s="1043"/>
      <c r="AV2" s="1043"/>
      <c r="AW2" s="1043"/>
      <c r="AX2" s="1043"/>
      <c r="AY2" s="1043"/>
      <c r="AZ2" s="1043"/>
      <c r="BA2" s="1043"/>
      <c r="BB2" s="1043"/>
      <c r="BC2" s="1043"/>
      <c r="BD2" s="1043"/>
      <c r="BE2" s="1043"/>
      <c r="BF2" s="1043"/>
      <c r="BG2" s="1043"/>
      <c r="BH2" s="1043"/>
      <c r="BI2" s="1043"/>
      <c r="BJ2" s="224"/>
      <c r="BK2" s="224"/>
      <c r="BL2" s="224"/>
    </row>
    <row r="3" spans="1:129" s="1" customFormat="1" ht="19.5" customHeight="1" thickBot="1">
      <c r="A3" s="225"/>
      <c r="B3" s="809" t="s">
        <v>311</v>
      </c>
      <c r="C3" s="809"/>
      <c r="D3" s="809"/>
      <c r="E3" s="809"/>
      <c r="F3" s="809"/>
      <c r="G3" s="809"/>
      <c r="H3" s="809"/>
      <c r="I3" s="809"/>
      <c r="J3" s="809"/>
      <c r="K3" s="809"/>
      <c r="L3" s="809"/>
      <c r="M3" s="809"/>
      <c r="N3" s="809"/>
      <c r="O3" s="809"/>
      <c r="P3" s="227"/>
      <c r="Q3" s="227"/>
      <c r="R3" s="227"/>
      <c r="S3" s="809"/>
      <c r="T3" s="809"/>
      <c r="U3" s="809"/>
      <c r="V3" s="809"/>
      <c r="W3" s="809"/>
      <c r="X3" s="809"/>
      <c r="Y3" s="809"/>
      <c r="Z3" s="809"/>
      <c r="AA3" s="809"/>
      <c r="AB3" s="809"/>
      <c r="AC3" s="809"/>
      <c r="AD3" s="809"/>
      <c r="AE3" s="809"/>
      <c r="AF3" s="809"/>
      <c r="AG3" s="809"/>
      <c r="AH3" s="809"/>
      <c r="AI3" s="227"/>
      <c r="AJ3" s="227"/>
      <c r="BK3" s="228"/>
      <c r="BL3" s="228"/>
    </row>
    <row r="4" spans="1:129" s="226" customFormat="1" ht="27" customHeight="1">
      <c r="A4" s="229"/>
      <c r="B4" s="1044" t="s">
        <v>0</v>
      </c>
      <c r="C4" s="1045"/>
      <c r="D4" s="1046" t="s">
        <v>312</v>
      </c>
      <c r="E4" s="1047"/>
      <c r="F4" s="1047"/>
      <c r="G4" s="1047"/>
      <c r="H4" s="1047"/>
      <c r="I4" s="1047"/>
      <c r="J4" s="1047"/>
      <c r="K4" s="1047"/>
      <c r="L4" s="1047"/>
      <c r="M4" s="1047"/>
      <c r="N4" s="1047"/>
      <c r="O4" s="1048"/>
      <c r="Q4" s="821" t="s">
        <v>799</v>
      </c>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c r="BG4" s="821"/>
      <c r="BH4" s="821"/>
      <c r="BI4" s="821"/>
      <c r="BJ4" s="231"/>
      <c r="BK4" s="409"/>
      <c r="BL4" s="232"/>
    </row>
    <row r="5" spans="1:129" s="226" customFormat="1" ht="45" customHeight="1" thickBot="1">
      <c r="A5" s="229"/>
      <c r="B5" s="1049" t="s">
        <v>39</v>
      </c>
      <c r="C5" s="1050"/>
      <c r="D5" s="1051" t="s">
        <v>805</v>
      </c>
      <c r="E5" s="1052"/>
      <c r="F5" s="1052"/>
      <c r="G5" s="1052"/>
      <c r="H5" s="1052"/>
      <c r="I5" s="1052"/>
      <c r="J5" s="1052"/>
      <c r="K5" s="1052"/>
      <c r="L5" s="1052"/>
      <c r="M5" s="1052"/>
      <c r="N5" s="1052"/>
      <c r="O5" s="1053"/>
      <c r="Q5" s="821" t="s">
        <v>798</v>
      </c>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c r="BG5" s="821"/>
      <c r="BH5" s="821"/>
      <c r="BI5" s="821"/>
      <c r="BJ5" s="231"/>
      <c r="BK5" s="231"/>
      <c r="BL5" s="232"/>
    </row>
    <row r="6" spans="1:129" s="235" customFormat="1" ht="13.5" customHeight="1">
      <c r="A6" s="233"/>
      <c r="B6" s="234" t="s">
        <v>313</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Y6" s="1054"/>
      <c r="AZ6" s="1054"/>
      <c r="BA6" s="1054"/>
      <c r="BB6" s="1054"/>
      <c r="BC6" s="1054"/>
      <c r="BD6" s="1054"/>
      <c r="BE6" s="1054"/>
      <c r="BF6" s="1054"/>
      <c r="BG6" s="1054"/>
      <c r="BH6" s="1054"/>
      <c r="BI6" s="1054"/>
      <c r="BJ6" s="1054"/>
      <c r="BK6" s="1054"/>
      <c r="BL6" s="1054"/>
      <c r="CR6" s="231"/>
      <c r="CS6" s="231"/>
      <c r="CT6" s="231"/>
      <c r="CU6" s="231"/>
      <c r="CV6" s="231"/>
      <c r="CW6" s="231"/>
      <c r="CX6" s="231"/>
      <c r="CY6" s="231"/>
      <c r="CZ6" s="231"/>
      <c r="DA6" s="231"/>
      <c r="DB6" s="231"/>
      <c r="DC6" s="231"/>
      <c r="DD6" s="231"/>
      <c r="DE6" s="231"/>
      <c r="DF6" s="231"/>
      <c r="DG6" s="231"/>
      <c r="DH6" s="231"/>
      <c r="DI6" s="231"/>
      <c r="DJ6" s="231"/>
      <c r="DK6" s="231"/>
      <c r="DL6" s="231"/>
      <c r="DM6" s="231"/>
      <c r="DN6" s="231"/>
      <c r="DO6" s="231"/>
      <c r="DP6" s="231"/>
      <c r="DQ6" s="231"/>
      <c r="DR6" s="231"/>
      <c r="DS6" s="231"/>
      <c r="DT6" s="231"/>
      <c r="DU6" s="231"/>
      <c r="DV6" s="231"/>
      <c r="DW6" s="231"/>
      <c r="DX6" s="231"/>
      <c r="DY6" s="231"/>
    </row>
    <row r="7" spans="1:129" s="235" customFormat="1" ht="19.5" customHeight="1">
      <c r="A7" s="233"/>
      <c r="B7" s="226" t="s">
        <v>314</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Y7" s="1054"/>
      <c r="AZ7" s="1054"/>
      <c r="BA7" s="1054"/>
      <c r="BB7" s="1055"/>
      <c r="BC7" s="1055"/>
      <c r="BD7" s="1055"/>
      <c r="BE7" s="1055"/>
      <c r="BF7" s="1055"/>
      <c r="BG7" s="1055"/>
      <c r="BH7" s="1055"/>
      <c r="BI7" s="1055"/>
      <c r="BJ7" s="1055"/>
      <c r="BK7" s="1055"/>
      <c r="BL7" s="1055"/>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row>
    <row r="8" spans="1:129" s="1" customFormat="1" ht="15" customHeight="1">
      <c r="A8" s="225"/>
      <c r="B8" s="1056" t="s">
        <v>315</v>
      </c>
      <c r="C8" s="1057"/>
      <c r="D8" s="1057"/>
      <c r="E8" s="1057"/>
      <c r="F8" s="1057"/>
      <c r="G8" s="1057"/>
      <c r="H8" s="1057"/>
      <c r="I8" s="1057"/>
      <c r="J8" s="1057"/>
      <c r="K8" s="1057"/>
      <c r="L8" s="1057"/>
      <c r="M8" s="1057"/>
      <c r="N8" s="1057"/>
      <c r="O8" s="1057"/>
      <c r="P8" s="1057"/>
      <c r="Q8" s="1057"/>
      <c r="R8" s="1057"/>
      <c r="S8" s="1057"/>
      <c r="T8" s="1057"/>
      <c r="U8" s="1057"/>
      <c r="V8" s="1057"/>
      <c r="W8" s="1057"/>
      <c r="X8" s="1057"/>
      <c r="Y8" s="1057"/>
      <c r="Z8" s="1057"/>
      <c r="AA8" s="1057"/>
      <c r="AB8" s="1057"/>
      <c r="AC8" s="1057"/>
      <c r="AD8" s="1057"/>
      <c r="AE8" s="1058"/>
      <c r="AF8" s="721" t="s">
        <v>316</v>
      </c>
      <c r="AG8" s="722"/>
      <c r="AH8" s="722"/>
      <c r="AI8" s="722"/>
      <c r="AJ8" s="722"/>
      <c r="AK8" s="722"/>
      <c r="AL8" s="722"/>
      <c r="AM8" s="722"/>
      <c r="AN8" s="722"/>
      <c r="AO8" s="723"/>
      <c r="AP8" s="572" t="s">
        <v>317</v>
      </c>
      <c r="AQ8" s="572"/>
      <c r="AR8" s="572"/>
      <c r="AS8" s="572"/>
      <c r="AT8" s="572"/>
      <c r="AU8" s="572"/>
      <c r="AV8" s="572"/>
      <c r="AW8" s="572"/>
      <c r="AX8" s="572"/>
      <c r="AY8" s="1054"/>
      <c r="AZ8" s="1054"/>
      <c r="BA8" s="1054"/>
      <c r="BB8" s="1054"/>
      <c r="BC8" s="1054"/>
      <c r="BD8" s="1054"/>
      <c r="BE8" s="1054"/>
      <c r="BF8" s="1054"/>
      <c r="BG8" s="1054"/>
      <c r="BH8" s="1054"/>
      <c r="BI8" s="1054"/>
      <c r="BJ8" s="1054"/>
      <c r="BK8" s="1054"/>
      <c r="BL8" s="1054"/>
    </row>
    <row r="9" spans="1:129" s="1" customFormat="1" ht="27.75" customHeight="1">
      <c r="B9" s="721" t="s">
        <v>318</v>
      </c>
      <c r="C9" s="722"/>
      <c r="D9" s="722"/>
      <c r="E9" s="722"/>
      <c r="F9" s="722"/>
      <c r="G9" s="722"/>
      <c r="H9" s="723"/>
      <c r="I9" s="731" t="s">
        <v>796</v>
      </c>
      <c r="J9" s="732"/>
      <c r="K9" s="732"/>
      <c r="L9" s="732"/>
      <c r="M9" s="732"/>
      <c r="N9" s="732"/>
      <c r="O9" s="732"/>
      <c r="P9" s="732"/>
      <c r="Q9" s="732"/>
      <c r="R9" s="732"/>
      <c r="S9" s="732"/>
      <c r="T9" s="732"/>
      <c r="U9" s="732"/>
      <c r="V9" s="732"/>
      <c r="W9" s="732"/>
      <c r="X9" s="732"/>
      <c r="Y9" s="732"/>
      <c r="Z9" s="732"/>
      <c r="AA9" s="732"/>
      <c r="AB9" s="732"/>
      <c r="AC9" s="732"/>
      <c r="AD9" s="732"/>
      <c r="AE9" s="733"/>
      <c r="AF9" s="383" t="s">
        <v>48</v>
      </c>
      <c r="AG9" s="721" t="s">
        <v>319</v>
      </c>
      <c r="AH9" s="722"/>
      <c r="AI9" s="722"/>
      <c r="AJ9" s="722"/>
      <c r="AK9" s="383" t="s">
        <v>48</v>
      </c>
      <c r="AL9" s="572" t="s">
        <v>320</v>
      </c>
      <c r="AM9" s="572"/>
      <c r="AN9" s="572"/>
      <c r="AO9" s="572"/>
      <c r="AP9" s="833" t="s">
        <v>321</v>
      </c>
      <c r="AQ9" s="833"/>
      <c r="AR9" s="833"/>
      <c r="AS9" s="833"/>
      <c r="AT9" s="833"/>
      <c r="AU9" s="833"/>
      <c r="AV9" s="833"/>
      <c r="AW9" s="833"/>
      <c r="AX9" s="833"/>
      <c r="BB9" s="1054"/>
      <c r="BC9" s="1054"/>
      <c r="BD9" s="1054"/>
      <c r="BE9" s="1054"/>
      <c r="BF9" s="1054"/>
      <c r="BG9" s="1054"/>
      <c r="BH9" s="1054"/>
      <c r="BI9" s="1054"/>
      <c r="BJ9" s="1054"/>
      <c r="BK9" s="1054"/>
      <c r="BL9" s="1054"/>
    </row>
    <row r="10" spans="1:129" s="1" customFormat="1" ht="27.75" customHeight="1">
      <c r="B10" s="721" t="s">
        <v>322</v>
      </c>
      <c r="C10" s="722"/>
      <c r="D10" s="722"/>
      <c r="E10" s="722"/>
      <c r="F10" s="722"/>
      <c r="G10" s="722"/>
      <c r="H10" s="723"/>
      <c r="I10" s="731" t="s">
        <v>797</v>
      </c>
      <c r="J10" s="732"/>
      <c r="K10" s="732"/>
      <c r="L10" s="732"/>
      <c r="M10" s="732"/>
      <c r="N10" s="732"/>
      <c r="O10" s="732"/>
      <c r="P10" s="732"/>
      <c r="Q10" s="732"/>
      <c r="R10" s="732"/>
      <c r="S10" s="732"/>
      <c r="T10" s="732"/>
      <c r="U10" s="732"/>
      <c r="V10" s="732"/>
      <c r="W10" s="732"/>
      <c r="X10" s="732"/>
      <c r="Y10" s="732"/>
      <c r="Z10" s="732"/>
      <c r="AA10" s="732"/>
      <c r="AB10" s="732"/>
      <c r="AC10" s="732"/>
      <c r="AD10" s="732"/>
      <c r="AE10" s="733"/>
      <c r="AF10" s="383" t="s">
        <v>48</v>
      </c>
      <c r="AG10" s="721" t="s">
        <v>319</v>
      </c>
      <c r="AH10" s="722"/>
      <c r="AI10" s="722"/>
      <c r="AJ10" s="722"/>
      <c r="AK10" s="241" t="s">
        <v>38</v>
      </c>
      <c r="AL10" s="572" t="s">
        <v>320</v>
      </c>
      <c r="AM10" s="572"/>
      <c r="AN10" s="572"/>
      <c r="AO10" s="572"/>
      <c r="AP10" s="833" t="s">
        <v>323</v>
      </c>
      <c r="AQ10" s="833"/>
      <c r="AR10" s="833"/>
      <c r="AS10" s="833"/>
      <c r="AT10" s="833"/>
      <c r="AU10" s="833"/>
      <c r="AV10" s="833"/>
      <c r="AW10" s="833"/>
      <c r="AX10" s="833"/>
      <c r="AY10" s="1054"/>
      <c r="AZ10" s="1054"/>
      <c r="BA10" s="1054"/>
      <c r="BB10" s="242"/>
      <c r="BC10" s="242"/>
      <c r="BD10" s="242"/>
      <c r="BE10" s="242"/>
      <c r="BF10" s="242"/>
      <c r="BG10" s="242"/>
      <c r="BH10" s="242"/>
      <c r="BI10" s="242"/>
      <c r="BJ10" s="242"/>
      <c r="BK10" s="242"/>
      <c r="BL10" s="242"/>
    </row>
    <row r="11" spans="1:129" ht="13.5" customHeight="1">
      <c r="B11" s="1059" t="s">
        <v>324</v>
      </c>
      <c r="C11" s="1059"/>
      <c r="D11" s="1059"/>
      <c r="E11" s="1059"/>
      <c r="F11" s="1059"/>
      <c r="G11" s="1059"/>
      <c r="H11" s="1059"/>
      <c r="I11" s="1059"/>
      <c r="J11" s="1059"/>
      <c r="K11" s="1059"/>
      <c r="L11" s="1059"/>
      <c r="M11" s="1059"/>
      <c r="N11" s="1059"/>
      <c r="O11" s="1059"/>
      <c r="P11" s="1059"/>
      <c r="Q11" s="1059"/>
      <c r="R11" s="1059"/>
      <c r="S11" s="1059"/>
      <c r="T11" s="1059"/>
      <c r="U11" s="1059"/>
      <c r="V11" s="1059"/>
      <c r="W11" s="1059"/>
      <c r="X11" s="1059"/>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Y11" s="1054"/>
      <c r="AZ11" s="1054"/>
      <c r="BA11" s="1054"/>
      <c r="BB11" s="242"/>
      <c r="BC11" s="242"/>
      <c r="BD11" s="242"/>
      <c r="BE11" s="242"/>
      <c r="BF11" s="242"/>
      <c r="BG11" s="242"/>
      <c r="BH11" s="242"/>
      <c r="BI11" s="242"/>
      <c r="BJ11" s="242"/>
      <c r="BK11" s="242"/>
      <c r="BL11" s="242"/>
    </row>
    <row r="12" spans="1:129" ht="19.5" customHeight="1">
      <c r="B12" s="3" t="s">
        <v>325</v>
      </c>
    </row>
    <row r="13" spans="1:129" ht="15.75" customHeight="1">
      <c r="B13" s="1060" t="s">
        <v>315</v>
      </c>
      <c r="C13" s="1061"/>
      <c r="D13" s="1061"/>
      <c r="E13" s="1061"/>
      <c r="F13" s="1061"/>
      <c r="G13" s="1061"/>
      <c r="H13" s="1061"/>
      <c r="I13" s="1061"/>
      <c r="J13" s="1061"/>
      <c r="K13" s="1061"/>
      <c r="L13" s="1062"/>
      <c r="M13" s="1066" t="s">
        <v>326</v>
      </c>
      <c r="N13" s="1066"/>
      <c r="O13" s="1066"/>
      <c r="P13" s="1066"/>
      <c r="Q13" s="1066"/>
      <c r="R13" s="1066"/>
      <c r="S13" s="1066"/>
      <c r="T13" s="1066"/>
      <c r="U13" s="1067" t="s">
        <v>327</v>
      </c>
      <c r="V13" s="1067"/>
      <c r="W13" s="1067"/>
      <c r="X13" s="1067"/>
      <c r="Y13" s="1067"/>
      <c r="Z13" s="1067"/>
      <c r="AA13" s="1067"/>
      <c r="AB13" s="1067"/>
      <c r="AC13" s="1067" t="s">
        <v>328</v>
      </c>
      <c r="AD13" s="1067"/>
      <c r="AE13" s="1067"/>
      <c r="AF13" s="1067"/>
      <c r="AG13" s="1067"/>
      <c r="AH13" s="1067"/>
      <c r="AI13" s="1067"/>
      <c r="AJ13" s="1067"/>
      <c r="AK13" s="1067"/>
      <c r="AL13" s="1067"/>
      <c r="AM13" s="1067"/>
      <c r="AN13" s="1067"/>
      <c r="AO13" s="1067"/>
      <c r="AP13" s="1067"/>
      <c r="AQ13" s="1067"/>
      <c r="AR13" s="1067"/>
      <c r="AS13" s="1067" t="s">
        <v>329</v>
      </c>
      <c r="AT13" s="1067"/>
      <c r="AU13" s="1067"/>
      <c r="AV13" s="1067"/>
      <c r="AW13" s="1067"/>
      <c r="AX13" s="1067"/>
      <c r="AY13" s="1067"/>
      <c r="AZ13" s="1067"/>
      <c r="BA13" s="1067"/>
      <c r="BB13" s="244"/>
      <c r="BC13" s="5"/>
      <c r="BD13" s="5"/>
    </row>
    <row r="14" spans="1:129" ht="15.75" customHeight="1">
      <c r="B14" s="1063"/>
      <c r="C14" s="1064"/>
      <c r="D14" s="1064"/>
      <c r="E14" s="1064"/>
      <c r="F14" s="1064"/>
      <c r="G14" s="1064"/>
      <c r="H14" s="1064"/>
      <c r="I14" s="1064"/>
      <c r="J14" s="1064"/>
      <c r="K14" s="1064"/>
      <c r="L14" s="1065"/>
      <c r="M14" s="1066"/>
      <c r="N14" s="1066"/>
      <c r="O14" s="1066"/>
      <c r="P14" s="1066"/>
      <c r="Q14" s="1066"/>
      <c r="R14" s="1066"/>
      <c r="S14" s="1066"/>
      <c r="T14" s="1066"/>
      <c r="U14" s="1067"/>
      <c r="V14" s="1067"/>
      <c r="W14" s="1067"/>
      <c r="X14" s="1067"/>
      <c r="Y14" s="1067"/>
      <c r="Z14" s="1067"/>
      <c r="AA14" s="1067"/>
      <c r="AB14" s="1067"/>
      <c r="AC14" s="1067" t="s">
        <v>330</v>
      </c>
      <c r="AD14" s="1067"/>
      <c r="AE14" s="1067"/>
      <c r="AF14" s="1067"/>
      <c r="AG14" s="1067"/>
      <c r="AH14" s="1067"/>
      <c r="AI14" s="1067"/>
      <c r="AJ14" s="1067"/>
      <c r="AK14" s="1067" t="s">
        <v>331</v>
      </c>
      <c r="AL14" s="1067"/>
      <c r="AM14" s="1067"/>
      <c r="AN14" s="1067"/>
      <c r="AO14" s="1067"/>
      <c r="AP14" s="1067"/>
      <c r="AQ14" s="1067"/>
      <c r="AR14" s="1067"/>
      <c r="AS14" s="1067"/>
      <c r="AT14" s="1067"/>
      <c r="AU14" s="1067"/>
      <c r="AV14" s="1067"/>
      <c r="AW14" s="1067"/>
      <c r="AX14" s="1067"/>
      <c r="AY14" s="1067"/>
      <c r="AZ14" s="1067"/>
      <c r="BA14" s="1067"/>
      <c r="BB14" s="244"/>
      <c r="BC14" s="5"/>
      <c r="BD14" s="5"/>
    </row>
    <row r="15" spans="1:129" ht="15.75" customHeight="1">
      <c r="B15" s="1075" t="s">
        <v>796</v>
      </c>
      <c r="C15" s="1076"/>
      <c r="D15" s="1076"/>
      <c r="E15" s="1076"/>
      <c r="F15" s="1076"/>
      <c r="G15" s="1076"/>
      <c r="H15" s="1076"/>
      <c r="I15" s="1076"/>
      <c r="J15" s="1076"/>
      <c r="K15" s="1076"/>
      <c r="L15" s="1077"/>
      <c r="M15" s="1084" t="s">
        <v>319</v>
      </c>
      <c r="N15" s="1067"/>
      <c r="O15" s="1067"/>
      <c r="P15" s="1067"/>
      <c r="Q15" s="1067"/>
      <c r="R15" s="1067"/>
      <c r="S15" s="1067"/>
      <c r="T15" s="1067"/>
      <c r="U15" s="1072">
        <f>SUM(U16:AB17)</f>
        <v>29167000</v>
      </c>
      <c r="V15" s="1073"/>
      <c r="W15" s="1073"/>
      <c r="X15" s="1073"/>
      <c r="Y15" s="1073"/>
      <c r="Z15" s="1073"/>
      <c r="AA15" s="1073"/>
      <c r="AB15" s="1074"/>
      <c r="AC15" s="1072">
        <f t="shared" ref="AC15" si="0">SUM(AC16:AJ17)</f>
        <v>14070000</v>
      </c>
      <c r="AD15" s="1073"/>
      <c r="AE15" s="1073"/>
      <c r="AF15" s="1073"/>
      <c r="AG15" s="1073"/>
      <c r="AH15" s="1073"/>
      <c r="AI15" s="1073"/>
      <c r="AJ15" s="1074"/>
      <c r="AK15" s="1072">
        <f t="shared" ref="AK15" si="1">SUM(AK16:AR17)</f>
        <v>15097000</v>
      </c>
      <c r="AL15" s="1073"/>
      <c r="AM15" s="1073"/>
      <c r="AN15" s="1073"/>
      <c r="AO15" s="1073"/>
      <c r="AP15" s="1073"/>
      <c r="AQ15" s="1073"/>
      <c r="AR15" s="1074"/>
      <c r="AS15" s="1068"/>
      <c r="AT15" s="1068"/>
      <c r="AU15" s="1068"/>
      <c r="AV15" s="1068"/>
      <c r="AW15" s="1068"/>
      <c r="AX15" s="1068"/>
      <c r="AY15" s="1068"/>
      <c r="AZ15" s="1068"/>
      <c r="BA15" s="1068"/>
      <c r="BB15" s="244"/>
      <c r="BC15" s="5"/>
      <c r="BD15" s="5"/>
    </row>
    <row r="16" spans="1:129" ht="15.75" customHeight="1">
      <c r="B16" s="1078"/>
      <c r="C16" s="1079"/>
      <c r="D16" s="1079"/>
      <c r="E16" s="1079"/>
      <c r="F16" s="1079"/>
      <c r="G16" s="1079"/>
      <c r="H16" s="1079"/>
      <c r="I16" s="1079"/>
      <c r="J16" s="1079"/>
      <c r="K16" s="1079"/>
      <c r="L16" s="1080"/>
      <c r="M16" s="246"/>
      <c r="N16" s="1069" t="s">
        <v>332</v>
      </c>
      <c r="O16" s="1070"/>
      <c r="P16" s="1070"/>
      <c r="Q16" s="1070"/>
      <c r="R16" s="1070"/>
      <c r="S16" s="1070"/>
      <c r="T16" s="1071"/>
      <c r="U16" s="1072">
        <v>1667000</v>
      </c>
      <c r="V16" s="1073"/>
      <c r="W16" s="1073"/>
      <c r="X16" s="1073"/>
      <c r="Y16" s="1073"/>
      <c r="Z16" s="1073"/>
      <c r="AA16" s="1073"/>
      <c r="AB16" s="1074"/>
      <c r="AC16" s="1072">
        <v>1570000</v>
      </c>
      <c r="AD16" s="1073"/>
      <c r="AE16" s="1073"/>
      <c r="AF16" s="1073"/>
      <c r="AG16" s="1073"/>
      <c r="AH16" s="1073"/>
      <c r="AI16" s="1073"/>
      <c r="AJ16" s="1074"/>
      <c r="AK16" s="1072">
        <v>97000</v>
      </c>
      <c r="AL16" s="1073"/>
      <c r="AM16" s="1073"/>
      <c r="AN16" s="1073"/>
      <c r="AO16" s="1073"/>
      <c r="AP16" s="1073"/>
      <c r="AQ16" s="1073"/>
      <c r="AR16" s="1074"/>
      <c r="AS16" s="1068"/>
      <c r="AT16" s="1068"/>
      <c r="AU16" s="1068"/>
      <c r="AV16" s="1068"/>
      <c r="AW16" s="1068"/>
      <c r="AX16" s="1068"/>
      <c r="AY16" s="1068"/>
      <c r="AZ16" s="1068"/>
      <c r="BA16" s="1068"/>
      <c r="BB16" s="244"/>
      <c r="BC16" s="5"/>
      <c r="BD16" s="5"/>
    </row>
    <row r="17" spans="2:56" ht="15.75" customHeight="1">
      <c r="B17" s="1078"/>
      <c r="C17" s="1079"/>
      <c r="D17" s="1079"/>
      <c r="E17" s="1079"/>
      <c r="F17" s="1079"/>
      <c r="G17" s="1079"/>
      <c r="H17" s="1079"/>
      <c r="I17" s="1079"/>
      <c r="J17" s="1079"/>
      <c r="K17" s="1079"/>
      <c r="L17" s="1080"/>
      <c r="M17" s="245"/>
      <c r="N17" s="1069" t="s">
        <v>333</v>
      </c>
      <c r="O17" s="1070"/>
      <c r="P17" s="1070"/>
      <c r="Q17" s="1070"/>
      <c r="R17" s="1070"/>
      <c r="S17" s="1070"/>
      <c r="T17" s="1071"/>
      <c r="U17" s="1072">
        <v>27500000</v>
      </c>
      <c r="V17" s="1073"/>
      <c r="W17" s="1073"/>
      <c r="X17" s="1073"/>
      <c r="Y17" s="1073"/>
      <c r="Z17" s="1073"/>
      <c r="AA17" s="1073"/>
      <c r="AB17" s="1074"/>
      <c r="AC17" s="1072">
        <v>12500000</v>
      </c>
      <c r="AD17" s="1073"/>
      <c r="AE17" s="1073"/>
      <c r="AF17" s="1073"/>
      <c r="AG17" s="1073"/>
      <c r="AH17" s="1073"/>
      <c r="AI17" s="1073"/>
      <c r="AJ17" s="1074"/>
      <c r="AK17" s="1072">
        <v>15000000</v>
      </c>
      <c r="AL17" s="1073"/>
      <c r="AM17" s="1073"/>
      <c r="AN17" s="1073"/>
      <c r="AO17" s="1073"/>
      <c r="AP17" s="1073"/>
      <c r="AQ17" s="1073"/>
      <c r="AR17" s="1074"/>
      <c r="AS17" s="1068"/>
      <c r="AT17" s="1068"/>
      <c r="AU17" s="1068"/>
      <c r="AV17" s="1068"/>
      <c r="AW17" s="1068"/>
      <c r="AX17" s="1068"/>
      <c r="AY17" s="1068"/>
      <c r="AZ17" s="1068"/>
      <c r="BA17" s="1068"/>
      <c r="BB17" s="244"/>
      <c r="BC17" s="5"/>
      <c r="BD17" s="5"/>
    </row>
    <row r="18" spans="2:56" ht="15.75" customHeight="1">
      <c r="B18" s="1081"/>
      <c r="C18" s="1082"/>
      <c r="D18" s="1082"/>
      <c r="E18" s="1082"/>
      <c r="F18" s="1082"/>
      <c r="G18" s="1082"/>
      <c r="H18" s="1082"/>
      <c r="I18" s="1082"/>
      <c r="J18" s="1082"/>
      <c r="K18" s="1082"/>
      <c r="L18" s="1083"/>
      <c r="M18" s="1067" t="s">
        <v>320</v>
      </c>
      <c r="N18" s="1067"/>
      <c r="O18" s="1067"/>
      <c r="P18" s="1067"/>
      <c r="Q18" s="1067"/>
      <c r="R18" s="1067"/>
      <c r="S18" s="1067"/>
      <c r="T18" s="1067"/>
      <c r="U18" s="1072">
        <v>660000000</v>
      </c>
      <c r="V18" s="1073"/>
      <c r="W18" s="1073"/>
      <c r="X18" s="1073"/>
      <c r="Y18" s="1073"/>
      <c r="Z18" s="1073"/>
      <c r="AA18" s="1073"/>
      <c r="AB18" s="1074"/>
      <c r="AC18" s="1072">
        <v>300000000</v>
      </c>
      <c r="AD18" s="1073"/>
      <c r="AE18" s="1073"/>
      <c r="AF18" s="1073"/>
      <c r="AG18" s="1073"/>
      <c r="AH18" s="1073"/>
      <c r="AI18" s="1073"/>
      <c r="AJ18" s="1074"/>
      <c r="AK18" s="1072">
        <v>360000000</v>
      </c>
      <c r="AL18" s="1073"/>
      <c r="AM18" s="1073"/>
      <c r="AN18" s="1073"/>
      <c r="AO18" s="1073"/>
      <c r="AP18" s="1073"/>
      <c r="AQ18" s="1073"/>
      <c r="AR18" s="1074"/>
      <c r="AS18" s="1068"/>
      <c r="AT18" s="1068"/>
      <c r="AU18" s="1068"/>
      <c r="AV18" s="1068"/>
      <c r="AW18" s="1068"/>
      <c r="AX18" s="1068"/>
      <c r="AY18" s="1068"/>
      <c r="AZ18" s="1068"/>
      <c r="BA18" s="1068"/>
      <c r="BB18" s="244"/>
      <c r="BC18" s="5"/>
      <c r="BD18" s="5"/>
    </row>
    <row r="19" spans="2:56" ht="15.75" customHeight="1">
      <c r="B19" s="1075" t="s">
        <v>797</v>
      </c>
      <c r="C19" s="1076"/>
      <c r="D19" s="1076"/>
      <c r="E19" s="1076"/>
      <c r="F19" s="1076"/>
      <c r="G19" s="1076"/>
      <c r="H19" s="1076"/>
      <c r="I19" s="1076"/>
      <c r="J19" s="1076"/>
      <c r="K19" s="1076"/>
      <c r="L19" s="1077"/>
      <c r="M19" s="1084" t="s">
        <v>319</v>
      </c>
      <c r="N19" s="1067"/>
      <c r="O19" s="1067"/>
      <c r="P19" s="1067"/>
      <c r="Q19" s="1067"/>
      <c r="R19" s="1067"/>
      <c r="S19" s="1067"/>
      <c r="T19" s="1067"/>
      <c r="U19" s="1072">
        <f>SUM(U20:AB21)</f>
        <v>165000</v>
      </c>
      <c r="V19" s="1073"/>
      <c r="W19" s="1073"/>
      <c r="X19" s="1073"/>
      <c r="Y19" s="1073"/>
      <c r="Z19" s="1073"/>
      <c r="AA19" s="1073"/>
      <c r="AB19" s="1074"/>
      <c r="AC19" s="1072">
        <f t="shared" ref="AC19" si="2">SUM(AC20:AJ21)</f>
        <v>150000</v>
      </c>
      <c r="AD19" s="1073"/>
      <c r="AE19" s="1073"/>
      <c r="AF19" s="1073"/>
      <c r="AG19" s="1073"/>
      <c r="AH19" s="1073"/>
      <c r="AI19" s="1073"/>
      <c r="AJ19" s="1074"/>
      <c r="AK19" s="1072">
        <f t="shared" ref="AK19" si="3">SUM(AK20:AR21)</f>
        <v>15000</v>
      </c>
      <c r="AL19" s="1073"/>
      <c r="AM19" s="1073"/>
      <c r="AN19" s="1073"/>
      <c r="AO19" s="1073"/>
      <c r="AP19" s="1073"/>
      <c r="AQ19" s="1073"/>
      <c r="AR19" s="1074"/>
      <c r="AS19" s="1068"/>
      <c r="AT19" s="1068"/>
      <c r="AU19" s="1068"/>
      <c r="AV19" s="1068"/>
      <c r="AW19" s="1068"/>
      <c r="AX19" s="1068"/>
      <c r="AY19" s="1068"/>
      <c r="AZ19" s="1068"/>
      <c r="BA19" s="1068"/>
      <c r="BB19" s="244"/>
      <c r="BC19" s="5"/>
      <c r="BD19" s="5"/>
    </row>
    <row r="20" spans="2:56" ht="15.75" customHeight="1">
      <c r="B20" s="1078"/>
      <c r="C20" s="1079"/>
      <c r="D20" s="1079"/>
      <c r="E20" s="1079"/>
      <c r="F20" s="1079"/>
      <c r="G20" s="1079"/>
      <c r="H20" s="1079"/>
      <c r="I20" s="1079"/>
      <c r="J20" s="1079"/>
      <c r="K20" s="1079"/>
      <c r="L20" s="1080"/>
      <c r="M20" s="246"/>
      <c r="N20" s="1069" t="s">
        <v>332</v>
      </c>
      <c r="O20" s="1070"/>
      <c r="P20" s="1070"/>
      <c r="Q20" s="1070"/>
      <c r="R20" s="1070"/>
      <c r="S20" s="1070"/>
      <c r="T20" s="1071"/>
      <c r="U20" s="1072">
        <v>165000</v>
      </c>
      <c r="V20" s="1073"/>
      <c r="W20" s="1073"/>
      <c r="X20" s="1073"/>
      <c r="Y20" s="1073"/>
      <c r="Z20" s="1073"/>
      <c r="AA20" s="1073"/>
      <c r="AB20" s="1074"/>
      <c r="AC20" s="1072">
        <v>150000</v>
      </c>
      <c r="AD20" s="1073"/>
      <c r="AE20" s="1073"/>
      <c r="AF20" s="1073"/>
      <c r="AG20" s="1073"/>
      <c r="AH20" s="1073"/>
      <c r="AI20" s="1073"/>
      <c r="AJ20" s="1074"/>
      <c r="AK20" s="1072">
        <v>15000</v>
      </c>
      <c r="AL20" s="1073"/>
      <c r="AM20" s="1073"/>
      <c r="AN20" s="1073"/>
      <c r="AO20" s="1073"/>
      <c r="AP20" s="1073"/>
      <c r="AQ20" s="1073"/>
      <c r="AR20" s="1074"/>
      <c r="AS20" s="1068"/>
      <c r="AT20" s="1068"/>
      <c r="AU20" s="1068"/>
      <c r="AV20" s="1068"/>
      <c r="AW20" s="1068"/>
      <c r="AX20" s="1068"/>
      <c r="AY20" s="1068"/>
      <c r="AZ20" s="1068"/>
      <c r="BA20" s="1068"/>
      <c r="BB20" s="244"/>
      <c r="BC20" s="5"/>
      <c r="BD20" s="5"/>
    </row>
    <row r="21" spans="2:56" ht="15.75" customHeight="1">
      <c r="B21" s="1078"/>
      <c r="C21" s="1079"/>
      <c r="D21" s="1079"/>
      <c r="E21" s="1079"/>
      <c r="F21" s="1079"/>
      <c r="G21" s="1079"/>
      <c r="H21" s="1079"/>
      <c r="I21" s="1079"/>
      <c r="J21" s="1079"/>
      <c r="K21" s="1079"/>
      <c r="L21" s="1080"/>
      <c r="M21" s="245"/>
      <c r="N21" s="1069" t="s">
        <v>333</v>
      </c>
      <c r="O21" s="1070"/>
      <c r="P21" s="1070"/>
      <c r="Q21" s="1070"/>
      <c r="R21" s="1070"/>
      <c r="S21" s="1070"/>
      <c r="T21" s="1071"/>
      <c r="U21" s="1085"/>
      <c r="V21" s="1086"/>
      <c r="W21" s="1086"/>
      <c r="X21" s="1086"/>
      <c r="Y21" s="1086"/>
      <c r="Z21" s="1086"/>
      <c r="AA21" s="1086"/>
      <c r="AB21" s="1087"/>
      <c r="AC21" s="1085"/>
      <c r="AD21" s="1086"/>
      <c r="AE21" s="1086"/>
      <c r="AF21" s="1086"/>
      <c r="AG21" s="1086"/>
      <c r="AH21" s="1086"/>
      <c r="AI21" s="1086"/>
      <c r="AJ21" s="1087"/>
      <c r="AK21" s="1085"/>
      <c r="AL21" s="1086"/>
      <c r="AM21" s="1086"/>
      <c r="AN21" s="1086"/>
      <c r="AO21" s="1086"/>
      <c r="AP21" s="1086"/>
      <c r="AQ21" s="1086"/>
      <c r="AR21" s="1087"/>
      <c r="AS21" s="1068"/>
      <c r="AT21" s="1068"/>
      <c r="AU21" s="1068"/>
      <c r="AV21" s="1068"/>
      <c r="AW21" s="1068"/>
      <c r="AX21" s="1068"/>
      <c r="AY21" s="1068"/>
      <c r="AZ21" s="1068"/>
      <c r="BA21" s="1068"/>
      <c r="BB21" s="244"/>
      <c r="BC21" s="5"/>
      <c r="BD21" s="5"/>
    </row>
    <row r="22" spans="2:56" ht="15.75" customHeight="1">
      <c r="B22" s="1081"/>
      <c r="C22" s="1082"/>
      <c r="D22" s="1082"/>
      <c r="E22" s="1082"/>
      <c r="F22" s="1082"/>
      <c r="G22" s="1082"/>
      <c r="H22" s="1082"/>
      <c r="I22" s="1082"/>
      <c r="J22" s="1082"/>
      <c r="K22" s="1082"/>
      <c r="L22" s="1083"/>
      <c r="M22" s="1067" t="s">
        <v>320</v>
      </c>
      <c r="N22" s="1067"/>
      <c r="O22" s="1067"/>
      <c r="P22" s="1067"/>
      <c r="Q22" s="1067"/>
      <c r="R22" s="1067"/>
      <c r="S22" s="1067"/>
      <c r="T22" s="1067"/>
      <c r="U22" s="1085"/>
      <c r="V22" s="1086"/>
      <c r="W22" s="1086"/>
      <c r="X22" s="1086"/>
      <c r="Y22" s="1086"/>
      <c r="Z22" s="1086"/>
      <c r="AA22" s="1086"/>
      <c r="AB22" s="1087"/>
      <c r="AC22" s="1085"/>
      <c r="AD22" s="1086"/>
      <c r="AE22" s="1086"/>
      <c r="AF22" s="1086"/>
      <c r="AG22" s="1086"/>
      <c r="AH22" s="1086"/>
      <c r="AI22" s="1086"/>
      <c r="AJ22" s="1087"/>
      <c r="AK22" s="1085"/>
      <c r="AL22" s="1086"/>
      <c r="AM22" s="1086"/>
      <c r="AN22" s="1086"/>
      <c r="AO22" s="1086"/>
      <c r="AP22" s="1086"/>
      <c r="AQ22" s="1086"/>
      <c r="AR22" s="1087"/>
      <c r="AS22" s="1068"/>
      <c r="AT22" s="1068"/>
      <c r="AU22" s="1068"/>
      <c r="AV22" s="1068"/>
      <c r="AW22" s="1068"/>
      <c r="AX22" s="1068"/>
      <c r="AY22" s="1068"/>
      <c r="AZ22" s="1068"/>
      <c r="BA22" s="1068"/>
      <c r="BB22" s="244"/>
      <c r="BC22" s="5"/>
      <c r="BD22" s="5"/>
    </row>
    <row r="23" spans="2:56" ht="13.5" customHeight="1">
      <c r="B23" s="247" t="s">
        <v>334</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5"/>
      <c r="BC23" s="5"/>
      <c r="BD23" s="5"/>
    </row>
    <row r="24" spans="2:56" ht="13.5" customHeight="1">
      <c r="B24" s="249" t="s">
        <v>335</v>
      </c>
    </row>
    <row r="25" spans="2:56" ht="19.5" customHeight="1">
      <c r="B25" s="3" t="s">
        <v>336</v>
      </c>
    </row>
    <row r="26" spans="2:56">
      <c r="B26" s="3" t="s">
        <v>337</v>
      </c>
    </row>
    <row r="27" spans="2:56">
      <c r="B27" s="3" t="s">
        <v>338</v>
      </c>
    </row>
    <row r="28" spans="2:56">
      <c r="B28" s="3" t="s">
        <v>339</v>
      </c>
    </row>
    <row r="29" spans="2:56" ht="20.25" customHeight="1">
      <c r="B29" s="3" t="s">
        <v>340</v>
      </c>
    </row>
    <row r="30" spans="2:56" ht="20.25" customHeight="1">
      <c r="B30" s="1066" t="s">
        <v>341</v>
      </c>
      <c r="C30" s="1066"/>
      <c r="D30" s="1066"/>
      <c r="E30" s="1066"/>
      <c r="F30" s="1066"/>
      <c r="G30" s="1066"/>
      <c r="H30" s="1066"/>
      <c r="I30" s="1066"/>
      <c r="J30" s="1066"/>
      <c r="K30" s="1066"/>
      <c r="L30" s="1066"/>
      <c r="M30" s="1066" t="s">
        <v>342</v>
      </c>
      <c r="N30" s="1066"/>
      <c r="O30" s="1066"/>
      <c r="P30" s="1066"/>
      <c r="Q30" s="1066"/>
      <c r="R30" s="1066"/>
      <c r="S30" s="1066"/>
      <c r="T30" s="1066"/>
      <c r="U30" s="1066"/>
      <c r="V30" s="1066"/>
      <c r="W30" s="1066"/>
      <c r="X30" s="1066" t="s">
        <v>343</v>
      </c>
      <c r="Y30" s="1066"/>
      <c r="Z30" s="1066"/>
      <c r="AA30" s="1066"/>
      <c r="AB30" s="1066"/>
      <c r="AC30" s="1066"/>
      <c r="AD30" s="1066"/>
      <c r="AE30" s="1066"/>
      <c r="AF30" s="1066"/>
      <c r="AG30" s="1066"/>
      <c r="AH30" s="1066"/>
      <c r="AI30" s="1066" t="s">
        <v>329</v>
      </c>
      <c r="AJ30" s="1066"/>
      <c r="AK30" s="1066"/>
      <c r="AL30" s="1066"/>
      <c r="AM30" s="1066"/>
      <c r="AN30" s="1066"/>
      <c r="AO30" s="1066"/>
      <c r="AP30" s="1066"/>
      <c r="AQ30" s="1066"/>
      <c r="AR30" s="1066"/>
    </row>
    <row r="31" spans="2:56" ht="17.25" customHeight="1">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88"/>
      <c r="AJ31" s="1089"/>
      <c r="AK31" s="1089"/>
      <c r="AL31" s="1089"/>
      <c r="AM31" s="1089"/>
      <c r="AN31" s="1089"/>
      <c r="AO31" s="1089"/>
      <c r="AP31" s="1089"/>
      <c r="AQ31" s="1089"/>
      <c r="AR31" s="1090"/>
    </row>
    <row r="32" spans="2:56" ht="17.25" customHeight="1">
      <c r="B32" s="1067" t="s">
        <v>344</v>
      </c>
      <c r="C32" s="1067"/>
      <c r="D32" s="1066" t="s">
        <v>38</v>
      </c>
      <c r="E32" s="1097"/>
      <c r="F32" s="1098" t="s">
        <v>345</v>
      </c>
      <c r="G32" s="1099"/>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099"/>
      <c r="AD32" s="1099"/>
      <c r="AE32" s="1099"/>
      <c r="AF32" s="1099"/>
      <c r="AG32" s="1099"/>
      <c r="AH32" s="1100"/>
      <c r="AI32" s="1091"/>
      <c r="AJ32" s="1092"/>
      <c r="AK32" s="1092"/>
      <c r="AL32" s="1092"/>
      <c r="AM32" s="1092"/>
      <c r="AN32" s="1092"/>
      <c r="AO32" s="1092"/>
      <c r="AP32" s="1092"/>
      <c r="AQ32" s="1092"/>
      <c r="AR32" s="1093"/>
    </row>
    <row r="33" spans="2:44" ht="17.25" customHeight="1">
      <c r="B33" s="1067"/>
      <c r="C33" s="1067"/>
      <c r="D33" s="1066" t="s">
        <v>38</v>
      </c>
      <c r="E33" s="1097"/>
      <c r="F33" s="1098" t="s">
        <v>346</v>
      </c>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100"/>
      <c r="AI33" s="1091"/>
      <c r="AJ33" s="1092"/>
      <c r="AK33" s="1092"/>
      <c r="AL33" s="1092"/>
      <c r="AM33" s="1092"/>
      <c r="AN33" s="1092"/>
      <c r="AO33" s="1092"/>
      <c r="AP33" s="1092"/>
      <c r="AQ33" s="1092"/>
      <c r="AR33" s="1093"/>
    </row>
    <row r="34" spans="2:44" ht="17.25" customHeight="1">
      <c r="B34" s="1067"/>
      <c r="C34" s="1067"/>
      <c r="D34" s="1066" t="s">
        <v>38</v>
      </c>
      <c r="E34" s="1097"/>
      <c r="F34" s="1101" t="s">
        <v>347</v>
      </c>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2"/>
      <c r="AH34" s="1103"/>
      <c r="AI34" s="1094"/>
      <c r="AJ34" s="1095"/>
      <c r="AK34" s="1095"/>
      <c r="AL34" s="1095"/>
      <c r="AM34" s="1095"/>
      <c r="AN34" s="1095"/>
      <c r="AO34" s="1095"/>
      <c r="AP34" s="1095"/>
      <c r="AQ34" s="1095"/>
      <c r="AR34" s="1096"/>
    </row>
  </sheetData>
  <mergeCells count="95">
    <mergeCell ref="B30:L30"/>
    <mergeCell ref="M30:W30"/>
    <mergeCell ref="X30:AH30"/>
    <mergeCell ref="AI30:AR30"/>
    <mergeCell ref="B31:L31"/>
    <mergeCell ref="M31:W31"/>
    <mergeCell ref="X31:AH31"/>
    <mergeCell ref="AI31:AR34"/>
    <mergeCell ref="B32:C34"/>
    <mergeCell ref="D32:E32"/>
    <mergeCell ref="F32:AH32"/>
    <mergeCell ref="D33:E33"/>
    <mergeCell ref="F33:AH33"/>
    <mergeCell ref="D34:E34"/>
    <mergeCell ref="F34:AH34"/>
    <mergeCell ref="AS20:BA20"/>
    <mergeCell ref="M22:T22"/>
    <mergeCell ref="U22:AB22"/>
    <mergeCell ref="AC22:AJ22"/>
    <mergeCell ref="AK22:AR22"/>
    <mergeCell ref="AS22:BA22"/>
    <mergeCell ref="N21:T21"/>
    <mergeCell ref="U21:AB21"/>
    <mergeCell ref="AC21:AJ21"/>
    <mergeCell ref="AK21:AR21"/>
    <mergeCell ref="AS21:BA21"/>
    <mergeCell ref="AS17:BA17"/>
    <mergeCell ref="B19:L22"/>
    <mergeCell ref="M19:T19"/>
    <mergeCell ref="U19:AB19"/>
    <mergeCell ref="AC19:AJ19"/>
    <mergeCell ref="AK19:AR19"/>
    <mergeCell ref="M18:T18"/>
    <mergeCell ref="U18:AB18"/>
    <mergeCell ref="AC18:AJ18"/>
    <mergeCell ref="AK18:AR18"/>
    <mergeCell ref="AS18:BA18"/>
    <mergeCell ref="AS19:BA19"/>
    <mergeCell ref="N20:T20"/>
    <mergeCell ref="U20:AB20"/>
    <mergeCell ref="AC20:AJ20"/>
    <mergeCell ref="AK20:AR20"/>
    <mergeCell ref="B15:L18"/>
    <mergeCell ref="M15:T15"/>
    <mergeCell ref="U15:AB15"/>
    <mergeCell ref="AC15:AJ15"/>
    <mergeCell ref="AK15:AR15"/>
    <mergeCell ref="N17:T17"/>
    <mergeCell ref="U17:AB17"/>
    <mergeCell ref="AC17:AJ17"/>
    <mergeCell ref="AK17:AR17"/>
    <mergeCell ref="AS15:BA15"/>
    <mergeCell ref="N16:T16"/>
    <mergeCell ref="U16:AB16"/>
    <mergeCell ref="AC16:AJ16"/>
    <mergeCell ref="AK16:AR16"/>
    <mergeCell ref="AS16:BA16"/>
    <mergeCell ref="B13:L14"/>
    <mergeCell ref="M13:T14"/>
    <mergeCell ref="U13:AB14"/>
    <mergeCell ref="AC13:AR13"/>
    <mergeCell ref="AS13:BA14"/>
    <mergeCell ref="AC14:AJ14"/>
    <mergeCell ref="AK14:AR14"/>
    <mergeCell ref="BB9:BL9"/>
    <mergeCell ref="B10:H10"/>
    <mergeCell ref="I10:AE10"/>
    <mergeCell ref="AG10:AJ10"/>
    <mergeCell ref="AL10:AO10"/>
    <mergeCell ref="AY10:BA11"/>
    <mergeCell ref="B11:X11"/>
    <mergeCell ref="B9:H9"/>
    <mergeCell ref="I9:AE9"/>
    <mergeCell ref="AG9:AJ9"/>
    <mergeCell ref="AL9:AO9"/>
    <mergeCell ref="AP9:AX9"/>
    <mergeCell ref="AP10:AX10"/>
    <mergeCell ref="B8:AE8"/>
    <mergeCell ref="AF8:AO8"/>
    <mergeCell ref="AY8:BA8"/>
    <mergeCell ref="BB8:BL8"/>
    <mergeCell ref="AP8:AX8"/>
    <mergeCell ref="B5:C5"/>
    <mergeCell ref="D5:O5"/>
    <mergeCell ref="Q5:BI5"/>
    <mergeCell ref="AY6:BL6"/>
    <mergeCell ref="AY7:BA7"/>
    <mergeCell ref="BB7:BL7"/>
    <mergeCell ref="A1:R1"/>
    <mergeCell ref="A2:BI2"/>
    <mergeCell ref="B3:O3"/>
    <mergeCell ref="S3:AH3"/>
    <mergeCell ref="B4:C4"/>
    <mergeCell ref="D4:O4"/>
    <mergeCell ref="Q4:BI4"/>
  </mergeCells>
  <phoneticPr fontId="5"/>
  <dataValidations count="4">
    <dataValidation type="list" allowBlank="1" showInputMessage="1" showErrorMessage="1" sqref="AF9:AF10 AK9:AK10 D32:E34" xr:uid="{0D502313-DBC7-4142-8133-793D0C2A03D9}">
      <formula1>"□,☑"</formula1>
    </dataValidation>
    <dataValidation type="list" allowBlank="1" showInputMessage="1" showErrorMessage="1" sqref="AP10" xr:uid="{C42E5B09-4F42-4971-9BF0-0DD6116133E1}">
      <formula1>"サービス事業者,実需者,農業者,地方公共団体,民間団体"</formula1>
    </dataValidation>
    <dataValidation type="list" allowBlank="1" showInputMessage="1" showErrorMessage="1" sqref="B4:C5" xr:uid="{1EFE797C-A45D-40BE-AE77-30395B0B8FD3}">
      <formula1>"　,○"</formula1>
    </dataValidation>
    <dataValidation type="list" allowBlank="1" showInputMessage="1" showErrorMessage="1" sqref="AP9" xr:uid="{66FF9038-8A4E-4862-84F6-7EFBB323DE4B}">
      <formula1>"サービス事業者,サービス事業者(兼実需者)"</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B4E8-5E87-4048-8B74-A484FD2DFCAD}">
  <sheetPr>
    <pageSetUpPr fitToPage="1"/>
  </sheetPr>
  <dimension ref="A1:CX289"/>
  <sheetViews>
    <sheetView showGridLines="0" tabSelected="1" view="pageBreakPreview" zoomScaleNormal="100" zoomScaleSheetLayoutView="100" workbookViewId="0">
      <selection activeCell="A2" sqref="A2:BI2"/>
    </sheetView>
  </sheetViews>
  <sheetFormatPr defaultColWidth="2.25" defaultRowHeight="13.5"/>
  <cols>
    <col min="1" max="61" width="2.375" style="250" customWidth="1"/>
    <col min="62" max="64" width="2.25" style="250"/>
    <col min="65" max="65" width="2.375" style="250" customWidth="1"/>
    <col min="66" max="74" width="2.25" style="250"/>
    <col min="75" max="75" width="2.5" style="250" customWidth="1"/>
    <col min="76" max="226" width="2.25" style="250"/>
    <col min="227" max="227" width="2.5" style="250" bestFit="1" customWidth="1"/>
    <col min="228" max="228" width="2.25" style="250"/>
    <col min="229" max="229" width="2.5" style="250" bestFit="1" customWidth="1"/>
    <col min="230" max="482" width="2.25" style="250"/>
    <col min="483" max="483" width="2.5" style="250" bestFit="1" customWidth="1"/>
    <col min="484" max="484" width="2.25" style="250"/>
    <col min="485" max="485" width="2.5" style="250" bestFit="1" customWidth="1"/>
    <col min="486" max="738" width="2.25" style="250"/>
    <col min="739" max="739" width="2.5" style="250" bestFit="1" customWidth="1"/>
    <col min="740" max="740" width="2.25" style="250"/>
    <col min="741" max="741" width="2.5" style="250" bestFit="1" customWidth="1"/>
    <col min="742" max="994" width="2.25" style="250"/>
    <col min="995" max="995" width="2.5" style="250" bestFit="1" customWidth="1"/>
    <col min="996" max="996" width="2.25" style="250"/>
    <col min="997" max="997" width="2.5" style="250" bestFit="1" customWidth="1"/>
    <col min="998" max="1250" width="2.25" style="250"/>
    <col min="1251" max="1251" width="2.5" style="250" bestFit="1" customWidth="1"/>
    <col min="1252" max="1252" width="2.25" style="250"/>
    <col min="1253" max="1253" width="2.5" style="250" bestFit="1" customWidth="1"/>
    <col min="1254" max="1506" width="2.25" style="250"/>
    <col min="1507" max="1507" width="2.5" style="250" bestFit="1" customWidth="1"/>
    <col min="1508" max="1508" width="2.25" style="250"/>
    <col min="1509" max="1509" width="2.5" style="250" bestFit="1" customWidth="1"/>
    <col min="1510" max="1762" width="2.25" style="250"/>
    <col min="1763" max="1763" width="2.5" style="250" bestFit="1" customWidth="1"/>
    <col min="1764" max="1764" width="2.25" style="250"/>
    <col min="1765" max="1765" width="2.5" style="250" bestFit="1" customWidth="1"/>
    <col min="1766" max="2018" width="2.25" style="250"/>
    <col min="2019" max="2019" width="2.5" style="250" bestFit="1" customWidth="1"/>
    <col min="2020" max="2020" width="2.25" style="250"/>
    <col min="2021" max="2021" width="2.5" style="250" bestFit="1" customWidth="1"/>
    <col min="2022" max="2274" width="2.25" style="250"/>
    <col min="2275" max="2275" width="2.5" style="250" bestFit="1" customWidth="1"/>
    <col min="2276" max="2276" width="2.25" style="250"/>
    <col min="2277" max="2277" width="2.5" style="250" bestFit="1" customWidth="1"/>
    <col min="2278" max="2530" width="2.25" style="250"/>
    <col min="2531" max="2531" width="2.5" style="250" bestFit="1" customWidth="1"/>
    <col min="2532" max="2532" width="2.25" style="250"/>
    <col min="2533" max="2533" width="2.5" style="250" bestFit="1" customWidth="1"/>
    <col min="2534" max="2786" width="2.25" style="250"/>
    <col min="2787" max="2787" width="2.5" style="250" bestFit="1" customWidth="1"/>
    <col min="2788" max="2788" width="2.25" style="250"/>
    <col min="2789" max="2789" width="2.5" style="250" bestFit="1" customWidth="1"/>
    <col min="2790" max="3042" width="2.25" style="250"/>
    <col min="3043" max="3043" width="2.5" style="250" bestFit="1" customWidth="1"/>
    <col min="3044" max="3044" width="2.25" style="250"/>
    <col min="3045" max="3045" width="2.5" style="250" bestFit="1" customWidth="1"/>
    <col min="3046" max="3298" width="2.25" style="250"/>
    <col min="3299" max="3299" width="2.5" style="250" bestFit="1" customWidth="1"/>
    <col min="3300" max="3300" width="2.25" style="250"/>
    <col min="3301" max="3301" width="2.5" style="250" bestFit="1" customWidth="1"/>
    <col min="3302" max="3554" width="2.25" style="250"/>
    <col min="3555" max="3555" width="2.5" style="250" bestFit="1" customWidth="1"/>
    <col min="3556" max="3556" width="2.25" style="250"/>
    <col min="3557" max="3557" width="2.5" style="250" bestFit="1" customWidth="1"/>
    <col min="3558" max="3810" width="2.25" style="250"/>
    <col min="3811" max="3811" width="2.5" style="250" bestFit="1" customWidth="1"/>
    <col min="3812" max="3812" width="2.25" style="250"/>
    <col min="3813" max="3813" width="2.5" style="250" bestFit="1" customWidth="1"/>
    <col min="3814" max="4066" width="2.25" style="250"/>
    <col min="4067" max="4067" width="2.5" style="250" bestFit="1" customWidth="1"/>
    <col min="4068" max="4068" width="2.25" style="250"/>
    <col min="4069" max="4069" width="2.5" style="250" bestFit="1" customWidth="1"/>
    <col min="4070" max="4322" width="2.25" style="250"/>
    <col min="4323" max="4323" width="2.5" style="250" bestFit="1" customWidth="1"/>
    <col min="4324" max="4324" width="2.25" style="250"/>
    <col min="4325" max="4325" width="2.5" style="250" bestFit="1" customWidth="1"/>
    <col min="4326" max="4578" width="2.25" style="250"/>
    <col min="4579" max="4579" width="2.5" style="250" bestFit="1" customWidth="1"/>
    <col min="4580" max="4580" width="2.25" style="250"/>
    <col min="4581" max="4581" width="2.5" style="250" bestFit="1" customWidth="1"/>
    <col min="4582" max="4834" width="2.25" style="250"/>
    <col min="4835" max="4835" width="2.5" style="250" bestFit="1" customWidth="1"/>
    <col min="4836" max="4836" width="2.25" style="250"/>
    <col min="4837" max="4837" width="2.5" style="250" bestFit="1" customWidth="1"/>
    <col min="4838" max="5090" width="2.25" style="250"/>
    <col min="5091" max="5091" width="2.5" style="250" bestFit="1" customWidth="1"/>
    <col min="5092" max="5092" width="2.25" style="250"/>
    <col min="5093" max="5093" width="2.5" style="250" bestFit="1" customWidth="1"/>
    <col min="5094" max="5346" width="2.25" style="250"/>
    <col min="5347" max="5347" width="2.5" style="250" bestFit="1" customWidth="1"/>
    <col min="5348" max="5348" width="2.25" style="250"/>
    <col min="5349" max="5349" width="2.5" style="250" bestFit="1" customWidth="1"/>
    <col min="5350" max="5602" width="2.25" style="250"/>
    <col min="5603" max="5603" width="2.5" style="250" bestFit="1" customWidth="1"/>
    <col min="5604" max="5604" width="2.25" style="250"/>
    <col min="5605" max="5605" width="2.5" style="250" bestFit="1" customWidth="1"/>
    <col min="5606" max="5858" width="2.25" style="250"/>
    <col min="5859" max="5859" width="2.5" style="250" bestFit="1" customWidth="1"/>
    <col min="5860" max="5860" width="2.25" style="250"/>
    <col min="5861" max="5861" width="2.5" style="250" bestFit="1" customWidth="1"/>
    <col min="5862" max="6114" width="2.25" style="250"/>
    <col min="6115" max="6115" width="2.5" style="250" bestFit="1" customWidth="1"/>
    <col min="6116" max="6116" width="2.25" style="250"/>
    <col min="6117" max="6117" width="2.5" style="250" bestFit="1" customWidth="1"/>
    <col min="6118" max="6370" width="2.25" style="250"/>
    <col min="6371" max="6371" width="2.5" style="250" bestFit="1" customWidth="1"/>
    <col min="6372" max="6372" width="2.25" style="250"/>
    <col min="6373" max="6373" width="2.5" style="250" bestFit="1" customWidth="1"/>
    <col min="6374" max="6626" width="2.25" style="250"/>
    <col min="6627" max="6627" width="2.5" style="250" bestFit="1" customWidth="1"/>
    <col min="6628" max="6628" width="2.25" style="250"/>
    <col min="6629" max="6629" width="2.5" style="250" bestFit="1" customWidth="1"/>
    <col min="6630" max="6882" width="2.25" style="250"/>
    <col min="6883" max="6883" width="2.5" style="250" bestFit="1" customWidth="1"/>
    <col min="6884" max="6884" width="2.25" style="250"/>
    <col min="6885" max="6885" width="2.5" style="250" bestFit="1" customWidth="1"/>
    <col min="6886" max="7138" width="2.25" style="250"/>
    <col min="7139" max="7139" width="2.5" style="250" bestFit="1" customWidth="1"/>
    <col min="7140" max="7140" width="2.25" style="250"/>
    <col min="7141" max="7141" width="2.5" style="250" bestFit="1" customWidth="1"/>
    <col min="7142" max="7394" width="2.25" style="250"/>
    <col min="7395" max="7395" width="2.5" style="250" bestFit="1" customWidth="1"/>
    <col min="7396" max="7396" width="2.25" style="250"/>
    <col min="7397" max="7397" width="2.5" style="250" bestFit="1" customWidth="1"/>
    <col min="7398" max="7650" width="2.25" style="250"/>
    <col min="7651" max="7651" width="2.5" style="250" bestFit="1" customWidth="1"/>
    <col min="7652" max="7652" width="2.25" style="250"/>
    <col min="7653" max="7653" width="2.5" style="250" bestFit="1" customWidth="1"/>
    <col min="7654" max="7906" width="2.25" style="250"/>
    <col min="7907" max="7907" width="2.5" style="250" bestFit="1" customWidth="1"/>
    <col min="7908" max="7908" width="2.25" style="250"/>
    <col min="7909" max="7909" width="2.5" style="250" bestFit="1" customWidth="1"/>
    <col min="7910" max="8162" width="2.25" style="250"/>
    <col min="8163" max="8163" width="2.5" style="250" bestFit="1" customWidth="1"/>
    <col min="8164" max="8164" width="2.25" style="250"/>
    <col min="8165" max="8165" width="2.5" style="250" bestFit="1" customWidth="1"/>
    <col min="8166" max="8418" width="2.25" style="250"/>
    <col min="8419" max="8419" width="2.5" style="250" bestFit="1" customWidth="1"/>
    <col min="8420" max="8420" width="2.25" style="250"/>
    <col min="8421" max="8421" width="2.5" style="250" bestFit="1" customWidth="1"/>
    <col min="8422" max="8674" width="2.25" style="250"/>
    <col min="8675" max="8675" width="2.5" style="250" bestFit="1" customWidth="1"/>
    <col min="8676" max="8676" width="2.25" style="250"/>
    <col min="8677" max="8677" width="2.5" style="250" bestFit="1" customWidth="1"/>
    <col min="8678" max="8930" width="2.25" style="250"/>
    <col min="8931" max="8931" width="2.5" style="250" bestFit="1" customWidth="1"/>
    <col min="8932" max="8932" width="2.25" style="250"/>
    <col min="8933" max="8933" width="2.5" style="250" bestFit="1" customWidth="1"/>
    <col min="8934" max="9186" width="2.25" style="250"/>
    <col min="9187" max="9187" width="2.5" style="250" bestFit="1" customWidth="1"/>
    <col min="9188" max="9188" width="2.25" style="250"/>
    <col min="9189" max="9189" width="2.5" style="250" bestFit="1" customWidth="1"/>
    <col min="9190" max="9442" width="2.25" style="250"/>
    <col min="9443" max="9443" width="2.5" style="250" bestFit="1" customWidth="1"/>
    <col min="9444" max="9444" width="2.25" style="250"/>
    <col min="9445" max="9445" width="2.5" style="250" bestFit="1" customWidth="1"/>
    <col min="9446" max="9698" width="2.25" style="250"/>
    <col min="9699" max="9699" width="2.5" style="250" bestFit="1" customWidth="1"/>
    <col min="9700" max="9700" width="2.25" style="250"/>
    <col min="9701" max="9701" width="2.5" style="250" bestFit="1" customWidth="1"/>
    <col min="9702" max="9954" width="2.25" style="250"/>
    <col min="9955" max="9955" width="2.5" style="250" bestFit="1" customWidth="1"/>
    <col min="9956" max="9956" width="2.25" style="250"/>
    <col min="9957" max="9957" width="2.5" style="250" bestFit="1" customWidth="1"/>
    <col min="9958" max="10210" width="2.25" style="250"/>
    <col min="10211" max="10211" width="2.5" style="250" bestFit="1" customWidth="1"/>
    <col min="10212" max="10212" width="2.25" style="250"/>
    <col min="10213" max="10213" width="2.5" style="250" bestFit="1" customWidth="1"/>
    <col min="10214" max="10466" width="2.25" style="250"/>
    <col min="10467" max="10467" width="2.5" style="250" bestFit="1" customWidth="1"/>
    <col min="10468" max="10468" width="2.25" style="250"/>
    <col min="10469" max="10469" width="2.5" style="250" bestFit="1" customWidth="1"/>
    <col min="10470" max="10722" width="2.25" style="250"/>
    <col min="10723" max="10723" width="2.5" style="250" bestFit="1" customWidth="1"/>
    <col min="10724" max="10724" width="2.25" style="250"/>
    <col min="10725" max="10725" width="2.5" style="250" bestFit="1" customWidth="1"/>
    <col min="10726" max="10978" width="2.25" style="250"/>
    <col min="10979" max="10979" width="2.5" style="250" bestFit="1" customWidth="1"/>
    <col min="10980" max="10980" width="2.25" style="250"/>
    <col min="10981" max="10981" width="2.5" style="250" bestFit="1" customWidth="1"/>
    <col min="10982" max="11234" width="2.25" style="250"/>
    <col min="11235" max="11235" width="2.5" style="250" bestFit="1" customWidth="1"/>
    <col min="11236" max="11236" width="2.25" style="250"/>
    <col min="11237" max="11237" width="2.5" style="250" bestFit="1" customWidth="1"/>
    <col min="11238" max="11490" width="2.25" style="250"/>
    <col min="11491" max="11491" width="2.5" style="250" bestFit="1" customWidth="1"/>
    <col min="11492" max="11492" width="2.25" style="250"/>
    <col min="11493" max="11493" width="2.5" style="250" bestFit="1" customWidth="1"/>
    <col min="11494" max="11746" width="2.25" style="250"/>
    <col min="11747" max="11747" width="2.5" style="250" bestFit="1" customWidth="1"/>
    <col min="11748" max="11748" width="2.25" style="250"/>
    <col min="11749" max="11749" width="2.5" style="250" bestFit="1" customWidth="1"/>
    <col min="11750" max="12002" width="2.25" style="250"/>
    <col min="12003" max="12003" width="2.5" style="250" bestFit="1" customWidth="1"/>
    <col min="12004" max="12004" width="2.25" style="250"/>
    <col min="12005" max="12005" width="2.5" style="250" bestFit="1" customWidth="1"/>
    <col min="12006" max="12258" width="2.25" style="250"/>
    <col min="12259" max="12259" width="2.5" style="250" bestFit="1" customWidth="1"/>
    <col min="12260" max="12260" width="2.25" style="250"/>
    <col min="12261" max="12261" width="2.5" style="250" bestFit="1" customWidth="1"/>
    <col min="12262" max="12514" width="2.25" style="250"/>
    <col min="12515" max="12515" width="2.5" style="250" bestFit="1" customWidth="1"/>
    <col min="12516" max="12516" width="2.25" style="250"/>
    <col min="12517" max="12517" width="2.5" style="250" bestFit="1" customWidth="1"/>
    <col min="12518" max="12770" width="2.25" style="250"/>
    <col min="12771" max="12771" width="2.5" style="250" bestFit="1" customWidth="1"/>
    <col min="12772" max="12772" width="2.25" style="250"/>
    <col min="12773" max="12773" width="2.5" style="250" bestFit="1" customWidth="1"/>
    <col min="12774" max="13026" width="2.25" style="250"/>
    <col min="13027" max="13027" width="2.5" style="250" bestFit="1" customWidth="1"/>
    <col min="13028" max="13028" width="2.25" style="250"/>
    <col min="13029" max="13029" width="2.5" style="250" bestFit="1" customWidth="1"/>
    <col min="13030" max="13282" width="2.25" style="250"/>
    <col min="13283" max="13283" width="2.5" style="250" bestFit="1" customWidth="1"/>
    <col min="13284" max="13284" width="2.25" style="250"/>
    <col min="13285" max="13285" width="2.5" style="250" bestFit="1" customWidth="1"/>
    <col min="13286" max="13538" width="2.25" style="250"/>
    <col min="13539" max="13539" width="2.5" style="250" bestFit="1" customWidth="1"/>
    <col min="13540" max="13540" width="2.25" style="250"/>
    <col min="13541" max="13541" width="2.5" style="250" bestFit="1" customWidth="1"/>
    <col min="13542" max="13794" width="2.25" style="250"/>
    <col min="13795" max="13795" width="2.5" style="250" bestFit="1" customWidth="1"/>
    <col min="13796" max="13796" width="2.25" style="250"/>
    <col min="13797" max="13797" width="2.5" style="250" bestFit="1" customWidth="1"/>
    <col min="13798" max="14050" width="2.25" style="250"/>
    <col min="14051" max="14051" width="2.5" style="250" bestFit="1" customWidth="1"/>
    <col min="14052" max="14052" width="2.25" style="250"/>
    <col min="14053" max="14053" width="2.5" style="250" bestFit="1" customWidth="1"/>
    <col min="14054" max="14306" width="2.25" style="250"/>
    <col min="14307" max="14307" width="2.5" style="250" bestFit="1" customWidth="1"/>
    <col min="14308" max="14308" width="2.25" style="250"/>
    <col min="14309" max="14309" width="2.5" style="250" bestFit="1" customWidth="1"/>
    <col min="14310" max="14562" width="2.25" style="250"/>
    <col min="14563" max="14563" width="2.5" style="250" bestFit="1" customWidth="1"/>
    <col min="14564" max="14564" width="2.25" style="250"/>
    <col min="14565" max="14565" width="2.5" style="250" bestFit="1" customWidth="1"/>
    <col min="14566" max="14818" width="2.25" style="250"/>
    <col min="14819" max="14819" width="2.5" style="250" bestFit="1" customWidth="1"/>
    <col min="14820" max="14820" width="2.25" style="250"/>
    <col min="14821" max="14821" width="2.5" style="250" bestFit="1" customWidth="1"/>
    <col min="14822" max="15074" width="2.25" style="250"/>
    <col min="15075" max="15075" width="2.5" style="250" bestFit="1" customWidth="1"/>
    <col min="15076" max="15076" width="2.25" style="250"/>
    <col min="15077" max="15077" width="2.5" style="250" bestFit="1" customWidth="1"/>
    <col min="15078" max="15330" width="2.25" style="250"/>
    <col min="15331" max="15331" width="2.5" style="250" bestFit="1" customWidth="1"/>
    <col min="15332" max="15332" width="2.25" style="250"/>
    <col min="15333" max="15333" width="2.5" style="250" bestFit="1" customWidth="1"/>
    <col min="15334" max="15586" width="2.25" style="250"/>
    <col min="15587" max="15587" width="2.5" style="250" bestFit="1" customWidth="1"/>
    <col min="15588" max="15588" width="2.25" style="250"/>
    <col min="15589" max="15589" width="2.5" style="250" bestFit="1" customWidth="1"/>
    <col min="15590" max="15842" width="2.25" style="250"/>
    <col min="15843" max="15843" width="2.5" style="250" bestFit="1" customWidth="1"/>
    <col min="15844" max="15844" width="2.25" style="250"/>
    <col min="15845" max="15845" width="2.5" style="250" bestFit="1" customWidth="1"/>
    <col min="15846" max="16098" width="2.25" style="250"/>
    <col min="16099" max="16099" width="2.5" style="250" bestFit="1" customWidth="1"/>
    <col min="16100" max="16100" width="2.25" style="250"/>
    <col min="16101" max="16101" width="2.5" style="250" bestFit="1" customWidth="1"/>
    <col min="16102" max="16384" width="2.25" style="250"/>
  </cols>
  <sheetData>
    <row r="1" spans="1:85" ht="18" customHeight="1">
      <c r="A1" s="540" t="s">
        <v>348</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Z1" s="542" t="s">
        <v>349</v>
      </c>
      <c r="BA1" s="543"/>
      <c r="BB1" s="543"/>
      <c r="BC1" s="543"/>
      <c r="BD1" s="543"/>
      <c r="BE1" s="543"/>
      <c r="BF1" s="543"/>
      <c r="BG1" s="543"/>
      <c r="BH1" s="543"/>
      <c r="BI1" s="544"/>
    </row>
    <row r="2" spans="1:85" ht="55.5" customHeight="1">
      <c r="A2" s="545" t="s">
        <v>350</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228"/>
      <c r="BK2" s="228"/>
      <c r="BL2" s="228"/>
    </row>
    <row r="3" spans="1:85" ht="9.75" customHeight="1">
      <c r="A3" s="251"/>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28"/>
      <c r="BK3" s="228"/>
      <c r="BL3" s="228"/>
    </row>
    <row r="4" spans="1:85" s="235" customFormat="1" ht="17.25" customHeight="1">
      <c r="A4" s="253"/>
      <c r="B4" s="226" t="s">
        <v>351</v>
      </c>
      <c r="C4" s="252"/>
      <c r="D4" s="252"/>
      <c r="E4" s="252"/>
      <c r="F4" s="252"/>
      <c r="G4" s="252"/>
      <c r="H4" s="252"/>
      <c r="I4" s="252"/>
      <c r="J4" s="252"/>
      <c r="K4" s="252"/>
      <c r="L4" s="252"/>
      <c r="M4" s="252"/>
      <c r="BN4" s="512"/>
    </row>
    <row r="5" spans="1:85" s="235" customFormat="1" ht="19.5" customHeight="1">
      <c r="A5" s="253"/>
      <c r="B5" s="412" t="s">
        <v>48</v>
      </c>
      <c r="C5" s="513" t="s">
        <v>352</v>
      </c>
      <c r="D5" s="513"/>
      <c r="E5" s="513"/>
      <c r="F5" s="513"/>
      <c r="G5" s="513"/>
      <c r="H5" s="513"/>
      <c r="I5" s="513"/>
      <c r="J5" s="513"/>
      <c r="K5" s="513"/>
      <c r="L5" s="513"/>
      <c r="M5" s="513"/>
      <c r="BN5" s="512"/>
    </row>
    <row r="6" spans="1:85" s="235" customFormat="1" ht="19.5" customHeight="1">
      <c r="A6" s="253"/>
      <c r="B6" s="413" t="s">
        <v>48</v>
      </c>
      <c r="C6" s="514" t="s">
        <v>353</v>
      </c>
      <c r="D6" s="515"/>
      <c r="E6" s="515"/>
      <c r="F6" s="515"/>
      <c r="G6" s="515"/>
      <c r="H6" s="515"/>
      <c r="I6" s="515"/>
      <c r="J6" s="515"/>
      <c r="K6" s="515"/>
      <c r="L6" s="515"/>
      <c r="M6" s="516"/>
    </row>
    <row r="7" spans="1:85" s="235" customFormat="1" ht="12.75" customHeight="1">
      <c r="A7" s="253"/>
      <c r="B7" s="1"/>
      <c r="C7" s="254"/>
      <c r="D7" s="254"/>
      <c r="E7" s="254"/>
      <c r="F7" s="254"/>
      <c r="G7" s="254"/>
      <c r="H7" s="254"/>
      <c r="I7" s="254"/>
      <c r="J7" s="254"/>
      <c r="K7" s="254"/>
      <c r="L7" s="254"/>
      <c r="M7" s="254"/>
    </row>
    <row r="8" spans="1:85" ht="18" customHeight="1">
      <c r="B8" s="1" t="s">
        <v>1</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55"/>
      <c r="AJ8" s="255"/>
      <c r="AK8" s="255"/>
      <c r="AL8" s="255"/>
      <c r="AM8" s="255"/>
      <c r="AN8" s="255"/>
      <c r="AO8" s="255"/>
      <c r="AQ8" s="255"/>
      <c r="AR8" s="255"/>
      <c r="AS8" s="255"/>
      <c r="AT8" s="255"/>
      <c r="AU8" s="255"/>
      <c r="AV8" s="255"/>
      <c r="AW8" s="255"/>
      <c r="AX8" s="255"/>
      <c r="AY8" s="255"/>
      <c r="AZ8" s="255"/>
      <c r="BA8" s="255"/>
      <c r="BB8" s="255"/>
      <c r="BC8" s="255"/>
      <c r="BD8" s="255"/>
      <c r="BE8" s="255"/>
      <c r="BF8" s="255"/>
      <c r="BG8" s="255"/>
      <c r="BH8" s="255"/>
    </row>
    <row r="9" spans="1:85" ht="25.5" customHeight="1">
      <c r="B9" s="517" t="s">
        <v>2</v>
      </c>
      <c r="C9" s="518"/>
      <c r="D9" s="518"/>
      <c r="E9" s="518"/>
      <c r="F9" s="518"/>
      <c r="G9" s="518"/>
      <c r="H9" s="518"/>
      <c r="I9" s="519"/>
      <c r="J9" s="520" t="s">
        <v>796</v>
      </c>
      <c r="K9" s="521"/>
      <c r="L9" s="521"/>
      <c r="M9" s="521"/>
      <c r="N9" s="521"/>
      <c r="O9" s="521"/>
      <c r="P9" s="521"/>
      <c r="Q9" s="521"/>
      <c r="R9" s="521"/>
      <c r="S9" s="521"/>
      <c r="T9" s="521"/>
      <c r="U9" s="521"/>
      <c r="V9" s="521"/>
      <c r="W9" s="521"/>
      <c r="X9" s="521"/>
      <c r="Y9" s="521"/>
      <c r="Z9" s="521"/>
      <c r="AA9" s="521"/>
      <c r="AB9" s="521"/>
      <c r="AC9" s="521"/>
      <c r="AD9" s="521"/>
      <c r="AE9" s="522"/>
      <c r="AF9" s="256"/>
      <c r="AG9" s="257"/>
      <c r="AH9" s="257"/>
      <c r="AI9" s="257"/>
      <c r="AJ9" s="257"/>
      <c r="AK9" s="257"/>
      <c r="AL9" s="257"/>
      <c r="AM9" s="257"/>
      <c r="AN9" s="258"/>
      <c r="AO9" s="259"/>
      <c r="AP9" s="259"/>
      <c r="AQ9" s="259"/>
      <c r="AR9" s="259"/>
      <c r="AS9" s="259"/>
      <c r="AT9" s="259"/>
      <c r="AU9" s="259"/>
      <c r="AV9" s="259"/>
      <c r="AW9" s="259"/>
      <c r="AX9" s="259"/>
      <c r="AY9" s="258"/>
      <c r="AZ9" s="259"/>
      <c r="BA9" s="259"/>
      <c r="BB9" s="259"/>
      <c r="BC9" s="259"/>
      <c r="BD9" s="259"/>
      <c r="BE9" s="259"/>
      <c r="BF9" s="259"/>
      <c r="BG9" s="259"/>
      <c r="BH9" s="259"/>
      <c r="BI9" s="259"/>
    </row>
    <row r="10" spans="1:85" ht="25.5" customHeight="1">
      <c r="B10" s="523" t="s">
        <v>3</v>
      </c>
      <c r="C10" s="524"/>
      <c r="D10" s="524"/>
      <c r="E10" s="524"/>
      <c r="F10" s="524"/>
      <c r="G10" s="524"/>
      <c r="H10" s="524"/>
      <c r="I10" s="525"/>
      <c r="J10" s="526">
        <v>123456789012</v>
      </c>
      <c r="K10" s="527"/>
      <c r="L10" s="527"/>
      <c r="M10" s="527"/>
      <c r="N10" s="527"/>
      <c r="O10" s="527"/>
      <c r="P10" s="527"/>
      <c r="Q10" s="527"/>
      <c r="R10" s="527"/>
      <c r="S10" s="527"/>
      <c r="T10" s="527"/>
      <c r="U10" s="527"/>
      <c r="V10" s="527"/>
      <c r="W10" s="527"/>
      <c r="X10" s="527"/>
      <c r="Y10" s="527"/>
      <c r="Z10" s="527"/>
      <c r="AA10" s="527"/>
      <c r="AB10" s="527"/>
      <c r="AC10" s="527"/>
      <c r="AD10" s="527"/>
      <c r="AE10" s="528"/>
      <c r="AF10" s="529" t="s">
        <v>4</v>
      </c>
      <c r="AG10" s="530"/>
      <c r="AH10" s="523" t="s">
        <v>354</v>
      </c>
      <c r="AI10" s="524"/>
      <c r="AJ10" s="524"/>
      <c r="AK10" s="524"/>
      <c r="AL10" s="524"/>
      <c r="AM10" s="525"/>
      <c r="AN10" s="520" t="s">
        <v>44</v>
      </c>
      <c r="AO10" s="521"/>
      <c r="AP10" s="521"/>
      <c r="AQ10" s="521"/>
      <c r="AR10" s="521"/>
      <c r="AS10" s="521"/>
      <c r="AT10" s="521"/>
      <c r="AU10" s="521"/>
      <c r="AV10" s="521"/>
      <c r="AW10" s="521"/>
      <c r="AX10" s="521"/>
      <c r="AY10" s="521"/>
      <c r="AZ10" s="521"/>
      <c r="BA10" s="521"/>
      <c r="BB10" s="521"/>
      <c r="BC10" s="521"/>
      <c r="BD10" s="521"/>
      <c r="BE10" s="521"/>
      <c r="BF10" s="521"/>
      <c r="BG10" s="521"/>
      <c r="BH10" s="521"/>
      <c r="BI10" s="522"/>
    </row>
    <row r="11" spans="1:85" ht="25.5" customHeight="1">
      <c r="B11" s="547" t="s">
        <v>355</v>
      </c>
      <c r="C11" s="548"/>
      <c r="D11" s="548"/>
      <c r="E11" s="548"/>
      <c r="F11" s="548"/>
      <c r="G11" s="548"/>
      <c r="H11" s="548"/>
      <c r="I11" s="549"/>
      <c r="J11" s="520" t="s">
        <v>800</v>
      </c>
      <c r="K11" s="521"/>
      <c r="L11" s="521"/>
      <c r="M11" s="521"/>
      <c r="N11" s="521"/>
      <c r="O11" s="521"/>
      <c r="P11" s="521"/>
      <c r="Q11" s="521"/>
      <c r="R11" s="521"/>
      <c r="S11" s="521"/>
      <c r="T11" s="521"/>
      <c r="U11" s="521"/>
      <c r="V11" s="521"/>
      <c r="W11" s="521"/>
      <c r="X11" s="521"/>
      <c r="Y11" s="521"/>
      <c r="Z11" s="521"/>
      <c r="AA11" s="521"/>
      <c r="AB11" s="521"/>
      <c r="AC11" s="521"/>
      <c r="AD11" s="521"/>
      <c r="AE11" s="522"/>
      <c r="AF11" s="531"/>
      <c r="AG11" s="532"/>
      <c r="AH11" s="523" t="s">
        <v>5</v>
      </c>
      <c r="AI11" s="524"/>
      <c r="AJ11" s="524"/>
      <c r="AK11" s="524"/>
      <c r="AL11" s="524"/>
      <c r="AM11" s="525"/>
      <c r="AN11" s="520" t="s">
        <v>40</v>
      </c>
      <c r="AO11" s="521"/>
      <c r="AP11" s="521"/>
      <c r="AQ11" s="521"/>
      <c r="AR11" s="521"/>
      <c r="AS11" s="521"/>
      <c r="AT11" s="521"/>
      <c r="AU11" s="521"/>
      <c r="AV11" s="521"/>
      <c r="AW11" s="521"/>
      <c r="AX11" s="521"/>
      <c r="AY11" s="521"/>
      <c r="AZ11" s="521"/>
      <c r="BA11" s="521"/>
      <c r="BB11" s="521"/>
      <c r="BC11" s="521"/>
      <c r="BD11" s="521"/>
      <c r="BE11" s="521"/>
      <c r="BF11" s="521"/>
      <c r="BG11" s="521"/>
      <c r="BH11" s="521"/>
      <c r="BI11" s="522"/>
    </row>
    <row r="12" spans="1:85" ht="22.5" customHeight="1">
      <c r="B12" s="529" t="s">
        <v>6</v>
      </c>
      <c r="C12" s="530"/>
      <c r="D12" s="523" t="s">
        <v>7</v>
      </c>
      <c r="E12" s="524"/>
      <c r="F12" s="524"/>
      <c r="G12" s="524"/>
      <c r="H12" s="524"/>
      <c r="I12" s="525"/>
      <c r="J12" s="552" t="s">
        <v>855</v>
      </c>
      <c r="K12" s="521"/>
      <c r="L12" s="521"/>
      <c r="M12" s="521"/>
      <c r="N12" s="521"/>
      <c r="O12" s="521"/>
      <c r="P12" s="521"/>
      <c r="Q12" s="521"/>
      <c r="R12" s="521"/>
      <c r="S12" s="521"/>
      <c r="T12" s="521"/>
      <c r="U12" s="521"/>
      <c r="V12" s="521"/>
      <c r="W12" s="521"/>
      <c r="X12" s="521"/>
      <c r="Y12" s="521"/>
      <c r="Z12" s="521"/>
      <c r="AA12" s="521"/>
      <c r="AB12" s="521"/>
      <c r="AC12" s="521"/>
      <c r="AD12" s="521"/>
      <c r="AE12" s="522"/>
      <c r="AF12" s="529" t="s">
        <v>8</v>
      </c>
      <c r="AG12" s="530"/>
      <c r="AH12" s="523" t="s">
        <v>7</v>
      </c>
      <c r="AI12" s="524"/>
      <c r="AJ12" s="524"/>
      <c r="AK12" s="524"/>
      <c r="AL12" s="524"/>
      <c r="AM12" s="525"/>
      <c r="AN12" s="520" t="s">
        <v>856</v>
      </c>
      <c r="AO12" s="521"/>
      <c r="AP12" s="521"/>
      <c r="AQ12" s="521"/>
      <c r="AR12" s="521"/>
      <c r="AS12" s="521"/>
      <c r="AT12" s="521"/>
      <c r="AU12" s="521"/>
      <c r="AV12" s="521"/>
      <c r="AW12" s="521"/>
      <c r="AX12" s="521"/>
      <c r="AY12" s="521"/>
      <c r="AZ12" s="521"/>
      <c r="BA12" s="521"/>
      <c r="BB12" s="521"/>
      <c r="BC12" s="521"/>
      <c r="BD12" s="521"/>
      <c r="BE12" s="521"/>
      <c r="BF12" s="521"/>
      <c r="BG12" s="521"/>
      <c r="BH12" s="521"/>
      <c r="BI12" s="522"/>
      <c r="BJ12" s="260"/>
    </row>
    <row r="13" spans="1:85" ht="22.5" customHeight="1">
      <c r="B13" s="550"/>
      <c r="C13" s="551"/>
      <c r="D13" s="523" t="s">
        <v>5</v>
      </c>
      <c r="E13" s="524"/>
      <c r="F13" s="524"/>
      <c r="G13" s="524"/>
      <c r="H13" s="524"/>
      <c r="I13" s="525"/>
      <c r="J13" s="552" t="s">
        <v>42</v>
      </c>
      <c r="K13" s="521"/>
      <c r="L13" s="521"/>
      <c r="M13" s="521"/>
      <c r="N13" s="521"/>
      <c r="O13" s="521"/>
      <c r="P13" s="521"/>
      <c r="Q13" s="521"/>
      <c r="R13" s="521"/>
      <c r="S13" s="521"/>
      <c r="T13" s="521"/>
      <c r="U13" s="521"/>
      <c r="V13" s="521"/>
      <c r="W13" s="521"/>
      <c r="X13" s="521"/>
      <c r="Y13" s="521"/>
      <c r="Z13" s="521"/>
      <c r="AA13" s="521"/>
      <c r="AB13" s="521"/>
      <c r="AC13" s="521"/>
      <c r="AD13" s="521"/>
      <c r="AE13" s="522"/>
      <c r="AF13" s="550"/>
      <c r="AG13" s="551"/>
      <c r="AH13" s="523" t="s">
        <v>5</v>
      </c>
      <c r="AI13" s="524"/>
      <c r="AJ13" s="524"/>
      <c r="AK13" s="524"/>
      <c r="AL13" s="524"/>
      <c r="AM13" s="525"/>
      <c r="AN13" s="520" t="s">
        <v>41</v>
      </c>
      <c r="AO13" s="521"/>
      <c r="AP13" s="521"/>
      <c r="AQ13" s="521"/>
      <c r="AR13" s="521"/>
      <c r="AS13" s="521"/>
      <c r="AT13" s="521"/>
      <c r="AU13" s="521"/>
      <c r="AV13" s="521"/>
      <c r="AW13" s="521"/>
      <c r="AX13" s="521"/>
      <c r="AY13" s="521"/>
      <c r="AZ13" s="521"/>
      <c r="BA13" s="521"/>
      <c r="BB13" s="521"/>
      <c r="BC13" s="521"/>
      <c r="BD13" s="521"/>
      <c r="BE13" s="521"/>
      <c r="BF13" s="521"/>
      <c r="BG13" s="521"/>
      <c r="BH13" s="521"/>
      <c r="BI13" s="522"/>
    </row>
    <row r="14" spans="1:85" ht="22.5" customHeight="1">
      <c r="B14" s="550"/>
      <c r="C14" s="551"/>
      <c r="D14" s="523" t="s">
        <v>9</v>
      </c>
      <c r="E14" s="524"/>
      <c r="F14" s="524"/>
      <c r="G14" s="524"/>
      <c r="H14" s="524"/>
      <c r="I14" s="525"/>
      <c r="J14" s="552" t="s">
        <v>43</v>
      </c>
      <c r="K14" s="521"/>
      <c r="L14" s="521"/>
      <c r="M14" s="521"/>
      <c r="N14" s="521"/>
      <c r="O14" s="521"/>
      <c r="P14" s="521"/>
      <c r="Q14" s="521"/>
      <c r="R14" s="521"/>
      <c r="S14" s="521"/>
      <c r="T14" s="521"/>
      <c r="U14" s="521"/>
      <c r="V14" s="521"/>
      <c r="W14" s="521"/>
      <c r="X14" s="521"/>
      <c r="Y14" s="521"/>
      <c r="Z14" s="521"/>
      <c r="AA14" s="521"/>
      <c r="AB14" s="521"/>
      <c r="AC14" s="521"/>
      <c r="AD14" s="521"/>
      <c r="AE14" s="522"/>
      <c r="AF14" s="550"/>
      <c r="AG14" s="551"/>
      <c r="AH14" s="523" t="s">
        <v>9</v>
      </c>
      <c r="AI14" s="524"/>
      <c r="AJ14" s="524"/>
      <c r="AK14" s="524"/>
      <c r="AL14" s="524"/>
      <c r="AM14" s="525"/>
      <c r="AN14" s="552" t="s">
        <v>43</v>
      </c>
      <c r="AO14" s="521"/>
      <c r="AP14" s="521"/>
      <c r="AQ14" s="521"/>
      <c r="AR14" s="521"/>
      <c r="AS14" s="521"/>
      <c r="AT14" s="521"/>
      <c r="AU14" s="521"/>
      <c r="AV14" s="521"/>
      <c r="AW14" s="521"/>
      <c r="AX14" s="521"/>
      <c r="AY14" s="521"/>
      <c r="AZ14" s="521"/>
      <c r="BA14" s="521"/>
      <c r="BB14" s="521"/>
      <c r="BC14" s="521"/>
      <c r="BD14" s="521"/>
      <c r="BE14" s="521"/>
      <c r="BF14" s="521"/>
      <c r="BG14" s="521"/>
      <c r="BH14" s="521"/>
      <c r="BI14" s="522"/>
    </row>
    <row r="15" spans="1:85" ht="22.5" customHeight="1">
      <c r="B15" s="550"/>
      <c r="C15" s="551"/>
      <c r="D15" s="553" t="s">
        <v>10</v>
      </c>
      <c r="E15" s="554"/>
      <c r="F15" s="554"/>
      <c r="G15" s="554"/>
      <c r="H15" s="554"/>
      <c r="I15" s="555"/>
      <c r="J15" s="552" t="s">
        <v>45</v>
      </c>
      <c r="K15" s="521"/>
      <c r="L15" s="521"/>
      <c r="M15" s="521"/>
      <c r="N15" s="521"/>
      <c r="O15" s="521"/>
      <c r="P15" s="521"/>
      <c r="Q15" s="521"/>
      <c r="R15" s="521"/>
      <c r="S15" s="521"/>
      <c r="T15" s="521"/>
      <c r="U15" s="521"/>
      <c r="V15" s="521"/>
      <c r="W15" s="521"/>
      <c r="X15" s="521"/>
      <c r="Y15" s="521"/>
      <c r="Z15" s="521"/>
      <c r="AA15" s="521"/>
      <c r="AB15" s="521"/>
      <c r="AC15" s="521"/>
      <c r="AD15" s="521"/>
      <c r="AE15" s="522"/>
      <c r="AF15" s="531"/>
      <c r="AG15" s="532"/>
      <c r="AH15" s="523" t="s">
        <v>10</v>
      </c>
      <c r="AI15" s="524"/>
      <c r="AJ15" s="524"/>
      <c r="AK15" s="524"/>
      <c r="AL15" s="524"/>
      <c r="AM15" s="525"/>
      <c r="AN15" s="520" t="s">
        <v>46</v>
      </c>
      <c r="AO15" s="521"/>
      <c r="AP15" s="521"/>
      <c r="AQ15" s="521"/>
      <c r="AR15" s="521"/>
      <c r="AS15" s="521"/>
      <c r="AT15" s="521"/>
      <c r="AU15" s="521"/>
      <c r="AV15" s="521"/>
      <c r="AW15" s="521"/>
      <c r="AX15" s="521"/>
      <c r="AY15" s="521"/>
      <c r="AZ15" s="521"/>
      <c r="BA15" s="521"/>
      <c r="BB15" s="521"/>
      <c r="BC15" s="521"/>
      <c r="BD15" s="521"/>
      <c r="BE15" s="521"/>
      <c r="BF15" s="521"/>
      <c r="BG15" s="521"/>
      <c r="BH15" s="521"/>
      <c r="BI15" s="522"/>
    </row>
    <row r="16" spans="1:85" ht="18.75" customHeight="1">
      <c r="B16" s="537" t="s">
        <v>356</v>
      </c>
      <c r="C16" s="538"/>
      <c r="D16" s="538"/>
      <c r="E16" s="538"/>
      <c r="F16" s="538"/>
      <c r="G16" s="538"/>
      <c r="H16" s="538"/>
      <c r="I16" s="538"/>
      <c r="J16" s="261" t="s">
        <v>38</v>
      </c>
      <c r="K16" s="533" t="s">
        <v>357</v>
      </c>
      <c r="L16" s="533"/>
      <c r="M16" s="533"/>
      <c r="N16" s="533"/>
      <c r="O16" s="533"/>
      <c r="P16" s="533"/>
      <c r="Q16" s="533"/>
      <c r="R16" s="533"/>
      <c r="S16" s="533"/>
      <c r="T16" s="533"/>
      <c r="U16" s="262" t="s">
        <v>38</v>
      </c>
      <c r="V16" s="533" t="s">
        <v>358</v>
      </c>
      <c r="W16" s="533"/>
      <c r="X16" s="533"/>
      <c r="Y16" s="533"/>
      <c r="Z16" s="533"/>
      <c r="AA16" s="533"/>
      <c r="AB16" s="262" t="s">
        <v>38</v>
      </c>
      <c r="AC16" s="533" t="s">
        <v>359</v>
      </c>
      <c r="AD16" s="533"/>
      <c r="AE16" s="533"/>
      <c r="AF16" s="533"/>
      <c r="AG16" s="533"/>
      <c r="AH16" s="533"/>
      <c r="AI16" s="533"/>
      <c r="AJ16" s="262" t="s">
        <v>38</v>
      </c>
      <c r="AK16" s="533" t="s">
        <v>360</v>
      </c>
      <c r="AL16" s="533"/>
      <c r="AM16" s="533"/>
      <c r="AN16" s="533"/>
      <c r="AO16" s="533"/>
      <c r="AP16" s="533"/>
      <c r="AQ16" s="533"/>
      <c r="AR16" s="263" t="s">
        <v>38</v>
      </c>
      <c r="AS16" s="533" t="s">
        <v>361</v>
      </c>
      <c r="AT16" s="533"/>
      <c r="AU16" s="533"/>
      <c r="AV16" s="533"/>
      <c r="AW16" s="533"/>
      <c r="AX16" s="533"/>
      <c r="AY16" s="533"/>
      <c r="AZ16" s="262" t="s">
        <v>38</v>
      </c>
      <c r="BA16" s="533" t="s">
        <v>362</v>
      </c>
      <c r="BB16" s="533"/>
      <c r="BC16" s="533"/>
      <c r="BD16" s="533"/>
      <c r="BE16" s="533"/>
      <c r="BF16" s="533"/>
      <c r="BG16" s="533"/>
      <c r="BH16" s="533"/>
      <c r="BI16" s="534"/>
      <c r="BL16" s="264"/>
      <c r="BM16" s="264"/>
      <c r="BN16" s="264"/>
      <c r="BO16" s="264"/>
      <c r="BP16" s="264"/>
      <c r="BQ16" s="264"/>
      <c r="BR16" s="264"/>
      <c r="BS16" s="264"/>
      <c r="BT16" s="264"/>
      <c r="BU16" s="264"/>
      <c r="BV16" s="264"/>
      <c r="BW16" s="264"/>
      <c r="BX16" s="264"/>
      <c r="BY16" s="264"/>
      <c r="BZ16" s="265"/>
      <c r="CA16" s="265"/>
      <c r="CB16" s="265"/>
      <c r="CC16" s="265"/>
      <c r="CD16" s="265"/>
      <c r="CE16" s="265"/>
      <c r="CF16" s="265"/>
      <c r="CG16" s="265"/>
    </row>
    <row r="17" spans="2:85" ht="18.75" customHeight="1">
      <c r="B17" s="537"/>
      <c r="C17" s="538"/>
      <c r="D17" s="538"/>
      <c r="E17" s="538"/>
      <c r="F17" s="538"/>
      <c r="G17" s="538"/>
      <c r="H17" s="538"/>
      <c r="I17" s="538"/>
      <c r="J17" s="266" t="s">
        <v>38</v>
      </c>
      <c r="K17" s="535" t="s">
        <v>363</v>
      </c>
      <c r="L17" s="535"/>
      <c r="M17" s="535"/>
      <c r="N17" s="535"/>
      <c r="O17" s="535"/>
      <c r="P17" s="265" t="s">
        <v>38</v>
      </c>
      <c r="Q17" s="535" t="s">
        <v>364</v>
      </c>
      <c r="R17" s="535"/>
      <c r="S17" s="535"/>
      <c r="T17" s="535"/>
      <c r="U17" s="535"/>
      <c r="V17" s="265" t="s">
        <v>38</v>
      </c>
      <c r="W17" s="535" t="s">
        <v>365</v>
      </c>
      <c r="X17" s="535"/>
      <c r="Y17" s="535"/>
      <c r="Z17" s="535"/>
      <c r="AA17" s="265" t="s">
        <v>38</v>
      </c>
      <c r="AB17" s="535" t="s">
        <v>366</v>
      </c>
      <c r="AC17" s="535"/>
      <c r="AD17" s="535"/>
      <c r="AE17" s="535"/>
      <c r="AF17" s="535"/>
      <c r="AG17" s="265" t="s">
        <v>38</v>
      </c>
      <c r="AH17" s="535" t="s">
        <v>367</v>
      </c>
      <c r="AI17" s="535"/>
      <c r="AJ17" s="535"/>
      <c r="AK17" s="535"/>
      <c r="AL17" s="384" t="s">
        <v>48</v>
      </c>
      <c r="AM17" s="535" t="s">
        <v>368</v>
      </c>
      <c r="AN17" s="535"/>
      <c r="AO17" s="535"/>
      <c r="AP17" s="535"/>
      <c r="AQ17" s="535"/>
      <c r="AR17" s="535"/>
      <c r="AS17" s="535"/>
      <c r="AT17" s="535"/>
      <c r="AU17" s="535"/>
      <c r="AV17" s="265" t="s">
        <v>38</v>
      </c>
      <c r="AW17" s="535" t="s">
        <v>369</v>
      </c>
      <c r="AX17" s="535"/>
      <c r="AY17" s="535"/>
      <c r="AZ17" s="535"/>
      <c r="BA17" s="535"/>
      <c r="BB17" s="535"/>
      <c r="BC17" s="535"/>
      <c r="BD17" s="535"/>
      <c r="BE17" s="535"/>
      <c r="BF17" s="535"/>
      <c r="BG17" s="535"/>
      <c r="BH17" s="535"/>
      <c r="BI17" s="536"/>
      <c r="BL17" s="264"/>
      <c r="BM17" s="264"/>
      <c r="BN17" s="264"/>
      <c r="BO17" s="264"/>
      <c r="BP17" s="264"/>
      <c r="BQ17" s="264"/>
      <c r="BR17" s="264"/>
      <c r="BS17" s="264"/>
      <c r="BT17" s="264"/>
      <c r="BU17" s="264"/>
      <c r="BV17" s="264"/>
      <c r="BW17" s="264"/>
      <c r="BX17" s="264"/>
      <c r="BY17" s="264"/>
      <c r="BZ17" s="265"/>
      <c r="CA17" s="265"/>
      <c r="CB17" s="265"/>
      <c r="CC17" s="265"/>
      <c r="CD17" s="265"/>
      <c r="CE17" s="265"/>
      <c r="CF17" s="265"/>
      <c r="CG17" s="265"/>
    </row>
    <row r="18" spans="2:85" ht="15.75" customHeight="1">
      <c r="B18" s="539"/>
      <c r="C18" s="539"/>
      <c r="D18" s="539"/>
      <c r="E18" s="539"/>
      <c r="F18" s="539"/>
      <c r="G18" s="539"/>
      <c r="H18" s="539"/>
      <c r="I18" s="539"/>
      <c r="J18" s="556" t="s">
        <v>370</v>
      </c>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7"/>
      <c r="BA18" s="557"/>
      <c r="BB18" s="557"/>
      <c r="BC18" s="557"/>
      <c r="BD18" s="557"/>
      <c r="BE18" s="557"/>
      <c r="BF18" s="557"/>
      <c r="BG18" s="557"/>
      <c r="BH18" s="557"/>
      <c r="BI18" s="558"/>
      <c r="BL18" s="559" t="s">
        <v>371</v>
      </c>
      <c r="BM18" s="560"/>
      <c r="BN18" s="560"/>
      <c r="BO18" s="560"/>
      <c r="BP18" s="560"/>
      <c r="BQ18" s="560"/>
      <c r="BR18" s="560"/>
      <c r="BS18" s="560"/>
      <c r="BT18" s="560"/>
      <c r="BU18" s="264"/>
      <c r="BV18" s="264"/>
      <c r="BW18" s="264"/>
      <c r="BX18" s="264"/>
      <c r="BY18" s="264"/>
      <c r="BZ18" s="265"/>
      <c r="CA18" s="265"/>
      <c r="CB18" s="265"/>
      <c r="CC18" s="265"/>
      <c r="CD18" s="265"/>
      <c r="CE18" s="265"/>
      <c r="CF18" s="265"/>
      <c r="CG18" s="265"/>
    </row>
    <row r="19" spans="2:85" ht="18" customHeight="1">
      <c r="B19" s="538" t="s">
        <v>372</v>
      </c>
      <c r="C19" s="560"/>
      <c r="D19" s="560"/>
      <c r="E19" s="560"/>
      <c r="F19" s="560"/>
      <c r="G19" s="560"/>
      <c r="H19" s="560"/>
      <c r="I19" s="560"/>
      <c r="J19" s="561" t="s">
        <v>373</v>
      </c>
      <c r="K19" s="562"/>
      <c r="L19" s="562"/>
      <c r="M19" s="562"/>
      <c r="N19" s="562"/>
      <c r="O19" s="562"/>
      <c r="P19" s="563"/>
      <c r="Q19" s="570" t="s">
        <v>809</v>
      </c>
      <c r="R19" s="571"/>
      <c r="S19" s="571"/>
      <c r="T19" s="571"/>
      <c r="U19" s="571"/>
      <c r="V19" s="571"/>
      <c r="W19" s="571"/>
      <c r="X19" s="571"/>
      <c r="Y19" s="571"/>
      <c r="Z19" s="571"/>
      <c r="AA19" s="571"/>
      <c r="AB19" s="570" t="s">
        <v>810</v>
      </c>
      <c r="AC19" s="571"/>
      <c r="AD19" s="571"/>
      <c r="AE19" s="571"/>
      <c r="AF19" s="571"/>
      <c r="AG19" s="571"/>
      <c r="AH19" s="571"/>
      <c r="AI19" s="571"/>
      <c r="AJ19" s="571"/>
      <c r="AK19" s="571"/>
      <c r="AL19" s="571"/>
      <c r="AM19" s="570" t="s">
        <v>811</v>
      </c>
      <c r="AN19" s="571"/>
      <c r="AO19" s="571"/>
      <c r="AP19" s="571"/>
      <c r="AQ19" s="571"/>
      <c r="AR19" s="571"/>
      <c r="AS19" s="571"/>
      <c r="AT19" s="571"/>
      <c r="AU19" s="571"/>
      <c r="AV19" s="571"/>
      <c r="AW19" s="571"/>
      <c r="AX19" s="572" t="s">
        <v>329</v>
      </c>
      <c r="AY19" s="573"/>
      <c r="AZ19" s="573"/>
      <c r="BA19" s="573"/>
      <c r="BB19" s="573"/>
      <c r="BC19" s="573"/>
      <c r="BD19" s="573"/>
      <c r="BE19" s="573"/>
      <c r="BF19" s="573"/>
      <c r="BG19" s="573"/>
      <c r="BH19" s="573"/>
      <c r="BI19" s="573"/>
      <c r="BL19" s="574" t="str">
        <f>IF((OR(AND(Q22&lt;0,AB22&lt;0,AM22&lt;0),AM23&lt;0)),"要確認","")</f>
        <v>要確認</v>
      </c>
      <c r="BM19" s="574"/>
      <c r="BN19" s="574"/>
      <c r="BO19" s="574"/>
      <c r="BP19" s="574"/>
      <c r="BQ19" s="574"/>
      <c r="BR19" s="574"/>
      <c r="BS19" s="574"/>
      <c r="BT19" s="574"/>
    </row>
    <row r="20" spans="2:85" ht="18" customHeight="1">
      <c r="B20" s="538"/>
      <c r="C20" s="560"/>
      <c r="D20" s="560"/>
      <c r="E20" s="560"/>
      <c r="F20" s="560"/>
      <c r="G20" s="560"/>
      <c r="H20" s="560"/>
      <c r="I20" s="560"/>
      <c r="J20" s="564"/>
      <c r="K20" s="565"/>
      <c r="L20" s="565"/>
      <c r="M20" s="565"/>
      <c r="N20" s="565"/>
      <c r="O20" s="565"/>
      <c r="P20" s="566"/>
      <c r="Q20" s="576" t="s">
        <v>806</v>
      </c>
      <c r="R20" s="577"/>
      <c r="S20" s="577"/>
      <c r="T20" s="577"/>
      <c r="U20" s="577"/>
      <c r="V20" s="577"/>
      <c r="W20" s="577"/>
      <c r="X20" s="577"/>
      <c r="Y20" s="577"/>
      <c r="Z20" s="577"/>
      <c r="AA20" s="578"/>
      <c r="AB20" s="576" t="s">
        <v>807</v>
      </c>
      <c r="AC20" s="577"/>
      <c r="AD20" s="577"/>
      <c r="AE20" s="577"/>
      <c r="AF20" s="577"/>
      <c r="AG20" s="577"/>
      <c r="AH20" s="577"/>
      <c r="AI20" s="577"/>
      <c r="AJ20" s="577"/>
      <c r="AK20" s="577"/>
      <c r="AL20" s="578"/>
      <c r="AM20" s="576" t="s">
        <v>808</v>
      </c>
      <c r="AN20" s="577"/>
      <c r="AO20" s="577"/>
      <c r="AP20" s="577"/>
      <c r="AQ20" s="577"/>
      <c r="AR20" s="577"/>
      <c r="AS20" s="577"/>
      <c r="AT20" s="577"/>
      <c r="AU20" s="577"/>
      <c r="AV20" s="577"/>
      <c r="AW20" s="578"/>
      <c r="AX20" s="579" t="s">
        <v>374</v>
      </c>
      <c r="AY20" s="580"/>
      <c r="AZ20" s="580"/>
      <c r="BA20" s="580"/>
      <c r="BB20" s="580"/>
      <c r="BC20" s="580"/>
      <c r="BD20" s="580"/>
      <c r="BE20" s="580"/>
      <c r="BF20" s="580"/>
      <c r="BG20" s="580"/>
      <c r="BH20" s="580"/>
      <c r="BI20" s="581"/>
      <c r="BL20" s="575"/>
      <c r="BM20" s="575"/>
      <c r="BN20" s="575"/>
      <c r="BO20" s="575"/>
      <c r="BP20" s="575"/>
      <c r="BQ20" s="575"/>
      <c r="BR20" s="575"/>
      <c r="BS20" s="575"/>
      <c r="BT20" s="575"/>
    </row>
    <row r="21" spans="2:85" ht="18" customHeight="1">
      <c r="B21" s="538"/>
      <c r="C21" s="560"/>
      <c r="D21" s="560"/>
      <c r="E21" s="560"/>
      <c r="F21" s="560"/>
      <c r="G21" s="560"/>
      <c r="H21" s="560"/>
      <c r="I21" s="560"/>
      <c r="J21" s="567"/>
      <c r="K21" s="568"/>
      <c r="L21" s="568"/>
      <c r="M21" s="568"/>
      <c r="N21" s="568"/>
      <c r="O21" s="568"/>
      <c r="P21" s="569"/>
      <c r="Q21" s="576" t="s">
        <v>375</v>
      </c>
      <c r="R21" s="577"/>
      <c r="S21" s="577"/>
      <c r="T21" s="577"/>
      <c r="U21" s="577"/>
      <c r="V21" s="577"/>
      <c r="W21" s="577"/>
      <c r="X21" s="577"/>
      <c r="Y21" s="577"/>
      <c r="Z21" s="587"/>
      <c r="AA21" s="588"/>
      <c r="AB21" s="576" t="s">
        <v>376</v>
      </c>
      <c r="AC21" s="577"/>
      <c r="AD21" s="577"/>
      <c r="AE21" s="577"/>
      <c r="AF21" s="577"/>
      <c r="AG21" s="577"/>
      <c r="AH21" s="577"/>
      <c r="AI21" s="577"/>
      <c r="AJ21" s="577"/>
      <c r="AK21" s="587"/>
      <c r="AL21" s="588"/>
      <c r="AM21" s="576" t="s">
        <v>377</v>
      </c>
      <c r="AN21" s="577"/>
      <c r="AO21" s="577"/>
      <c r="AP21" s="577"/>
      <c r="AQ21" s="577"/>
      <c r="AR21" s="577"/>
      <c r="AS21" s="577"/>
      <c r="AT21" s="577"/>
      <c r="AU21" s="577"/>
      <c r="AV21" s="587"/>
      <c r="AW21" s="588"/>
      <c r="AX21" s="582"/>
      <c r="AY21" s="583"/>
      <c r="AZ21" s="583"/>
      <c r="BA21" s="583"/>
      <c r="BB21" s="583"/>
      <c r="BC21" s="583"/>
      <c r="BD21" s="583"/>
      <c r="BE21" s="583"/>
      <c r="BF21" s="583"/>
      <c r="BG21" s="583"/>
      <c r="BH21" s="583"/>
      <c r="BI21" s="584"/>
      <c r="BL21" s="593" t="s">
        <v>378</v>
      </c>
      <c r="BM21" s="594"/>
      <c r="BN21" s="594"/>
      <c r="BO21" s="594"/>
      <c r="BP21" s="594"/>
      <c r="BQ21" s="594"/>
      <c r="BR21" s="594"/>
      <c r="BS21" s="594"/>
      <c r="BT21" s="595"/>
    </row>
    <row r="22" spans="2:85" ht="18" customHeight="1">
      <c r="B22" s="560"/>
      <c r="C22" s="560"/>
      <c r="D22" s="560"/>
      <c r="E22" s="560"/>
      <c r="F22" s="560"/>
      <c r="G22" s="560"/>
      <c r="H22" s="560"/>
      <c r="I22" s="560"/>
      <c r="J22" s="635" t="s">
        <v>379</v>
      </c>
      <c r="K22" s="636"/>
      <c r="L22" s="636"/>
      <c r="M22" s="636"/>
      <c r="N22" s="636"/>
      <c r="O22" s="636"/>
      <c r="P22" s="636"/>
      <c r="Q22" s="637">
        <v>-1223</v>
      </c>
      <c r="R22" s="638"/>
      <c r="S22" s="638"/>
      <c r="T22" s="638"/>
      <c r="U22" s="638"/>
      <c r="V22" s="638"/>
      <c r="W22" s="638"/>
      <c r="X22" s="638"/>
      <c r="Y22" s="639"/>
      <c r="Z22" s="640" t="s">
        <v>380</v>
      </c>
      <c r="AA22" s="640"/>
      <c r="AB22" s="641">
        <v>-1356</v>
      </c>
      <c r="AC22" s="642"/>
      <c r="AD22" s="642"/>
      <c r="AE22" s="642"/>
      <c r="AF22" s="642"/>
      <c r="AG22" s="642"/>
      <c r="AH22" s="642"/>
      <c r="AI22" s="642"/>
      <c r="AJ22" s="643"/>
      <c r="AK22" s="640" t="s">
        <v>381</v>
      </c>
      <c r="AL22" s="640"/>
      <c r="AM22" s="641">
        <v>-1572</v>
      </c>
      <c r="AN22" s="642"/>
      <c r="AO22" s="642"/>
      <c r="AP22" s="642"/>
      <c r="AQ22" s="642"/>
      <c r="AR22" s="642"/>
      <c r="AS22" s="642"/>
      <c r="AT22" s="642"/>
      <c r="AU22" s="643"/>
      <c r="AV22" s="640" t="s">
        <v>380</v>
      </c>
      <c r="AW22" s="644"/>
      <c r="AX22" s="582"/>
      <c r="AY22" s="583"/>
      <c r="AZ22" s="583"/>
      <c r="BA22" s="583"/>
      <c r="BB22" s="583"/>
      <c r="BC22" s="583"/>
      <c r="BD22" s="583"/>
      <c r="BE22" s="583"/>
      <c r="BF22" s="583"/>
      <c r="BG22" s="583"/>
      <c r="BH22" s="583"/>
      <c r="BI22" s="584"/>
      <c r="BL22" s="593"/>
      <c r="BM22" s="594"/>
      <c r="BN22" s="594"/>
      <c r="BO22" s="594"/>
      <c r="BP22" s="594"/>
      <c r="BQ22" s="594"/>
      <c r="BR22" s="594"/>
      <c r="BS22" s="594"/>
      <c r="BT22" s="595"/>
    </row>
    <row r="23" spans="2:85" ht="18" customHeight="1">
      <c r="B23" s="560"/>
      <c r="C23" s="560"/>
      <c r="D23" s="560"/>
      <c r="E23" s="560"/>
      <c r="F23" s="560"/>
      <c r="G23" s="560"/>
      <c r="H23" s="560"/>
      <c r="I23" s="560"/>
      <c r="J23" s="645" t="s">
        <v>382</v>
      </c>
      <c r="K23" s="646"/>
      <c r="L23" s="646"/>
      <c r="M23" s="646"/>
      <c r="N23" s="646"/>
      <c r="O23" s="646"/>
      <c r="P23" s="646"/>
      <c r="Q23" s="590">
        <v>2222</v>
      </c>
      <c r="R23" s="591"/>
      <c r="S23" s="591"/>
      <c r="T23" s="591"/>
      <c r="U23" s="591"/>
      <c r="V23" s="591"/>
      <c r="W23" s="591"/>
      <c r="X23" s="591"/>
      <c r="Y23" s="592"/>
      <c r="Z23" s="589" t="s">
        <v>381</v>
      </c>
      <c r="AA23" s="589"/>
      <c r="AB23" s="590">
        <v>3333</v>
      </c>
      <c r="AC23" s="591"/>
      <c r="AD23" s="591"/>
      <c r="AE23" s="591"/>
      <c r="AF23" s="591"/>
      <c r="AG23" s="591"/>
      <c r="AH23" s="591"/>
      <c r="AI23" s="591"/>
      <c r="AJ23" s="592"/>
      <c r="AK23" s="589" t="s">
        <v>380</v>
      </c>
      <c r="AL23" s="589"/>
      <c r="AM23" s="590">
        <v>4444</v>
      </c>
      <c r="AN23" s="591"/>
      <c r="AO23" s="591"/>
      <c r="AP23" s="591"/>
      <c r="AQ23" s="591"/>
      <c r="AR23" s="591"/>
      <c r="AS23" s="591"/>
      <c r="AT23" s="591"/>
      <c r="AU23" s="592"/>
      <c r="AV23" s="589" t="s">
        <v>380</v>
      </c>
      <c r="AW23" s="647"/>
      <c r="AX23" s="585"/>
      <c r="AY23" s="586"/>
      <c r="AZ23" s="586"/>
      <c r="BA23" s="586"/>
      <c r="BB23" s="586"/>
      <c r="BC23" s="586"/>
      <c r="BD23" s="586"/>
      <c r="BE23" s="586"/>
      <c r="BF23" s="586"/>
      <c r="BG23" s="586"/>
      <c r="BH23" s="586"/>
      <c r="BI23" s="509"/>
      <c r="BL23" s="596"/>
      <c r="BM23" s="597"/>
      <c r="BN23" s="597"/>
      <c r="BO23" s="597"/>
      <c r="BP23" s="597"/>
      <c r="BQ23" s="597"/>
      <c r="BR23" s="597"/>
      <c r="BS23" s="597"/>
      <c r="BT23" s="598"/>
    </row>
    <row r="24" spans="2:85" ht="13.5" customHeight="1">
      <c r="B24" s="714" t="s">
        <v>383</v>
      </c>
      <c r="C24" s="565"/>
      <c r="D24" s="565"/>
      <c r="E24" s="565"/>
      <c r="F24" s="565"/>
      <c r="G24" s="565"/>
      <c r="H24" s="565"/>
      <c r="I24" s="566"/>
      <c r="J24" s="661" t="s">
        <v>384</v>
      </c>
      <c r="K24" s="662"/>
      <c r="L24" s="662"/>
      <c r="M24" s="662"/>
      <c r="N24" s="662"/>
      <c r="O24" s="663"/>
      <c r="P24" s="718" t="s">
        <v>385</v>
      </c>
      <c r="Q24" s="686"/>
      <c r="R24" s="686"/>
      <c r="S24" s="719"/>
      <c r="T24" s="600" t="s">
        <v>386</v>
      </c>
      <c r="U24" s="601"/>
      <c r="V24" s="601"/>
      <c r="W24" s="601"/>
      <c r="X24" s="600" t="s">
        <v>387</v>
      </c>
      <c r="Y24" s="601"/>
      <c r="Z24" s="601"/>
      <c r="AA24" s="628"/>
      <c r="AB24" s="601" t="s">
        <v>388</v>
      </c>
      <c r="AC24" s="601"/>
      <c r="AD24" s="601"/>
      <c r="AE24" s="628"/>
      <c r="AF24" s="600" t="s">
        <v>389</v>
      </c>
      <c r="AG24" s="601"/>
      <c r="AH24" s="601"/>
      <c r="AI24" s="601"/>
      <c r="AJ24" s="629" t="s">
        <v>390</v>
      </c>
      <c r="AK24" s="630"/>
      <c r="AL24" s="630"/>
      <c r="AM24" s="630"/>
      <c r="AN24" s="630"/>
      <c r="AO24" s="631"/>
      <c r="AP24" s="686" t="s">
        <v>385</v>
      </c>
      <c r="AQ24" s="686"/>
      <c r="AR24" s="686"/>
      <c r="AS24" s="686"/>
      <c r="AT24" s="600" t="s">
        <v>386</v>
      </c>
      <c r="AU24" s="601"/>
      <c r="AV24" s="601"/>
      <c r="AW24" s="628"/>
      <c r="AX24" s="601" t="s">
        <v>387</v>
      </c>
      <c r="AY24" s="601"/>
      <c r="AZ24" s="601"/>
      <c r="BA24" s="601"/>
      <c r="BB24" s="600" t="s">
        <v>388</v>
      </c>
      <c r="BC24" s="601"/>
      <c r="BD24" s="601"/>
      <c r="BE24" s="628"/>
      <c r="BF24" s="600" t="s">
        <v>389</v>
      </c>
      <c r="BG24" s="601"/>
      <c r="BH24" s="601"/>
      <c r="BI24" s="602"/>
      <c r="BJ24" s="268"/>
    </row>
    <row r="25" spans="2:85" ht="13.5" customHeight="1">
      <c r="B25" s="564"/>
      <c r="C25" s="565"/>
      <c r="D25" s="565"/>
      <c r="E25" s="565"/>
      <c r="F25" s="565"/>
      <c r="G25" s="565"/>
      <c r="H25" s="565"/>
      <c r="I25" s="566"/>
      <c r="J25" s="661"/>
      <c r="K25" s="662"/>
      <c r="L25" s="662"/>
      <c r="M25" s="662"/>
      <c r="N25" s="662"/>
      <c r="O25" s="663"/>
      <c r="P25" s="720"/>
      <c r="Q25" s="687"/>
      <c r="R25" s="687"/>
      <c r="S25" s="688"/>
      <c r="T25" s="603" t="s">
        <v>39</v>
      </c>
      <c r="U25" s="604"/>
      <c r="V25" s="604"/>
      <c r="W25" s="605"/>
      <c r="X25" s="606" t="s">
        <v>0</v>
      </c>
      <c r="Y25" s="607"/>
      <c r="Z25" s="607"/>
      <c r="AA25" s="608"/>
      <c r="AB25" s="609" t="s">
        <v>0</v>
      </c>
      <c r="AC25" s="610"/>
      <c r="AD25" s="610"/>
      <c r="AE25" s="611"/>
      <c r="AF25" s="609" t="s">
        <v>0</v>
      </c>
      <c r="AG25" s="610"/>
      <c r="AH25" s="610"/>
      <c r="AI25" s="610"/>
      <c r="AJ25" s="629"/>
      <c r="AK25" s="630"/>
      <c r="AL25" s="630"/>
      <c r="AM25" s="630"/>
      <c r="AN25" s="630"/>
      <c r="AO25" s="631"/>
      <c r="AP25" s="687"/>
      <c r="AQ25" s="687"/>
      <c r="AR25" s="687"/>
      <c r="AS25" s="688"/>
      <c r="AT25" s="606" t="s">
        <v>0</v>
      </c>
      <c r="AU25" s="607"/>
      <c r="AV25" s="607"/>
      <c r="AW25" s="608"/>
      <c r="AX25" s="609" t="s">
        <v>0</v>
      </c>
      <c r="AY25" s="610"/>
      <c r="AZ25" s="610"/>
      <c r="BA25" s="611"/>
      <c r="BB25" s="609" t="s">
        <v>0</v>
      </c>
      <c r="BC25" s="610"/>
      <c r="BD25" s="610"/>
      <c r="BE25" s="611"/>
      <c r="BF25" s="609" t="s">
        <v>0</v>
      </c>
      <c r="BG25" s="610"/>
      <c r="BH25" s="610"/>
      <c r="BI25" s="627"/>
    </row>
    <row r="26" spans="2:85" ht="13.5" customHeight="1">
      <c r="B26" s="564"/>
      <c r="C26" s="565"/>
      <c r="D26" s="565"/>
      <c r="E26" s="565"/>
      <c r="F26" s="565"/>
      <c r="G26" s="565"/>
      <c r="H26" s="565"/>
      <c r="I26" s="566"/>
      <c r="J26" s="661"/>
      <c r="K26" s="662"/>
      <c r="L26" s="662"/>
      <c r="M26" s="662"/>
      <c r="N26" s="662"/>
      <c r="O26" s="663"/>
      <c r="P26" s="615" t="s">
        <v>391</v>
      </c>
      <c r="Q26" s="616"/>
      <c r="R26" s="616"/>
      <c r="S26" s="617"/>
      <c r="T26" s="656" t="s">
        <v>392</v>
      </c>
      <c r="U26" s="657"/>
      <c r="V26" s="657"/>
      <c r="W26" s="658"/>
      <c r="X26" s="648" t="s">
        <v>0</v>
      </c>
      <c r="Y26" s="649"/>
      <c r="Z26" s="649"/>
      <c r="AA26" s="654"/>
      <c r="AB26" s="648" t="s">
        <v>0</v>
      </c>
      <c r="AC26" s="649"/>
      <c r="AD26" s="649"/>
      <c r="AE26" s="654"/>
      <c r="AF26" s="648" t="s">
        <v>0</v>
      </c>
      <c r="AG26" s="649"/>
      <c r="AH26" s="649"/>
      <c r="AI26" s="649"/>
      <c r="AJ26" s="629"/>
      <c r="AK26" s="630"/>
      <c r="AL26" s="630"/>
      <c r="AM26" s="630"/>
      <c r="AN26" s="630"/>
      <c r="AO26" s="631"/>
      <c r="AP26" s="616" t="s">
        <v>391</v>
      </c>
      <c r="AQ26" s="616"/>
      <c r="AR26" s="616"/>
      <c r="AS26" s="617"/>
      <c r="AT26" s="648" t="s">
        <v>0</v>
      </c>
      <c r="AU26" s="649"/>
      <c r="AV26" s="649"/>
      <c r="AW26" s="654"/>
      <c r="AX26" s="648" t="s">
        <v>0</v>
      </c>
      <c r="AY26" s="649"/>
      <c r="AZ26" s="649"/>
      <c r="BA26" s="649"/>
      <c r="BB26" s="648" t="s">
        <v>0</v>
      </c>
      <c r="BC26" s="649"/>
      <c r="BD26" s="649"/>
      <c r="BE26" s="654"/>
      <c r="BF26" s="648" t="s">
        <v>0</v>
      </c>
      <c r="BG26" s="649"/>
      <c r="BH26" s="649"/>
      <c r="BI26" s="650"/>
    </row>
    <row r="27" spans="2:85" ht="13.5" customHeight="1">
      <c r="B27" s="564"/>
      <c r="C27" s="565"/>
      <c r="D27" s="565"/>
      <c r="E27" s="565"/>
      <c r="F27" s="565"/>
      <c r="G27" s="565"/>
      <c r="H27" s="565"/>
      <c r="I27" s="566"/>
      <c r="J27" s="664"/>
      <c r="K27" s="665"/>
      <c r="L27" s="665"/>
      <c r="M27" s="665"/>
      <c r="N27" s="665"/>
      <c r="O27" s="666"/>
      <c r="P27" s="618"/>
      <c r="Q27" s="619"/>
      <c r="R27" s="619"/>
      <c r="S27" s="620"/>
      <c r="T27" s="659"/>
      <c r="U27" s="577"/>
      <c r="V27" s="577"/>
      <c r="W27" s="660"/>
      <c r="X27" s="651"/>
      <c r="Y27" s="652"/>
      <c r="Z27" s="652"/>
      <c r="AA27" s="655"/>
      <c r="AB27" s="651"/>
      <c r="AC27" s="652"/>
      <c r="AD27" s="652"/>
      <c r="AE27" s="655"/>
      <c r="AF27" s="651"/>
      <c r="AG27" s="652"/>
      <c r="AH27" s="652"/>
      <c r="AI27" s="652"/>
      <c r="AJ27" s="632"/>
      <c r="AK27" s="633"/>
      <c r="AL27" s="633"/>
      <c r="AM27" s="633"/>
      <c r="AN27" s="633"/>
      <c r="AO27" s="634"/>
      <c r="AP27" s="619"/>
      <c r="AQ27" s="619"/>
      <c r="AR27" s="619"/>
      <c r="AS27" s="620"/>
      <c r="AT27" s="651"/>
      <c r="AU27" s="652"/>
      <c r="AV27" s="652"/>
      <c r="AW27" s="655"/>
      <c r="AX27" s="651"/>
      <c r="AY27" s="652"/>
      <c r="AZ27" s="652"/>
      <c r="BA27" s="652"/>
      <c r="BB27" s="651"/>
      <c r="BC27" s="652"/>
      <c r="BD27" s="652"/>
      <c r="BE27" s="655"/>
      <c r="BF27" s="651"/>
      <c r="BG27" s="652"/>
      <c r="BH27" s="652"/>
      <c r="BI27" s="653"/>
    </row>
    <row r="28" spans="2:85" ht="13.5" customHeight="1">
      <c r="B28" s="564"/>
      <c r="C28" s="565"/>
      <c r="D28" s="565"/>
      <c r="E28" s="565"/>
      <c r="F28" s="565"/>
      <c r="G28" s="565"/>
      <c r="H28" s="565"/>
      <c r="I28" s="566"/>
      <c r="J28" s="668" t="s">
        <v>393</v>
      </c>
      <c r="K28" s="669"/>
      <c r="L28" s="669"/>
      <c r="M28" s="669"/>
      <c r="N28" s="669"/>
      <c r="O28" s="669"/>
      <c r="P28" s="669"/>
      <c r="Q28" s="669"/>
      <c r="R28" s="670"/>
      <c r="S28" s="677" t="s">
        <v>385</v>
      </c>
      <c r="T28" s="678"/>
      <c r="U28" s="678"/>
      <c r="V28" s="678"/>
      <c r="W28" s="612" t="s">
        <v>0</v>
      </c>
      <c r="X28" s="613"/>
      <c r="Y28" s="613"/>
      <c r="Z28" s="614"/>
      <c r="AA28" s="668" t="s">
        <v>394</v>
      </c>
      <c r="AB28" s="669"/>
      <c r="AC28" s="669"/>
      <c r="AD28" s="669"/>
      <c r="AE28" s="669"/>
      <c r="AF28" s="669"/>
      <c r="AG28" s="669"/>
      <c r="AH28" s="669"/>
      <c r="AI28" s="670"/>
      <c r="AJ28" s="679" t="s">
        <v>385</v>
      </c>
      <c r="AK28" s="680"/>
      <c r="AL28" s="680"/>
      <c r="AM28" s="680"/>
      <c r="AN28" s="681" t="s">
        <v>0</v>
      </c>
      <c r="AO28" s="682"/>
      <c r="AP28" s="613"/>
      <c r="AQ28" s="614"/>
      <c r="AR28" s="668" t="s">
        <v>395</v>
      </c>
      <c r="AS28" s="669"/>
      <c r="AT28" s="669"/>
      <c r="AU28" s="669"/>
      <c r="AV28" s="669"/>
      <c r="AW28" s="669"/>
      <c r="AX28" s="669"/>
      <c r="AY28" s="669"/>
      <c r="AZ28" s="670"/>
      <c r="BA28" s="677" t="s">
        <v>385</v>
      </c>
      <c r="BB28" s="678"/>
      <c r="BC28" s="678"/>
      <c r="BD28" s="678"/>
      <c r="BE28" s="612" t="s">
        <v>0</v>
      </c>
      <c r="BF28" s="613"/>
      <c r="BG28" s="613"/>
      <c r="BH28" s="614"/>
      <c r="BI28" s="270"/>
    </row>
    <row r="29" spans="2:85" ht="13.5" customHeight="1">
      <c r="B29" s="564"/>
      <c r="C29" s="565"/>
      <c r="D29" s="565"/>
      <c r="E29" s="565"/>
      <c r="F29" s="565"/>
      <c r="G29" s="565"/>
      <c r="H29" s="565"/>
      <c r="I29" s="566"/>
      <c r="J29" s="671"/>
      <c r="K29" s="672"/>
      <c r="L29" s="672"/>
      <c r="M29" s="672"/>
      <c r="N29" s="672"/>
      <c r="O29" s="672"/>
      <c r="P29" s="672"/>
      <c r="Q29" s="672"/>
      <c r="R29" s="673"/>
      <c r="S29" s="615" t="s">
        <v>391</v>
      </c>
      <c r="T29" s="616"/>
      <c r="U29" s="616"/>
      <c r="V29" s="617"/>
      <c r="W29" s="621" t="s">
        <v>0</v>
      </c>
      <c r="X29" s="622"/>
      <c r="Y29" s="622"/>
      <c r="Z29" s="623"/>
      <c r="AA29" s="671"/>
      <c r="AB29" s="672"/>
      <c r="AC29" s="672"/>
      <c r="AD29" s="672"/>
      <c r="AE29" s="672"/>
      <c r="AF29" s="672"/>
      <c r="AG29" s="672"/>
      <c r="AH29" s="672"/>
      <c r="AI29" s="673"/>
      <c r="AJ29" s="615" t="s">
        <v>391</v>
      </c>
      <c r="AK29" s="616"/>
      <c r="AL29" s="616"/>
      <c r="AM29" s="617"/>
      <c r="AN29" s="621" t="s">
        <v>0</v>
      </c>
      <c r="AO29" s="622"/>
      <c r="AP29" s="622"/>
      <c r="AQ29" s="623"/>
      <c r="AR29" s="671"/>
      <c r="AS29" s="672"/>
      <c r="AT29" s="672"/>
      <c r="AU29" s="672"/>
      <c r="AV29" s="672"/>
      <c r="AW29" s="672"/>
      <c r="AX29" s="672"/>
      <c r="AY29" s="672"/>
      <c r="AZ29" s="673"/>
      <c r="BA29" s="615" t="s">
        <v>391</v>
      </c>
      <c r="BB29" s="616"/>
      <c r="BC29" s="616"/>
      <c r="BD29" s="617"/>
      <c r="BE29" s="621" t="s">
        <v>0</v>
      </c>
      <c r="BF29" s="622"/>
      <c r="BG29" s="622"/>
      <c r="BH29" s="623"/>
      <c r="BI29" s="271"/>
      <c r="BJ29" s="264"/>
      <c r="BK29" s="264"/>
    </row>
    <row r="30" spans="2:85" ht="13.5" customHeight="1">
      <c r="B30" s="564"/>
      <c r="C30" s="565"/>
      <c r="D30" s="565"/>
      <c r="E30" s="565"/>
      <c r="F30" s="565"/>
      <c r="G30" s="565"/>
      <c r="H30" s="565"/>
      <c r="I30" s="566"/>
      <c r="J30" s="674"/>
      <c r="K30" s="675"/>
      <c r="L30" s="675"/>
      <c r="M30" s="675"/>
      <c r="N30" s="675"/>
      <c r="O30" s="675"/>
      <c r="P30" s="675"/>
      <c r="Q30" s="675"/>
      <c r="R30" s="676"/>
      <c r="S30" s="618"/>
      <c r="T30" s="619"/>
      <c r="U30" s="619"/>
      <c r="V30" s="620"/>
      <c r="W30" s="624"/>
      <c r="X30" s="625"/>
      <c r="Y30" s="625"/>
      <c r="Z30" s="626"/>
      <c r="AA30" s="674"/>
      <c r="AB30" s="675"/>
      <c r="AC30" s="675"/>
      <c r="AD30" s="675"/>
      <c r="AE30" s="675"/>
      <c r="AF30" s="675"/>
      <c r="AG30" s="675"/>
      <c r="AH30" s="675"/>
      <c r="AI30" s="676"/>
      <c r="AJ30" s="618"/>
      <c r="AK30" s="619"/>
      <c r="AL30" s="619"/>
      <c r="AM30" s="620"/>
      <c r="AN30" s="624"/>
      <c r="AO30" s="625"/>
      <c r="AP30" s="625"/>
      <c r="AQ30" s="626"/>
      <c r="AR30" s="674"/>
      <c r="AS30" s="675"/>
      <c r="AT30" s="675"/>
      <c r="AU30" s="675"/>
      <c r="AV30" s="675"/>
      <c r="AW30" s="675"/>
      <c r="AX30" s="675"/>
      <c r="AY30" s="675"/>
      <c r="AZ30" s="676"/>
      <c r="BA30" s="618"/>
      <c r="BB30" s="619"/>
      <c r="BC30" s="619"/>
      <c r="BD30" s="620"/>
      <c r="BE30" s="624"/>
      <c r="BF30" s="625"/>
      <c r="BG30" s="625"/>
      <c r="BH30" s="626"/>
      <c r="BI30" s="237"/>
      <c r="BJ30" s="264"/>
      <c r="BK30" s="264"/>
    </row>
    <row r="31" spans="2:85" ht="13.5" customHeight="1">
      <c r="B31" s="564"/>
      <c r="C31" s="565"/>
      <c r="D31" s="565"/>
      <c r="E31" s="565"/>
      <c r="F31" s="565"/>
      <c r="G31" s="565"/>
      <c r="H31" s="565"/>
      <c r="I31" s="566"/>
      <c r="J31" s="668" t="s">
        <v>396</v>
      </c>
      <c r="K31" s="669"/>
      <c r="L31" s="669"/>
      <c r="M31" s="669"/>
      <c r="N31" s="669"/>
      <c r="O31" s="669"/>
      <c r="P31" s="669"/>
      <c r="Q31" s="669"/>
      <c r="R31" s="670"/>
      <c r="S31" s="677" t="s">
        <v>385</v>
      </c>
      <c r="T31" s="678"/>
      <c r="U31" s="678"/>
      <c r="V31" s="678"/>
      <c r="W31" s="612" t="s">
        <v>0</v>
      </c>
      <c r="X31" s="613"/>
      <c r="Y31" s="613"/>
      <c r="Z31" s="614"/>
      <c r="AA31" s="668" t="s">
        <v>397</v>
      </c>
      <c r="AB31" s="669"/>
      <c r="AC31" s="669"/>
      <c r="AD31" s="669"/>
      <c r="AE31" s="669"/>
      <c r="AF31" s="669"/>
      <c r="AG31" s="669"/>
      <c r="AH31" s="669"/>
      <c r="AI31" s="670"/>
      <c r="AJ31" s="677" t="s">
        <v>385</v>
      </c>
      <c r="AK31" s="678"/>
      <c r="AL31" s="678"/>
      <c r="AM31" s="678"/>
      <c r="AN31" s="612" t="s">
        <v>0</v>
      </c>
      <c r="AO31" s="613"/>
      <c r="AP31" s="613"/>
      <c r="AQ31" s="614"/>
      <c r="AR31" s="712"/>
      <c r="AS31" s="713"/>
      <c r="AT31" s="713"/>
      <c r="AU31" s="713"/>
      <c r="AV31" s="713"/>
      <c r="AW31" s="713"/>
      <c r="AX31" s="713"/>
      <c r="AY31" s="713"/>
      <c r="AZ31" s="713"/>
      <c r="BA31" s="685"/>
      <c r="BB31" s="685"/>
      <c r="BC31" s="685"/>
      <c r="BD31" s="685"/>
      <c r="BE31" s="599"/>
      <c r="BF31" s="599"/>
      <c r="BG31" s="599"/>
      <c r="BH31" s="599"/>
      <c r="BI31" s="237"/>
    </row>
    <row r="32" spans="2:85" ht="13.5" customHeight="1">
      <c r="B32" s="564"/>
      <c r="C32" s="565"/>
      <c r="D32" s="565"/>
      <c r="E32" s="565"/>
      <c r="F32" s="565"/>
      <c r="G32" s="565"/>
      <c r="H32" s="565"/>
      <c r="I32" s="566"/>
      <c r="J32" s="671"/>
      <c r="K32" s="672"/>
      <c r="L32" s="672"/>
      <c r="M32" s="672"/>
      <c r="N32" s="672"/>
      <c r="O32" s="672"/>
      <c r="P32" s="672"/>
      <c r="Q32" s="672"/>
      <c r="R32" s="673"/>
      <c r="S32" s="615" t="s">
        <v>391</v>
      </c>
      <c r="T32" s="616"/>
      <c r="U32" s="616"/>
      <c r="V32" s="617"/>
      <c r="W32" s="621" t="s">
        <v>0</v>
      </c>
      <c r="X32" s="622"/>
      <c r="Y32" s="622"/>
      <c r="Z32" s="623"/>
      <c r="AA32" s="671"/>
      <c r="AB32" s="672"/>
      <c r="AC32" s="672"/>
      <c r="AD32" s="672"/>
      <c r="AE32" s="672"/>
      <c r="AF32" s="672"/>
      <c r="AG32" s="672"/>
      <c r="AH32" s="672"/>
      <c r="AI32" s="672"/>
      <c r="AJ32" s="615" t="s">
        <v>391</v>
      </c>
      <c r="AK32" s="616"/>
      <c r="AL32" s="616"/>
      <c r="AM32" s="617"/>
      <c r="AN32" s="683" t="s">
        <v>0</v>
      </c>
      <c r="AO32" s="622"/>
      <c r="AP32" s="622"/>
      <c r="AQ32" s="623"/>
      <c r="AR32" s="661"/>
      <c r="AS32" s="662"/>
      <c r="AT32" s="662"/>
      <c r="AU32" s="662"/>
      <c r="AV32" s="662"/>
      <c r="AW32" s="662"/>
      <c r="AX32" s="662"/>
      <c r="AY32" s="662"/>
      <c r="AZ32" s="662"/>
      <c r="BA32" s="667"/>
      <c r="BB32" s="667"/>
      <c r="BC32" s="667"/>
      <c r="BD32" s="667"/>
      <c r="BE32" s="689"/>
      <c r="BF32" s="689"/>
      <c r="BG32" s="689"/>
      <c r="BH32" s="689"/>
      <c r="BI32" s="1"/>
    </row>
    <row r="33" spans="2:66" ht="13.5" customHeight="1">
      <c r="B33" s="715"/>
      <c r="C33" s="716"/>
      <c r="D33" s="716"/>
      <c r="E33" s="716"/>
      <c r="F33" s="716"/>
      <c r="G33" s="716"/>
      <c r="H33" s="716"/>
      <c r="I33" s="717"/>
      <c r="J33" s="674"/>
      <c r="K33" s="675"/>
      <c r="L33" s="675"/>
      <c r="M33" s="675"/>
      <c r="N33" s="675"/>
      <c r="O33" s="675"/>
      <c r="P33" s="675"/>
      <c r="Q33" s="675"/>
      <c r="R33" s="676"/>
      <c r="S33" s="618"/>
      <c r="T33" s="619"/>
      <c r="U33" s="619"/>
      <c r="V33" s="620"/>
      <c r="W33" s="624"/>
      <c r="X33" s="625"/>
      <c r="Y33" s="625"/>
      <c r="Z33" s="626"/>
      <c r="AA33" s="674"/>
      <c r="AB33" s="675"/>
      <c r="AC33" s="675"/>
      <c r="AD33" s="675"/>
      <c r="AE33" s="675"/>
      <c r="AF33" s="675"/>
      <c r="AG33" s="675"/>
      <c r="AH33" s="675"/>
      <c r="AI33" s="675"/>
      <c r="AJ33" s="618"/>
      <c r="AK33" s="619"/>
      <c r="AL33" s="619"/>
      <c r="AM33" s="620"/>
      <c r="AN33" s="684"/>
      <c r="AO33" s="625"/>
      <c r="AP33" s="625"/>
      <c r="AQ33" s="626"/>
      <c r="AR33" s="661"/>
      <c r="AS33" s="662"/>
      <c r="AT33" s="662"/>
      <c r="AU33" s="662"/>
      <c r="AV33" s="662"/>
      <c r="AW33" s="662"/>
      <c r="AX33" s="662"/>
      <c r="AY33" s="662"/>
      <c r="AZ33" s="662"/>
      <c r="BA33" s="667"/>
      <c r="BB33" s="667"/>
      <c r="BC33" s="667"/>
      <c r="BD33" s="667"/>
      <c r="BE33" s="689"/>
      <c r="BF33" s="689"/>
      <c r="BG33" s="689"/>
      <c r="BH33" s="689"/>
      <c r="BI33" s="1"/>
    </row>
    <row r="34" spans="2:66" ht="9.75" customHeight="1">
      <c r="B34" s="267"/>
      <c r="C34" s="267"/>
      <c r="D34" s="267"/>
      <c r="E34" s="267"/>
      <c r="F34" s="267"/>
      <c r="G34" s="267"/>
      <c r="H34" s="267"/>
      <c r="I34" s="267"/>
      <c r="J34" s="275"/>
      <c r="K34" s="275"/>
      <c r="L34" s="275"/>
      <c r="M34" s="275"/>
      <c r="N34" s="275"/>
      <c r="O34" s="275"/>
      <c r="P34" s="275"/>
      <c r="Q34" s="275"/>
      <c r="R34" s="275"/>
      <c r="S34" s="233"/>
      <c r="T34" s="233"/>
      <c r="U34" s="233"/>
      <c r="V34" s="233"/>
      <c r="W34" s="274"/>
      <c r="X34" s="274"/>
      <c r="Y34" s="274"/>
      <c r="Z34" s="274"/>
      <c r="AA34" s="275"/>
      <c r="AB34" s="275"/>
      <c r="AC34" s="275"/>
      <c r="AD34" s="275"/>
      <c r="AE34" s="275"/>
      <c r="AF34" s="275"/>
      <c r="AG34" s="275"/>
      <c r="AH34" s="275"/>
      <c r="AI34" s="275"/>
      <c r="AJ34" s="233"/>
      <c r="AK34" s="233"/>
      <c r="AL34" s="233"/>
      <c r="AM34" s="233"/>
      <c r="AN34" s="276"/>
      <c r="AO34" s="274"/>
      <c r="AP34" s="274"/>
      <c r="AQ34" s="274"/>
      <c r="AR34" s="269"/>
      <c r="AS34" s="269"/>
      <c r="AT34" s="269"/>
      <c r="AU34" s="269"/>
      <c r="AV34" s="269"/>
      <c r="AW34" s="269"/>
      <c r="AX34" s="269"/>
      <c r="AY34" s="269"/>
      <c r="AZ34" s="269"/>
      <c r="BA34" s="273"/>
      <c r="BB34" s="273"/>
      <c r="BC34" s="273"/>
      <c r="BD34" s="273"/>
      <c r="BE34" s="274"/>
      <c r="BF34" s="274"/>
      <c r="BG34" s="274"/>
      <c r="BH34" s="274"/>
      <c r="BI34" s="1"/>
    </row>
    <row r="35" spans="2:66" ht="14.25" customHeight="1">
      <c r="B35" s="250" t="s">
        <v>398</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27"/>
      <c r="AD35" s="227"/>
      <c r="AE35" s="227"/>
      <c r="AF35" s="227"/>
      <c r="AG35" s="227"/>
      <c r="AH35" s="227"/>
      <c r="AI35" s="227"/>
      <c r="AJ35" s="227"/>
      <c r="AK35" s="227"/>
      <c r="AL35" s="227"/>
      <c r="AM35" s="227"/>
      <c r="AN35" s="227"/>
      <c r="AO35" s="227"/>
      <c r="AP35" s="227"/>
      <c r="AQ35" s="227"/>
      <c r="AR35" s="227"/>
      <c r="AS35" s="255"/>
      <c r="AT35" s="255"/>
      <c r="AU35" s="255"/>
      <c r="AV35" s="255"/>
      <c r="AW35" s="255"/>
      <c r="AX35" s="255"/>
      <c r="AY35" s="255"/>
      <c r="AZ35" s="255"/>
      <c r="BA35" s="255"/>
      <c r="BB35" s="255"/>
      <c r="BC35" s="255"/>
      <c r="BD35" s="255"/>
      <c r="BE35" s="255"/>
      <c r="BF35" s="255"/>
      <c r="BG35" s="255"/>
      <c r="BH35" s="255"/>
    </row>
    <row r="36" spans="2:66" ht="24.75" customHeight="1">
      <c r="B36" s="690" t="s">
        <v>399</v>
      </c>
      <c r="C36" s="599"/>
      <c r="D36" s="599"/>
      <c r="E36" s="599"/>
      <c r="F36" s="599"/>
      <c r="G36" s="599"/>
      <c r="H36" s="599"/>
      <c r="I36" s="599"/>
      <c r="J36" s="599"/>
      <c r="K36" s="599"/>
      <c r="L36" s="599"/>
      <c r="M36" s="599"/>
      <c r="N36" s="599"/>
      <c r="O36" s="599"/>
      <c r="P36" s="599"/>
      <c r="Q36" s="599"/>
      <c r="R36" s="599"/>
      <c r="S36" s="599"/>
      <c r="T36" s="691"/>
      <c r="U36" s="695" t="s">
        <v>400</v>
      </c>
      <c r="V36" s="696"/>
      <c r="W36" s="696"/>
      <c r="X36" s="696"/>
      <c r="Y36" s="696"/>
      <c r="Z36" s="696"/>
      <c r="AA36" s="696"/>
      <c r="AB36" s="696"/>
      <c r="AC36" s="696"/>
      <c r="AD36" s="696"/>
      <c r="AE36" s="697" t="s">
        <v>401</v>
      </c>
      <c r="AF36" s="698"/>
      <c r="AG36" s="698"/>
      <c r="AH36" s="698"/>
      <c r="AI36" s="698"/>
      <c r="AJ36" s="698"/>
      <c r="AK36" s="698"/>
      <c r="AL36" s="698"/>
      <c r="AM36" s="698"/>
      <c r="AN36" s="698"/>
      <c r="AO36" s="698"/>
      <c r="AP36" s="698"/>
      <c r="AQ36" s="698"/>
      <c r="AR36" s="698"/>
      <c r="AS36" s="698"/>
      <c r="AT36" s="698"/>
      <c r="AU36" s="698"/>
      <c r="AV36" s="698"/>
      <c r="AW36" s="698"/>
      <c r="AX36" s="699"/>
      <c r="AY36" s="700" t="s">
        <v>402</v>
      </c>
      <c r="AZ36" s="700"/>
      <c r="BA36" s="700"/>
      <c r="BB36" s="700"/>
      <c r="BC36" s="700"/>
      <c r="BD36" s="700"/>
      <c r="BE36" s="700"/>
      <c r="BF36" s="700"/>
      <c r="BG36" s="700"/>
      <c r="BH36" s="700"/>
      <c r="BI36" s="700"/>
    </row>
    <row r="37" spans="2:66" ht="21" customHeight="1">
      <c r="B37" s="692"/>
      <c r="C37" s="693"/>
      <c r="D37" s="693"/>
      <c r="E37" s="693"/>
      <c r="F37" s="693"/>
      <c r="G37" s="693"/>
      <c r="H37" s="693"/>
      <c r="I37" s="693"/>
      <c r="J37" s="693"/>
      <c r="K37" s="693"/>
      <c r="L37" s="693"/>
      <c r="M37" s="693"/>
      <c r="N37" s="693"/>
      <c r="O37" s="693"/>
      <c r="P37" s="693"/>
      <c r="Q37" s="693"/>
      <c r="R37" s="693"/>
      <c r="S37" s="693"/>
      <c r="T37" s="694"/>
      <c r="U37" s="701" t="s">
        <v>403</v>
      </c>
      <c r="V37" s="702"/>
      <c r="W37" s="702"/>
      <c r="X37" s="702"/>
      <c r="Y37" s="702"/>
      <c r="Z37" s="702"/>
      <c r="AA37" s="702"/>
      <c r="AB37" s="702"/>
      <c r="AC37" s="702"/>
      <c r="AD37" s="702"/>
      <c r="AE37" s="703"/>
      <c r="AF37" s="704"/>
      <c r="AG37" s="704"/>
      <c r="AH37" s="704"/>
      <c r="AI37" s="705"/>
      <c r="AJ37" s="703"/>
      <c r="AK37" s="704"/>
      <c r="AL37" s="704"/>
      <c r="AM37" s="704"/>
      <c r="AN37" s="705"/>
      <c r="AO37" s="706"/>
      <c r="AP37" s="707"/>
      <c r="AQ37" s="707"/>
      <c r="AR37" s="707"/>
      <c r="AS37" s="708"/>
      <c r="AT37" s="706"/>
      <c r="AU37" s="707"/>
      <c r="AV37" s="707"/>
      <c r="AW37" s="707"/>
      <c r="AX37" s="708"/>
      <c r="AY37" s="709" t="s">
        <v>49</v>
      </c>
      <c r="AZ37" s="710"/>
      <c r="BA37" s="710"/>
      <c r="BB37" s="710"/>
      <c r="BC37" s="710"/>
      <c r="BD37" s="710"/>
      <c r="BE37" s="710"/>
      <c r="BF37" s="710"/>
      <c r="BG37" s="710"/>
      <c r="BH37" s="710"/>
      <c r="BI37" s="711"/>
    </row>
    <row r="38" spans="2:66" ht="23.25" customHeight="1">
      <c r="B38" s="695" t="s">
        <v>404</v>
      </c>
      <c r="C38" s="696"/>
      <c r="D38" s="696"/>
      <c r="E38" s="696"/>
      <c r="F38" s="696"/>
      <c r="G38" s="696"/>
      <c r="H38" s="696"/>
      <c r="I38" s="696"/>
      <c r="J38" s="696"/>
      <c r="K38" s="696"/>
      <c r="L38" s="696"/>
      <c r="M38" s="696"/>
      <c r="N38" s="696"/>
      <c r="O38" s="696"/>
      <c r="P38" s="696"/>
      <c r="Q38" s="696"/>
      <c r="R38" s="696"/>
      <c r="S38" s="696"/>
      <c r="T38" s="730"/>
      <c r="U38" s="731" t="s">
        <v>724</v>
      </c>
      <c r="V38" s="732"/>
      <c r="W38" s="732"/>
      <c r="X38" s="732"/>
      <c r="Y38" s="732"/>
      <c r="Z38" s="732"/>
      <c r="AA38" s="732"/>
      <c r="AB38" s="732"/>
      <c r="AC38" s="732"/>
      <c r="AD38" s="732"/>
      <c r="AE38" s="732"/>
      <c r="AF38" s="732"/>
      <c r="AG38" s="732"/>
      <c r="AH38" s="732"/>
      <c r="AI38" s="732"/>
      <c r="AJ38" s="732"/>
      <c r="AK38" s="732"/>
      <c r="AL38" s="732"/>
      <c r="AM38" s="732"/>
      <c r="AN38" s="732"/>
      <c r="AO38" s="732"/>
      <c r="AP38" s="732"/>
      <c r="AQ38" s="732"/>
      <c r="AR38" s="732"/>
      <c r="AS38" s="732"/>
      <c r="AT38" s="732"/>
      <c r="AU38" s="732"/>
      <c r="AV38" s="732"/>
      <c r="AW38" s="732"/>
      <c r="AX38" s="732"/>
      <c r="AY38" s="732"/>
      <c r="AZ38" s="732"/>
      <c r="BA38" s="732"/>
      <c r="BB38" s="732"/>
      <c r="BC38" s="732"/>
      <c r="BD38" s="732"/>
      <c r="BE38" s="732"/>
      <c r="BF38" s="732"/>
      <c r="BG38" s="732"/>
      <c r="BH38" s="732"/>
      <c r="BI38" s="733"/>
      <c r="BK38" s="734"/>
      <c r="BL38" s="734"/>
      <c r="BM38" s="734"/>
    </row>
    <row r="39" spans="2:66" ht="23.25" customHeight="1">
      <c r="B39" s="735" t="s">
        <v>405</v>
      </c>
      <c r="C39" s="736"/>
      <c r="D39" s="736"/>
      <c r="E39" s="736"/>
      <c r="F39" s="736"/>
      <c r="G39" s="736"/>
      <c r="H39" s="736"/>
      <c r="I39" s="736"/>
      <c r="J39" s="736"/>
      <c r="K39" s="736"/>
      <c r="L39" s="736"/>
      <c r="M39" s="736"/>
      <c r="N39" s="736"/>
      <c r="O39" s="736"/>
      <c r="P39" s="736"/>
      <c r="Q39" s="736"/>
      <c r="R39" s="736"/>
      <c r="S39" s="736"/>
      <c r="T39" s="737"/>
      <c r="U39" s="709" t="s">
        <v>48</v>
      </c>
      <c r="V39" s="710"/>
      <c r="W39" s="738"/>
      <c r="X39" s="739" t="s">
        <v>406</v>
      </c>
      <c r="Y39" s="739"/>
      <c r="Z39" s="739"/>
      <c r="AA39" s="739"/>
      <c r="AB39" s="739"/>
      <c r="AC39" s="739"/>
      <c r="AD39" s="739"/>
      <c r="AE39" s="739"/>
      <c r="AF39" s="739"/>
      <c r="AG39" s="739"/>
      <c r="AH39" s="739"/>
      <c r="AI39" s="739"/>
      <c r="AJ39" s="739"/>
      <c r="AK39" s="739"/>
      <c r="AL39" s="739"/>
      <c r="AM39" s="739"/>
      <c r="AN39" s="739"/>
      <c r="AO39" s="740" t="s">
        <v>38</v>
      </c>
      <c r="AP39" s="741"/>
      <c r="AQ39" s="742"/>
      <c r="AR39" s="743" t="s">
        <v>407</v>
      </c>
      <c r="AS39" s="744"/>
      <c r="AT39" s="744"/>
      <c r="AU39" s="744"/>
      <c r="AV39" s="744"/>
      <c r="AW39" s="744"/>
      <c r="AX39" s="744"/>
      <c r="AY39" s="744"/>
      <c r="AZ39" s="744"/>
      <c r="BA39" s="744"/>
      <c r="BB39" s="744"/>
      <c r="BC39" s="744"/>
      <c r="BD39" s="744"/>
      <c r="BE39" s="744"/>
      <c r="BF39" s="744"/>
      <c r="BG39" s="744"/>
      <c r="BH39" s="744"/>
      <c r="BI39" s="744"/>
      <c r="BK39" s="278"/>
      <c r="BL39" s="278"/>
      <c r="BM39" s="278"/>
    </row>
    <row r="40" spans="2:66" ht="28.5" customHeight="1">
      <c r="B40" s="279"/>
      <c r="C40" s="537" t="s">
        <v>408</v>
      </c>
      <c r="D40" s="560"/>
      <c r="E40" s="560"/>
      <c r="F40" s="560"/>
      <c r="G40" s="560"/>
      <c r="H40" s="560"/>
      <c r="I40" s="560"/>
      <c r="J40" s="560"/>
      <c r="K40" s="560"/>
      <c r="L40" s="560"/>
      <c r="M40" s="560"/>
      <c r="N40" s="560"/>
      <c r="O40" s="560"/>
      <c r="P40" s="560"/>
      <c r="Q40" s="560"/>
      <c r="R40" s="560"/>
      <c r="S40" s="560"/>
      <c r="T40" s="560"/>
      <c r="U40" s="709" t="s">
        <v>409</v>
      </c>
      <c r="V40" s="710"/>
      <c r="W40" s="710"/>
      <c r="X40" s="710"/>
      <c r="Y40" s="710"/>
      <c r="Z40" s="710"/>
      <c r="AA40" s="710"/>
      <c r="AB40" s="710"/>
      <c r="AC40" s="710"/>
      <c r="AD40" s="710"/>
      <c r="AE40" s="710"/>
      <c r="AF40" s="710"/>
      <c r="AG40" s="710"/>
      <c r="AH40" s="710"/>
      <c r="AI40" s="710"/>
      <c r="AJ40" s="710"/>
      <c r="AK40" s="710"/>
      <c r="AL40" s="710"/>
      <c r="AM40" s="710"/>
      <c r="AN40" s="710"/>
      <c r="AO40" s="710"/>
      <c r="AP40" s="710"/>
      <c r="AQ40" s="710"/>
      <c r="AR40" s="710"/>
      <c r="AS40" s="710"/>
      <c r="AT40" s="710"/>
      <c r="AU40" s="710"/>
      <c r="AV40" s="710"/>
      <c r="AW40" s="710"/>
      <c r="AX40" s="710"/>
      <c r="AY40" s="710"/>
      <c r="AZ40" s="710"/>
      <c r="BA40" s="710"/>
      <c r="BB40" s="710"/>
      <c r="BC40" s="710"/>
      <c r="BD40" s="710"/>
      <c r="BE40" s="710"/>
      <c r="BF40" s="710"/>
      <c r="BG40" s="710"/>
      <c r="BH40" s="710"/>
      <c r="BI40" s="711"/>
      <c r="BK40" s="278"/>
      <c r="BL40" s="278"/>
      <c r="BM40" s="278"/>
    </row>
    <row r="41" spans="2:66" ht="90" customHeight="1">
      <c r="B41" s="721" t="s">
        <v>410</v>
      </c>
      <c r="C41" s="722"/>
      <c r="D41" s="722"/>
      <c r="E41" s="722"/>
      <c r="F41" s="722"/>
      <c r="G41" s="722"/>
      <c r="H41" s="722"/>
      <c r="I41" s="722"/>
      <c r="J41" s="722"/>
      <c r="K41" s="722"/>
      <c r="L41" s="722"/>
      <c r="M41" s="722"/>
      <c r="N41" s="722"/>
      <c r="O41" s="722"/>
      <c r="P41" s="722"/>
      <c r="Q41" s="722"/>
      <c r="R41" s="722"/>
      <c r="S41" s="722"/>
      <c r="T41" s="723"/>
      <c r="U41" s="724" t="s">
        <v>411</v>
      </c>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5"/>
      <c r="AZ41" s="725"/>
      <c r="BA41" s="725"/>
      <c r="BB41" s="725"/>
      <c r="BC41" s="725"/>
      <c r="BD41" s="725"/>
      <c r="BE41" s="725"/>
      <c r="BF41" s="725"/>
      <c r="BG41" s="725"/>
      <c r="BH41" s="725"/>
      <c r="BI41" s="726"/>
    </row>
    <row r="42" spans="2:66" ht="90" customHeight="1">
      <c r="B42" s="727" t="s">
        <v>412</v>
      </c>
      <c r="C42" s="728"/>
      <c r="D42" s="728"/>
      <c r="E42" s="728"/>
      <c r="F42" s="728"/>
      <c r="G42" s="728"/>
      <c r="H42" s="728"/>
      <c r="I42" s="728"/>
      <c r="J42" s="728"/>
      <c r="K42" s="728"/>
      <c r="L42" s="728"/>
      <c r="M42" s="728"/>
      <c r="N42" s="728"/>
      <c r="O42" s="728"/>
      <c r="P42" s="728"/>
      <c r="Q42" s="728"/>
      <c r="R42" s="728"/>
      <c r="S42" s="728"/>
      <c r="T42" s="729"/>
      <c r="U42" s="724" t="s">
        <v>802</v>
      </c>
      <c r="V42" s="725"/>
      <c r="W42" s="725"/>
      <c r="X42" s="725"/>
      <c r="Y42" s="725"/>
      <c r="Z42" s="725"/>
      <c r="AA42" s="725"/>
      <c r="AB42" s="725"/>
      <c r="AC42" s="725"/>
      <c r="AD42" s="725"/>
      <c r="AE42" s="725"/>
      <c r="AF42" s="725"/>
      <c r="AG42" s="725"/>
      <c r="AH42" s="725"/>
      <c r="AI42" s="725"/>
      <c r="AJ42" s="725"/>
      <c r="AK42" s="725"/>
      <c r="AL42" s="725"/>
      <c r="AM42" s="725"/>
      <c r="AN42" s="725"/>
      <c r="AO42" s="725"/>
      <c r="AP42" s="725"/>
      <c r="AQ42" s="725"/>
      <c r="AR42" s="725"/>
      <c r="AS42" s="725"/>
      <c r="AT42" s="725"/>
      <c r="AU42" s="725"/>
      <c r="AV42" s="725"/>
      <c r="AW42" s="725"/>
      <c r="AX42" s="725"/>
      <c r="AY42" s="725"/>
      <c r="AZ42" s="725"/>
      <c r="BA42" s="725"/>
      <c r="BB42" s="725"/>
      <c r="BC42" s="725"/>
      <c r="BD42" s="725"/>
      <c r="BE42" s="725"/>
      <c r="BF42" s="725"/>
      <c r="BG42" s="725"/>
      <c r="BH42" s="725"/>
      <c r="BI42" s="726"/>
    </row>
    <row r="43" spans="2:66" ht="39.75" customHeight="1">
      <c r="B43" s="727" t="s">
        <v>413</v>
      </c>
      <c r="C43" s="728"/>
      <c r="D43" s="728"/>
      <c r="E43" s="728"/>
      <c r="F43" s="728"/>
      <c r="G43" s="728"/>
      <c r="H43" s="728"/>
      <c r="I43" s="728"/>
      <c r="J43" s="728"/>
      <c r="K43" s="728"/>
      <c r="L43" s="728"/>
      <c r="M43" s="728"/>
      <c r="N43" s="728"/>
      <c r="O43" s="728"/>
      <c r="P43" s="728"/>
      <c r="Q43" s="728"/>
      <c r="R43" s="728"/>
      <c r="S43" s="728"/>
      <c r="T43" s="729"/>
      <c r="U43" s="724" t="s">
        <v>801</v>
      </c>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5"/>
      <c r="BC43" s="725"/>
      <c r="BD43" s="725"/>
      <c r="BE43" s="725"/>
      <c r="BF43" s="725"/>
      <c r="BG43" s="725"/>
      <c r="BH43" s="725"/>
      <c r="BI43" s="726"/>
      <c r="BK43" s="280"/>
      <c r="BN43" s="237"/>
    </row>
    <row r="44" spans="2:66" ht="5.25" customHeight="1" thickBot="1">
      <c r="B44" s="695" t="s">
        <v>414</v>
      </c>
      <c r="C44" s="696"/>
      <c r="D44" s="696"/>
      <c r="E44" s="696"/>
      <c r="F44" s="696"/>
      <c r="G44" s="696"/>
      <c r="H44" s="696"/>
      <c r="I44" s="696"/>
      <c r="J44" s="696"/>
      <c r="K44" s="696"/>
      <c r="L44" s="696"/>
      <c r="M44" s="696"/>
      <c r="N44" s="696"/>
      <c r="O44" s="696"/>
      <c r="P44" s="696"/>
      <c r="Q44" s="696"/>
      <c r="R44" s="696"/>
      <c r="S44" s="696"/>
      <c r="T44" s="730"/>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281"/>
    </row>
    <row r="45" spans="2:66" ht="14.25" customHeight="1" thickTop="1">
      <c r="B45" s="745"/>
      <c r="C45" s="689"/>
      <c r="D45" s="689"/>
      <c r="E45" s="689"/>
      <c r="F45" s="689"/>
      <c r="G45" s="689"/>
      <c r="H45" s="689"/>
      <c r="I45" s="689"/>
      <c r="J45" s="689"/>
      <c r="K45" s="689"/>
      <c r="L45" s="689"/>
      <c r="M45" s="689"/>
      <c r="N45" s="689"/>
      <c r="O45" s="689"/>
      <c r="P45" s="689"/>
      <c r="Q45" s="689"/>
      <c r="R45" s="689"/>
      <c r="S45" s="689"/>
      <c r="T45" s="746"/>
      <c r="U45" s="1"/>
      <c r="V45" s="727" t="s">
        <v>415</v>
      </c>
      <c r="W45" s="728"/>
      <c r="X45" s="729"/>
      <c r="Y45" s="750" t="s">
        <v>416</v>
      </c>
      <c r="Z45" s="750"/>
      <c r="AA45" s="240"/>
      <c r="AB45" s="751" t="s">
        <v>417</v>
      </c>
      <c r="AC45" s="752"/>
      <c r="AD45" s="753"/>
      <c r="AE45" s="750" t="s">
        <v>416</v>
      </c>
      <c r="AF45" s="750"/>
      <c r="AG45" s="282"/>
      <c r="AH45" s="727" t="s">
        <v>418</v>
      </c>
      <c r="AI45" s="728"/>
      <c r="AJ45" s="729"/>
      <c r="AK45" s="750" t="s">
        <v>416</v>
      </c>
      <c r="AL45" s="750"/>
      <c r="AM45" s="282"/>
      <c r="AN45" s="751" t="s">
        <v>419</v>
      </c>
      <c r="AO45" s="752"/>
      <c r="AP45" s="753"/>
      <c r="AQ45" s="750" t="s">
        <v>416</v>
      </c>
      <c r="AR45" s="750"/>
      <c r="AS45" s="282"/>
      <c r="AT45" s="727" t="s">
        <v>420</v>
      </c>
      <c r="AU45" s="728"/>
      <c r="AV45" s="729"/>
      <c r="AW45" s="750" t="s">
        <v>416</v>
      </c>
      <c r="AX45" s="750"/>
      <c r="AY45" s="240"/>
      <c r="AZ45" s="754" t="s">
        <v>421</v>
      </c>
      <c r="BA45" s="755"/>
      <c r="BB45" s="755"/>
      <c r="BC45" s="755"/>
      <c r="BD45" s="755"/>
      <c r="BE45" s="756"/>
      <c r="BF45" s="760">
        <f>COUNTIF(Y45:Z54,"○")+COUNTIF(AE45:AF54,"○")+COUNTIF(AK45:AL54,"○")+COUNTIF(AQ45:AR54,"○")+COUNTIF(AW45:AX51,"○")</f>
        <v>1</v>
      </c>
      <c r="BG45" s="761"/>
      <c r="BH45" s="762"/>
      <c r="BI45" s="283"/>
      <c r="BK45" s="284"/>
    </row>
    <row r="46" spans="2:66" ht="14.25" thickBot="1">
      <c r="B46" s="745"/>
      <c r="C46" s="689"/>
      <c r="D46" s="689"/>
      <c r="E46" s="689"/>
      <c r="F46" s="689"/>
      <c r="G46" s="689"/>
      <c r="H46" s="689"/>
      <c r="I46" s="689"/>
      <c r="J46" s="689"/>
      <c r="K46" s="689"/>
      <c r="L46" s="689"/>
      <c r="M46" s="689"/>
      <c r="N46" s="689"/>
      <c r="O46" s="689"/>
      <c r="P46" s="689"/>
      <c r="Q46" s="689"/>
      <c r="R46" s="689"/>
      <c r="S46" s="689"/>
      <c r="T46" s="746"/>
      <c r="U46" s="1"/>
      <c r="V46" s="727" t="s">
        <v>422</v>
      </c>
      <c r="W46" s="728"/>
      <c r="X46" s="729"/>
      <c r="Y46" s="750" t="s">
        <v>39</v>
      </c>
      <c r="Z46" s="750"/>
      <c r="AA46" s="240"/>
      <c r="AB46" s="751" t="s">
        <v>423</v>
      </c>
      <c r="AC46" s="752"/>
      <c r="AD46" s="753"/>
      <c r="AE46" s="750" t="s">
        <v>416</v>
      </c>
      <c r="AF46" s="750"/>
      <c r="AG46" s="282"/>
      <c r="AH46" s="727" t="s">
        <v>424</v>
      </c>
      <c r="AI46" s="728"/>
      <c r="AJ46" s="729"/>
      <c r="AK46" s="750" t="s">
        <v>416</v>
      </c>
      <c r="AL46" s="750"/>
      <c r="AM46" s="282"/>
      <c r="AN46" s="751" t="s">
        <v>425</v>
      </c>
      <c r="AO46" s="752"/>
      <c r="AP46" s="753"/>
      <c r="AQ46" s="750" t="s">
        <v>416</v>
      </c>
      <c r="AR46" s="750"/>
      <c r="AS46" s="282"/>
      <c r="AT46" s="727" t="s">
        <v>426</v>
      </c>
      <c r="AU46" s="728"/>
      <c r="AV46" s="729"/>
      <c r="AW46" s="750" t="s">
        <v>416</v>
      </c>
      <c r="AX46" s="750"/>
      <c r="AY46" s="240"/>
      <c r="AZ46" s="757"/>
      <c r="BA46" s="758"/>
      <c r="BB46" s="758"/>
      <c r="BC46" s="758"/>
      <c r="BD46" s="758"/>
      <c r="BE46" s="759"/>
      <c r="BF46" s="763"/>
      <c r="BG46" s="764"/>
      <c r="BH46" s="765"/>
      <c r="BI46" s="283"/>
    </row>
    <row r="47" spans="2:66" ht="14.25" thickTop="1">
      <c r="B47" s="745"/>
      <c r="C47" s="689"/>
      <c r="D47" s="689"/>
      <c r="E47" s="689"/>
      <c r="F47" s="689"/>
      <c r="G47" s="689"/>
      <c r="H47" s="689"/>
      <c r="I47" s="689"/>
      <c r="J47" s="689"/>
      <c r="K47" s="689"/>
      <c r="L47" s="689"/>
      <c r="M47" s="689"/>
      <c r="N47" s="689"/>
      <c r="O47" s="689"/>
      <c r="P47" s="689"/>
      <c r="Q47" s="689"/>
      <c r="R47" s="689"/>
      <c r="S47" s="689"/>
      <c r="T47" s="746"/>
      <c r="U47" s="1"/>
      <c r="V47" s="727" t="s">
        <v>427</v>
      </c>
      <c r="W47" s="728"/>
      <c r="X47" s="729"/>
      <c r="Y47" s="750" t="s">
        <v>416</v>
      </c>
      <c r="Z47" s="750"/>
      <c r="AA47" s="240"/>
      <c r="AB47" s="751" t="s">
        <v>428</v>
      </c>
      <c r="AC47" s="752"/>
      <c r="AD47" s="753"/>
      <c r="AE47" s="750" t="s">
        <v>416</v>
      </c>
      <c r="AF47" s="750"/>
      <c r="AG47" s="282"/>
      <c r="AH47" s="727" t="s">
        <v>429</v>
      </c>
      <c r="AI47" s="728"/>
      <c r="AJ47" s="729"/>
      <c r="AK47" s="750" t="s">
        <v>416</v>
      </c>
      <c r="AL47" s="750"/>
      <c r="AM47" s="282"/>
      <c r="AN47" s="751" t="s">
        <v>430</v>
      </c>
      <c r="AO47" s="752"/>
      <c r="AP47" s="753"/>
      <c r="AQ47" s="750" t="s">
        <v>416</v>
      </c>
      <c r="AR47" s="750"/>
      <c r="AS47" s="282"/>
      <c r="AT47" s="727" t="s">
        <v>431</v>
      </c>
      <c r="AU47" s="728"/>
      <c r="AV47" s="729"/>
      <c r="AW47" s="750" t="s">
        <v>416</v>
      </c>
      <c r="AX47" s="750"/>
      <c r="AY47" s="240"/>
      <c r="AZ47" s="1"/>
      <c r="BA47" s="1"/>
      <c r="BB47" s="1"/>
      <c r="BC47" s="1"/>
      <c r="BD47" s="1"/>
      <c r="BE47" s="1"/>
      <c r="BF47" s="1"/>
      <c r="BG47" s="1"/>
      <c r="BH47" s="1"/>
      <c r="BI47" s="283"/>
    </row>
    <row r="48" spans="2:66">
      <c r="B48" s="745"/>
      <c r="C48" s="689"/>
      <c r="D48" s="689"/>
      <c r="E48" s="689"/>
      <c r="F48" s="689"/>
      <c r="G48" s="689"/>
      <c r="H48" s="689"/>
      <c r="I48" s="689"/>
      <c r="J48" s="689"/>
      <c r="K48" s="689"/>
      <c r="L48" s="689"/>
      <c r="M48" s="689"/>
      <c r="N48" s="689"/>
      <c r="O48" s="689"/>
      <c r="P48" s="689"/>
      <c r="Q48" s="689"/>
      <c r="R48" s="689"/>
      <c r="S48" s="689"/>
      <c r="T48" s="746"/>
      <c r="U48" s="1"/>
      <c r="V48" s="727" t="s">
        <v>432</v>
      </c>
      <c r="W48" s="728"/>
      <c r="X48" s="729"/>
      <c r="Y48" s="750" t="s">
        <v>416</v>
      </c>
      <c r="Z48" s="750"/>
      <c r="AA48" s="240"/>
      <c r="AB48" s="751" t="s">
        <v>433</v>
      </c>
      <c r="AC48" s="752"/>
      <c r="AD48" s="753"/>
      <c r="AE48" s="446" t="s">
        <v>416</v>
      </c>
      <c r="AF48" s="446"/>
      <c r="AG48" s="285"/>
      <c r="AH48" s="727" t="s">
        <v>434</v>
      </c>
      <c r="AI48" s="728"/>
      <c r="AJ48" s="729"/>
      <c r="AK48" s="750" t="s">
        <v>416</v>
      </c>
      <c r="AL48" s="750"/>
      <c r="AM48" s="282"/>
      <c r="AN48" s="751" t="s">
        <v>435</v>
      </c>
      <c r="AO48" s="752"/>
      <c r="AP48" s="753"/>
      <c r="AQ48" s="750" t="s">
        <v>416</v>
      </c>
      <c r="AR48" s="750"/>
      <c r="AS48" s="282"/>
      <c r="AT48" s="727" t="s">
        <v>436</v>
      </c>
      <c r="AU48" s="728"/>
      <c r="AV48" s="729"/>
      <c r="AW48" s="750" t="s">
        <v>416</v>
      </c>
      <c r="AX48" s="750"/>
      <c r="AY48" s="240"/>
      <c r="AZ48" s="572" t="s">
        <v>437</v>
      </c>
      <c r="BA48" s="572"/>
      <c r="BB48" s="572"/>
      <c r="BC48" s="572"/>
      <c r="BD48" s="572"/>
      <c r="BE48" s="572"/>
      <c r="BF48" s="572"/>
      <c r="BG48" s="572"/>
      <c r="BH48" s="572"/>
      <c r="BI48" s="283"/>
    </row>
    <row r="49" spans="1:94" ht="15" customHeight="1">
      <c r="B49" s="745"/>
      <c r="C49" s="689"/>
      <c r="D49" s="689"/>
      <c r="E49" s="689"/>
      <c r="F49" s="689"/>
      <c r="G49" s="689"/>
      <c r="H49" s="689"/>
      <c r="I49" s="689"/>
      <c r="J49" s="689"/>
      <c r="K49" s="689"/>
      <c r="L49" s="689"/>
      <c r="M49" s="689"/>
      <c r="N49" s="689"/>
      <c r="O49" s="689"/>
      <c r="P49" s="689"/>
      <c r="Q49" s="689"/>
      <c r="R49" s="689"/>
      <c r="S49" s="689"/>
      <c r="T49" s="746"/>
      <c r="U49" s="1"/>
      <c r="V49" s="727" t="s">
        <v>438</v>
      </c>
      <c r="W49" s="728"/>
      <c r="X49" s="729"/>
      <c r="Y49" s="750" t="s">
        <v>416</v>
      </c>
      <c r="Z49" s="750"/>
      <c r="AA49" s="240"/>
      <c r="AB49" s="751" t="s">
        <v>439</v>
      </c>
      <c r="AC49" s="752"/>
      <c r="AD49" s="753"/>
      <c r="AE49" s="750" t="s">
        <v>416</v>
      </c>
      <c r="AF49" s="750"/>
      <c r="AG49" s="282"/>
      <c r="AH49" s="727" t="s">
        <v>440</v>
      </c>
      <c r="AI49" s="728"/>
      <c r="AJ49" s="729"/>
      <c r="AK49" s="750" t="s">
        <v>416</v>
      </c>
      <c r="AL49" s="750"/>
      <c r="AM49" s="282"/>
      <c r="AN49" s="751" t="s">
        <v>441</v>
      </c>
      <c r="AO49" s="752"/>
      <c r="AP49" s="753"/>
      <c r="AQ49" s="750" t="s">
        <v>416</v>
      </c>
      <c r="AR49" s="750"/>
      <c r="AS49" s="282"/>
      <c r="AT49" s="727" t="s">
        <v>442</v>
      </c>
      <c r="AU49" s="728"/>
      <c r="AV49" s="729"/>
      <c r="AW49" s="750" t="s">
        <v>416</v>
      </c>
      <c r="AX49" s="750"/>
      <c r="AY49" s="240"/>
      <c r="AZ49" s="766"/>
      <c r="BA49" s="766"/>
      <c r="BB49" s="766"/>
      <c r="BC49" s="766"/>
      <c r="BD49" s="766"/>
      <c r="BE49" s="766"/>
      <c r="BF49" s="766"/>
      <c r="BG49" s="766"/>
      <c r="BH49" s="766"/>
      <c r="BI49" s="283"/>
      <c r="BJ49" s="1"/>
      <c r="BK49" s="237"/>
      <c r="BL49" s="237"/>
      <c r="BM49" s="237"/>
    </row>
    <row r="50" spans="1:94" ht="15" customHeight="1">
      <c r="B50" s="745"/>
      <c r="C50" s="689"/>
      <c r="D50" s="689"/>
      <c r="E50" s="689"/>
      <c r="F50" s="689"/>
      <c r="G50" s="689"/>
      <c r="H50" s="689"/>
      <c r="I50" s="689"/>
      <c r="J50" s="689"/>
      <c r="K50" s="689"/>
      <c r="L50" s="689"/>
      <c r="M50" s="689"/>
      <c r="N50" s="689"/>
      <c r="O50" s="689"/>
      <c r="P50" s="689"/>
      <c r="Q50" s="689"/>
      <c r="R50" s="689"/>
      <c r="S50" s="689"/>
      <c r="T50" s="746"/>
      <c r="U50" s="1"/>
      <c r="V50" s="727" t="s">
        <v>443</v>
      </c>
      <c r="W50" s="728"/>
      <c r="X50" s="729"/>
      <c r="Y50" s="750" t="s">
        <v>416</v>
      </c>
      <c r="Z50" s="750"/>
      <c r="AA50" s="240"/>
      <c r="AB50" s="751" t="s">
        <v>444</v>
      </c>
      <c r="AC50" s="752"/>
      <c r="AD50" s="753"/>
      <c r="AE50" s="750" t="s">
        <v>416</v>
      </c>
      <c r="AF50" s="750"/>
      <c r="AG50" s="282"/>
      <c r="AH50" s="727" t="s">
        <v>445</v>
      </c>
      <c r="AI50" s="728"/>
      <c r="AJ50" s="729"/>
      <c r="AK50" s="750" t="s">
        <v>416</v>
      </c>
      <c r="AL50" s="750"/>
      <c r="AM50" s="282"/>
      <c r="AN50" s="751" t="s">
        <v>446</v>
      </c>
      <c r="AO50" s="752"/>
      <c r="AP50" s="753"/>
      <c r="AQ50" s="750" t="s">
        <v>416</v>
      </c>
      <c r="AR50" s="750"/>
      <c r="AS50" s="282"/>
      <c r="AT50" s="751" t="s">
        <v>447</v>
      </c>
      <c r="AU50" s="752"/>
      <c r="AV50" s="753"/>
      <c r="AW50" s="750" t="s">
        <v>416</v>
      </c>
      <c r="AX50" s="750"/>
      <c r="AY50" s="240"/>
      <c r="AZ50" s="769"/>
      <c r="BA50" s="770"/>
      <c r="BB50" s="770"/>
      <c r="BC50" s="770"/>
      <c r="BD50" s="770"/>
      <c r="BE50" s="770"/>
      <c r="BF50" s="770"/>
      <c r="BG50" s="770"/>
      <c r="BH50" s="771"/>
      <c r="BI50" s="283"/>
      <c r="BJ50" s="1"/>
      <c r="BK50" s="237"/>
      <c r="BL50" s="237"/>
      <c r="BM50" s="237"/>
    </row>
    <row r="51" spans="1:94" ht="15" customHeight="1" thickBot="1">
      <c r="B51" s="745"/>
      <c r="C51" s="689"/>
      <c r="D51" s="689"/>
      <c r="E51" s="689"/>
      <c r="F51" s="689"/>
      <c r="G51" s="689"/>
      <c r="H51" s="689"/>
      <c r="I51" s="689"/>
      <c r="J51" s="689"/>
      <c r="K51" s="689"/>
      <c r="L51" s="689"/>
      <c r="M51" s="689"/>
      <c r="N51" s="689"/>
      <c r="O51" s="689"/>
      <c r="P51" s="689"/>
      <c r="Q51" s="689"/>
      <c r="R51" s="689"/>
      <c r="S51" s="689"/>
      <c r="T51" s="746"/>
      <c r="U51" s="1"/>
      <c r="V51" s="727" t="s">
        <v>448</v>
      </c>
      <c r="W51" s="728"/>
      <c r="X51" s="729"/>
      <c r="Y51" s="750" t="s">
        <v>416</v>
      </c>
      <c r="Z51" s="750"/>
      <c r="AA51" s="240"/>
      <c r="AB51" s="751" t="s">
        <v>449</v>
      </c>
      <c r="AC51" s="752"/>
      <c r="AD51" s="753"/>
      <c r="AE51" s="750" t="s">
        <v>416</v>
      </c>
      <c r="AF51" s="750"/>
      <c r="AG51" s="282"/>
      <c r="AH51" s="727" t="s">
        <v>450</v>
      </c>
      <c r="AI51" s="728"/>
      <c r="AJ51" s="729"/>
      <c r="AK51" s="750" t="s">
        <v>416</v>
      </c>
      <c r="AL51" s="750"/>
      <c r="AM51" s="282"/>
      <c r="AN51" s="727" t="s">
        <v>451</v>
      </c>
      <c r="AO51" s="728"/>
      <c r="AP51" s="729"/>
      <c r="AQ51" s="750" t="s">
        <v>416</v>
      </c>
      <c r="AR51" s="750"/>
      <c r="AS51" s="282"/>
      <c r="AT51" s="751" t="s">
        <v>452</v>
      </c>
      <c r="AU51" s="752"/>
      <c r="AV51" s="753"/>
      <c r="AW51" s="750" t="s">
        <v>416</v>
      </c>
      <c r="AX51" s="750"/>
      <c r="AY51" s="240"/>
      <c r="AZ51" s="772"/>
      <c r="BA51" s="625"/>
      <c r="BB51" s="625"/>
      <c r="BC51" s="625"/>
      <c r="BD51" s="625"/>
      <c r="BE51" s="625"/>
      <c r="BF51" s="770"/>
      <c r="BG51" s="770"/>
      <c r="BH51" s="771"/>
      <c r="BI51" s="287"/>
      <c r="BJ51" s="237"/>
      <c r="BK51" s="237"/>
      <c r="BL51" s="237"/>
      <c r="BM51" s="237"/>
    </row>
    <row r="52" spans="1:94" ht="15" customHeight="1" thickTop="1">
      <c r="B52" s="745"/>
      <c r="C52" s="689"/>
      <c r="D52" s="689"/>
      <c r="E52" s="689"/>
      <c r="F52" s="689"/>
      <c r="G52" s="689"/>
      <c r="H52" s="689"/>
      <c r="I52" s="689"/>
      <c r="J52" s="689"/>
      <c r="K52" s="689"/>
      <c r="L52" s="689"/>
      <c r="M52" s="689"/>
      <c r="N52" s="689"/>
      <c r="O52" s="689"/>
      <c r="P52" s="689"/>
      <c r="Q52" s="689"/>
      <c r="R52" s="689"/>
      <c r="S52" s="689"/>
      <c r="T52" s="746"/>
      <c r="U52" s="1"/>
      <c r="V52" s="727" t="s">
        <v>453</v>
      </c>
      <c r="W52" s="728"/>
      <c r="X52" s="729"/>
      <c r="Y52" s="750" t="s">
        <v>416</v>
      </c>
      <c r="Z52" s="750"/>
      <c r="AA52" s="240"/>
      <c r="AB52" s="751" t="s">
        <v>454</v>
      </c>
      <c r="AC52" s="752"/>
      <c r="AD52" s="753"/>
      <c r="AE52" s="750" t="s">
        <v>416</v>
      </c>
      <c r="AF52" s="750"/>
      <c r="AG52" s="282"/>
      <c r="AH52" s="751" t="s">
        <v>455</v>
      </c>
      <c r="AI52" s="752"/>
      <c r="AJ52" s="753"/>
      <c r="AK52" s="750" t="s">
        <v>416</v>
      </c>
      <c r="AL52" s="750"/>
      <c r="AM52" s="282"/>
      <c r="AN52" s="727" t="s">
        <v>456</v>
      </c>
      <c r="AO52" s="728"/>
      <c r="AP52" s="729"/>
      <c r="AQ52" s="750" t="s">
        <v>416</v>
      </c>
      <c r="AR52" s="750"/>
      <c r="AS52" s="240"/>
      <c r="AT52" s="693"/>
      <c r="AU52" s="693"/>
      <c r="AV52" s="693"/>
      <c r="AW52" s="691"/>
      <c r="AX52" s="690"/>
      <c r="AY52" s="1"/>
      <c r="AZ52" s="767" t="s">
        <v>457</v>
      </c>
      <c r="BA52" s="767"/>
      <c r="BB52" s="767"/>
      <c r="BC52" s="767"/>
      <c r="BD52" s="767"/>
      <c r="BE52" s="768"/>
      <c r="BF52" s="785"/>
      <c r="BG52" s="786"/>
      <c r="BH52" s="787"/>
      <c r="BI52" s="287"/>
      <c r="BJ52" s="237"/>
      <c r="BK52" s="237"/>
      <c r="BL52" s="237"/>
      <c r="BM52" s="237"/>
    </row>
    <row r="53" spans="1:94" ht="15" customHeight="1">
      <c r="B53" s="745"/>
      <c r="C53" s="689"/>
      <c r="D53" s="689"/>
      <c r="E53" s="689"/>
      <c r="F53" s="689"/>
      <c r="G53" s="689"/>
      <c r="H53" s="689"/>
      <c r="I53" s="689"/>
      <c r="J53" s="689"/>
      <c r="K53" s="689"/>
      <c r="L53" s="689"/>
      <c r="M53" s="689"/>
      <c r="N53" s="689"/>
      <c r="O53" s="689"/>
      <c r="P53" s="689"/>
      <c r="Q53" s="689"/>
      <c r="R53" s="689"/>
      <c r="S53" s="689"/>
      <c r="T53" s="746"/>
      <c r="U53" s="1"/>
      <c r="V53" s="727" t="s">
        <v>458</v>
      </c>
      <c r="W53" s="728"/>
      <c r="X53" s="729"/>
      <c r="Y53" s="750" t="s">
        <v>416</v>
      </c>
      <c r="Z53" s="750"/>
      <c r="AA53" s="240"/>
      <c r="AB53" s="727" t="s">
        <v>459</v>
      </c>
      <c r="AC53" s="728"/>
      <c r="AD53" s="729"/>
      <c r="AE53" s="750" t="s">
        <v>416</v>
      </c>
      <c r="AF53" s="750"/>
      <c r="AG53" s="282"/>
      <c r="AH53" s="751" t="s">
        <v>460</v>
      </c>
      <c r="AI53" s="752"/>
      <c r="AJ53" s="753"/>
      <c r="AK53" s="750" t="s">
        <v>416</v>
      </c>
      <c r="AL53" s="750"/>
      <c r="AM53" s="282"/>
      <c r="AN53" s="727" t="s">
        <v>461</v>
      </c>
      <c r="AO53" s="728"/>
      <c r="AP53" s="729"/>
      <c r="AQ53" s="750" t="s">
        <v>416</v>
      </c>
      <c r="AR53" s="750"/>
      <c r="AS53" s="240"/>
      <c r="AZ53" s="767"/>
      <c r="BA53" s="767"/>
      <c r="BB53" s="767"/>
      <c r="BC53" s="767"/>
      <c r="BD53" s="767"/>
      <c r="BE53" s="768"/>
      <c r="BF53" s="788"/>
      <c r="BG53" s="770"/>
      <c r="BH53" s="789"/>
      <c r="BI53" s="287"/>
      <c r="BJ53" s="237"/>
      <c r="BK53" s="237"/>
      <c r="BL53" s="237"/>
      <c r="BM53" s="237"/>
    </row>
    <row r="54" spans="1:94" ht="15" customHeight="1" thickBot="1">
      <c r="B54" s="745"/>
      <c r="C54" s="689"/>
      <c r="D54" s="689"/>
      <c r="E54" s="689"/>
      <c r="F54" s="689"/>
      <c r="G54" s="689"/>
      <c r="H54" s="689"/>
      <c r="I54" s="689"/>
      <c r="J54" s="689"/>
      <c r="K54" s="689"/>
      <c r="L54" s="689"/>
      <c r="M54" s="689"/>
      <c r="N54" s="689"/>
      <c r="O54" s="689"/>
      <c r="P54" s="689"/>
      <c r="Q54" s="689"/>
      <c r="R54" s="689"/>
      <c r="S54" s="689"/>
      <c r="T54" s="746"/>
      <c r="U54" s="1"/>
      <c r="V54" s="751" t="s">
        <v>462</v>
      </c>
      <c r="W54" s="752"/>
      <c r="X54" s="753"/>
      <c r="Y54" s="750" t="s">
        <v>416</v>
      </c>
      <c r="Z54" s="750"/>
      <c r="AA54" s="1"/>
      <c r="AB54" s="727" t="s">
        <v>463</v>
      </c>
      <c r="AC54" s="728"/>
      <c r="AD54" s="729"/>
      <c r="AE54" s="750" t="s">
        <v>416</v>
      </c>
      <c r="AF54" s="750"/>
      <c r="AG54" s="1"/>
      <c r="AH54" s="751" t="s">
        <v>464</v>
      </c>
      <c r="AI54" s="752"/>
      <c r="AJ54" s="753"/>
      <c r="AK54" s="750" t="s">
        <v>416</v>
      </c>
      <c r="AL54" s="750"/>
      <c r="AM54" s="1"/>
      <c r="AN54" s="727" t="s">
        <v>465</v>
      </c>
      <c r="AO54" s="728"/>
      <c r="AP54" s="729"/>
      <c r="AQ54" s="750" t="s">
        <v>416</v>
      </c>
      <c r="AR54" s="750"/>
      <c r="AS54" s="1"/>
      <c r="AT54" s="227"/>
      <c r="AU54" s="227"/>
      <c r="AV54" s="227"/>
      <c r="AW54" s="693"/>
      <c r="AX54" s="693"/>
      <c r="AY54" s="1"/>
      <c r="AZ54" s="767"/>
      <c r="BA54" s="767"/>
      <c r="BB54" s="767"/>
      <c r="BC54" s="767"/>
      <c r="BD54" s="767"/>
      <c r="BE54" s="768"/>
      <c r="BF54" s="790"/>
      <c r="BG54" s="791"/>
      <c r="BH54" s="792"/>
      <c r="BI54" s="288"/>
      <c r="BJ54" s="254"/>
      <c r="BK54" s="254"/>
      <c r="BL54" s="254"/>
      <c r="BM54" s="254"/>
    </row>
    <row r="55" spans="1:94" ht="13.5" customHeight="1" thickTop="1">
      <c r="B55" s="745"/>
      <c r="C55" s="689"/>
      <c r="D55" s="689"/>
      <c r="E55" s="689"/>
      <c r="F55" s="689"/>
      <c r="G55" s="689"/>
      <c r="H55" s="689"/>
      <c r="I55" s="689"/>
      <c r="J55" s="689"/>
      <c r="K55" s="689"/>
      <c r="L55" s="689"/>
      <c r="M55" s="689"/>
      <c r="N55" s="689"/>
      <c r="O55" s="689"/>
      <c r="P55" s="689"/>
      <c r="Q55" s="689"/>
      <c r="R55" s="689"/>
      <c r="S55" s="689"/>
      <c r="T55" s="746"/>
      <c r="U55" s="773" t="s">
        <v>466</v>
      </c>
      <c r="V55" s="774"/>
      <c r="W55" s="774"/>
      <c r="X55" s="774"/>
      <c r="Y55" s="774"/>
      <c r="Z55" s="774"/>
      <c r="AA55" s="774"/>
      <c r="AB55" s="774"/>
      <c r="AC55" s="774"/>
      <c r="AD55" s="774"/>
      <c r="AE55" s="774"/>
      <c r="AF55" s="774"/>
      <c r="AG55" s="774"/>
      <c r="AH55" s="774"/>
      <c r="AI55" s="774"/>
      <c r="AJ55" s="774"/>
      <c r="AK55" s="774"/>
      <c r="AL55" s="774"/>
      <c r="AM55" s="774"/>
      <c r="AN55" s="774"/>
      <c r="AO55" s="774"/>
      <c r="AP55" s="774"/>
      <c r="AQ55" s="774"/>
      <c r="AR55" s="774"/>
      <c r="AS55" s="774"/>
      <c r="AT55" s="774"/>
      <c r="AU55" s="774"/>
      <c r="AV55" s="774"/>
      <c r="AW55" s="774"/>
      <c r="AX55" s="774"/>
      <c r="AY55" s="774"/>
      <c r="AZ55" s="774"/>
      <c r="BA55" s="774"/>
      <c r="BB55" s="774"/>
      <c r="BC55" s="774"/>
      <c r="BD55" s="774"/>
      <c r="BE55" s="774"/>
      <c r="BF55" s="774"/>
      <c r="BG55" s="774"/>
      <c r="BH55" s="774"/>
      <c r="BI55" s="288"/>
      <c r="BJ55" s="254"/>
      <c r="BK55" s="254"/>
      <c r="BL55" s="254"/>
      <c r="BM55" s="254"/>
    </row>
    <row r="56" spans="1:94" ht="13.5" customHeight="1">
      <c r="B56" s="747"/>
      <c r="C56" s="748"/>
      <c r="D56" s="748"/>
      <c r="E56" s="748"/>
      <c r="F56" s="748"/>
      <c r="G56" s="748"/>
      <c r="H56" s="748"/>
      <c r="I56" s="748"/>
      <c r="J56" s="748"/>
      <c r="K56" s="748"/>
      <c r="L56" s="748"/>
      <c r="M56" s="748"/>
      <c r="N56" s="748"/>
      <c r="O56" s="748"/>
      <c r="P56" s="748"/>
      <c r="Q56" s="748"/>
      <c r="R56" s="748"/>
      <c r="S56" s="748"/>
      <c r="T56" s="749"/>
      <c r="U56" s="775"/>
      <c r="V56" s="776"/>
      <c r="W56" s="776"/>
      <c r="X56" s="776"/>
      <c r="Y56" s="776"/>
      <c r="Z56" s="776"/>
      <c r="AA56" s="776"/>
      <c r="AB56" s="776"/>
      <c r="AC56" s="776"/>
      <c r="AD56" s="776"/>
      <c r="AE56" s="776"/>
      <c r="AF56" s="776"/>
      <c r="AG56" s="776"/>
      <c r="AH56" s="776"/>
      <c r="AI56" s="776"/>
      <c r="AJ56" s="776"/>
      <c r="AK56" s="776"/>
      <c r="AL56" s="776"/>
      <c r="AM56" s="776"/>
      <c r="AN56" s="776"/>
      <c r="AO56" s="776"/>
      <c r="AP56" s="776"/>
      <c r="AQ56" s="776"/>
      <c r="AR56" s="776"/>
      <c r="AS56" s="776"/>
      <c r="AT56" s="776"/>
      <c r="AU56" s="776"/>
      <c r="AV56" s="776"/>
      <c r="AW56" s="776"/>
      <c r="AX56" s="776"/>
      <c r="AY56" s="776"/>
      <c r="AZ56" s="776"/>
      <c r="BA56" s="776"/>
      <c r="BB56" s="776"/>
      <c r="BC56" s="776"/>
      <c r="BD56" s="776"/>
      <c r="BE56" s="776"/>
      <c r="BF56" s="776"/>
      <c r="BG56" s="776"/>
      <c r="BH56" s="776"/>
      <c r="BI56" s="289"/>
      <c r="BJ56" s="254"/>
      <c r="BK56" s="254"/>
      <c r="BL56" s="254"/>
      <c r="BM56" s="254"/>
    </row>
    <row r="57" spans="1:94" ht="15.75" customHeight="1">
      <c r="B57" s="290"/>
      <c r="C57" s="267"/>
      <c r="D57" s="267"/>
      <c r="E57" s="267"/>
      <c r="F57" s="267"/>
      <c r="G57" s="267"/>
      <c r="H57" s="267"/>
      <c r="I57" s="267"/>
      <c r="J57" s="267"/>
      <c r="K57" s="267"/>
      <c r="L57" s="267"/>
      <c r="M57" s="267"/>
      <c r="N57" s="267"/>
      <c r="O57" s="267"/>
      <c r="P57" s="267"/>
      <c r="Q57" s="267"/>
      <c r="R57" s="267"/>
      <c r="S57" s="267"/>
      <c r="T57" s="267"/>
      <c r="U57" s="227"/>
      <c r="V57" s="227"/>
      <c r="W57" s="227"/>
      <c r="X57" s="291"/>
      <c r="Y57" s="291"/>
      <c r="Z57" s="291"/>
      <c r="AA57" s="291"/>
      <c r="AB57" s="291"/>
      <c r="AC57" s="291"/>
      <c r="AD57" s="291"/>
      <c r="AE57" s="291"/>
      <c r="AF57" s="291"/>
      <c r="AG57" s="291"/>
      <c r="AH57" s="291"/>
      <c r="AI57" s="291"/>
      <c r="AJ57" s="291"/>
      <c r="AK57" s="291"/>
      <c r="AL57" s="291"/>
      <c r="AM57" s="291"/>
      <c r="AN57" s="291"/>
      <c r="AO57" s="227"/>
      <c r="AP57" s="227"/>
      <c r="AQ57" s="227"/>
      <c r="AR57" s="236"/>
      <c r="AS57" s="236"/>
      <c r="AT57" s="236"/>
      <c r="AU57" s="236"/>
      <c r="AV57" s="236"/>
      <c r="AW57" s="236"/>
      <c r="AX57" s="236"/>
      <c r="AY57" s="236"/>
      <c r="AZ57" s="236"/>
      <c r="BA57" s="236"/>
      <c r="BB57" s="236"/>
      <c r="BC57" s="236"/>
      <c r="BD57" s="236"/>
      <c r="BE57" s="236"/>
      <c r="BF57" s="236"/>
      <c r="BG57" s="236"/>
      <c r="BH57" s="236"/>
      <c r="BI57" s="236"/>
      <c r="BJ57" s="1"/>
      <c r="BK57" s="226"/>
    </row>
    <row r="58" spans="1:94" ht="16.5" customHeight="1">
      <c r="A58" s="292"/>
      <c r="B58" s="226" t="s">
        <v>467</v>
      </c>
      <c r="C58" s="254"/>
      <c r="D58" s="254"/>
      <c r="E58" s="254"/>
      <c r="F58" s="254"/>
      <c r="G58" s="254"/>
      <c r="H58" s="254"/>
      <c r="I58" s="254"/>
      <c r="J58" s="254"/>
      <c r="K58" s="254"/>
      <c r="L58" s="254"/>
      <c r="M58" s="254"/>
      <c r="N58" s="254"/>
      <c r="O58" s="254"/>
      <c r="P58" s="254"/>
      <c r="Q58" s="254"/>
      <c r="R58" s="254"/>
      <c r="S58" s="254"/>
      <c r="T58" s="254"/>
      <c r="U58" s="254"/>
      <c r="V58" s="254"/>
      <c r="W58" s="254"/>
      <c r="X58" s="237"/>
      <c r="Y58" s="237"/>
      <c r="Z58" s="237"/>
      <c r="AA58" s="237"/>
      <c r="AB58" s="237"/>
      <c r="AC58" s="237"/>
      <c r="AD58" s="237"/>
      <c r="AE58" s="237"/>
      <c r="AF58" s="237"/>
      <c r="AG58" s="237"/>
      <c r="AH58" s="237"/>
      <c r="AI58" s="237"/>
      <c r="AJ58" s="237"/>
      <c r="AK58" s="237"/>
      <c r="AL58" s="237"/>
      <c r="AM58" s="237"/>
      <c r="AN58" s="237"/>
      <c r="AO58" s="254"/>
      <c r="AP58" s="254"/>
      <c r="AQ58" s="254"/>
      <c r="AR58" s="254"/>
      <c r="AS58" s="254"/>
      <c r="AT58" s="254"/>
      <c r="AU58" s="254"/>
      <c r="AV58" s="254"/>
      <c r="AW58" s="254"/>
      <c r="AX58" s="254"/>
      <c r="AY58" s="254"/>
      <c r="AZ58" s="254"/>
      <c r="BA58" s="254"/>
      <c r="BB58" s="254"/>
      <c r="BC58" s="254"/>
      <c r="BD58" s="254"/>
      <c r="BE58" s="254"/>
      <c r="BF58" s="254"/>
      <c r="BG58" s="254"/>
      <c r="BH58" s="254"/>
      <c r="BI58" s="292"/>
      <c r="BJ58" s="292"/>
      <c r="BK58" s="292"/>
    </row>
    <row r="59" spans="1:94" ht="16.5" customHeight="1">
      <c r="B59" s="777" t="s">
        <v>468</v>
      </c>
      <c r="C59" s="777"/>
      <c r="D59" s="777"/>
      <c r="E59" s="777"/>
      <c r="F59" s="777"/>
      <c r="G59" s="777"/>
      <c r="H59" s="777"/>
      <c r="I59" s="777"/>
      <c r="J59" s="777"/>
      <c r="K59" s="777"/>
      <c r="L59" s="777"/>
      <c r="M59" s="777"/>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row>
    <row r="60" spans="1:94" ht="202.5" customHeight="1">
      <c r="B60" s="778"/>
      <c r="C60" s="779"/>
      <c r="D60" s="779"/>
      <c r="E60" s="779"/>
      <c r="F60" s="779"/>
      <c r="G60" s="779"/>
      <c r="H60" s="779"/>
      <c r="I60" s="779"/>
      <c r="J60" s="779"/>
      <c r="K60" s="779"/>
      <c r="L60" s="779"/>
      <c r="M60" s="779"/>
      <c r="N60" s="779"/>
      <c r="O60" s="779"/>
      <c r="P60" s="779"/>
      <c r="Q60" s="779"/>
      <c r="R60" s="779"/>
      <c r="S60" s="779"/>
      <c r="T60" s="779"/>
      <c r="U60" s="779"/>
      <c r="V60" s="779"/>
      <c r="W60" s="779"/>
      <c r="X60" s="779"/>
      <c r="Y60" s="779"/>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79"/>
      <c r="BF60" s="779"/>
      <c r="BG60" s="779"/>
      <c r="BH60" s="779"/>
      <c r="BI60" s="780"/>
    </row>
    <row r="61" spans="1:94" ht="21" customHeight="1">
      <c r="B61" s="709" t="s">
        <v>48</v>
      </c>
      <c r="C61" s="710"/>
      <c r="D61" s="738"/>
      <c r="E61" s="781" t="s">
        <v>469</v>
      </c>
      <c r="F61" s="782"/>
      <c r="G61" s="782"/>
      <c r="H61" s="782"/>
      <c r="I61" s="782"/>
      <c r="J61" s="782"/>
      <c r="K61" s="782"/>
      <c r="L61" s="782"/>
      <c r="M61" s="782"/>
      <c r="N61" s="782"/>
      <c r="O61" s="782"/>
      <c r="P61" s="782"/>
      <c r="Q61" s="782"/>
      <c r="R61" s="782"/>
      <c r="S61" s="782"/>
      <c r="T61" s="782"/>
      <c r="U61" s="782"/>
      <c r="V61" s="782"/>
      <c r="W61" s="782"/>
      <c r="X61" s="782"/>
      <c r="Y61" s="782"/>
      <c r="Z61" s="782"/>
      <c r="AA61" s="782"/>
      <c r="AB61" s="782"/>
      <c r="AC61" s="782"/>
      <c r="AD61" s="782"/>
      <c r="AE61" s="782"/>
      <c r="AF61" s="782"/>
      <c r="AG61" s="782"/>
      <c r="AH61" s="782"/>
      <c r="AI61" s="782"/>
      <c r="AJ61" s="782"/>
      <c r="AK61" s="782"/>
      <c r="AL61" s="782"/>
      <c r="AM61" s="782"/>
      <c r="AN61" s="782"/>
      <c r="AO61" s="782"/>
      <c r="AP61" s="782"/>
      <c r="AQ61" s="782"/>
      <c r="AR61" s="782"/>
      <c r="AS61" s="782"/>
      <c r="AT61" s="782"/>
      <c r="AU61" s="782"/>
      <c r="AV61" s="782"/>
      <c r="AW61" s="782"/>
      <c r="AX61" s="782"/>
      <c r="AY61" s="782"/>
      <c r="AZ61" s="782"/>
      <c r="BA61" s="782"/>
      <c r="BB61" s="782"/>
      <c r="BC61" s="782"/>
      <c r="BD61" s="782"/>
      <c r="BE61" s="782"/>
      <c r="BF61" s="782"/>
      <c r="BG61" s="782"/>
      <c r="BH61" s="782"/>
      <c r="BI61" s="783"/>
    </row>
    <row r="62" spans="1:94" ht="50.25" customHeight="1">
      <c r="B62" s="784" t="s">
        <v>470</v>
      </c>
      <c r="C62" s="784"/>
      <c r="D62" s="784"/>
      <c r="E62" s="784"/>
      <c r="F62" s="784"/>
      <c r="G62" s="784"/>
      <c r="H62" s="784"/>
      <c r="I62" s="784"/>
      <c r="J62" s="784"/>
      <c r="K62" s="784"/>
      <c r="L62" s="784"/>
      <c r="M62" s="784"/>
      <c r="N62" s="784"/>
      <c r="O62" s="784"/>
      <c r="P62" s="784"/>
      <c r="Q62" s="784"/>
      <c r="R62" s="784"/>
      <c r="S62" s="784"/>
      <c r="T62" s="784"/>
      <c r="U62" s="784"/>
      <c r="V62" s="784"/>
      <c r="W62" s="784"/>
      <c r="X62" s="784"/>
      <c r="Y62" s="784"/>
      <c r="Z62" s="784"/>
      <c r="AA62" s="784"/>
      <c r="AB62" s="784"/>
      <c r="AC62" s="784"/>
      <c r="AD62" s="784"/>
      <c r="AE62" s="784"/>
      <c r="AF62" s="784"/>
      <c r="AG62" s="784"/>
      <c r="AH62" s="784"/>
      <c r="AI62" s="784"/>
      <c r="AJ62" s="784"/>
      <c r="AK62" s="784"/>
      <c r="AL62" s="784"/>
      <c r="AM62" s="784"/>
      <c r="AN62" s="784"/>
      <c r="AO62" s="784"/>
      <c r="AP62" s="784"/>
      <c r="AQ62" s="784"/>
      <c r="AR62" s="784"/>
      <c r="AS62" s="784"/>
      <c r="AT62" s="784"/>
      <c r="AU62" s="784"/>
      <c r="AV62" s="784"/>
      <c r="AW62" s="784"/>
      <c r="AX62" s="784"/>
      <c r="AY62" s="784"/>
      <c r="AZ62" s="784"/>
      <c r="BA62" s="784"/>
      <c r="BB62" s="784"/>
      <c r="BC62" s="784"/>
      <c r="BD62" s="784"/>
      <c r="BE62" s="784"/>
      <c r="BF62" s="784"/>
      <c r="BG62" s="784"/>
      <c r="BH62" s="784"/>
      <c r="BI62" s="78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row>
    <row r="63" spans="1:94" ht="21.75" customHeight="1">
      <c r="B63" s="793" t="s">
        <v>471</v>
      </c>
      <c r="C63" s="793"/>
      <c r="D63" s="793"/>
      <c r="E63" s="793"/>
      <c r="F63" s="793"/>
      <c r="G63" s="793"/>
      <c r="H63" s="793"/>
      <c r="I63" s="793"/>
      <c r="J63" s="793"/>
      <c r="K63" s="793"/>
      <c r="L63" s="793"/>
      <c r="M63" s="793"/>
      <c r="N63" s="793"/>
      <c r="O63" s="793"/>
      <c r="P63" s="793"/>
      <c r="Q63" s="793"/>
      <c r="R63" s="793"/>
      <c r="S63" s="793"/>
      <c r="T63" s="793"/>
      <c r="U63" s="793"/>
      <c r="V63" s="793"/>
      <c r="W63" s="793"/>
      <c r="X63" s="793"/>
      <c r="Y63" s="793"/>
      <c r="Z63" s="793"/>
      <c r="AA63" s="793"/>
      <c r="AB63" s="793"/>
      <c r="AC63" s="793"/>
      <c r="AD63" s="793"/>
      <c r="AE63" s="793"/>
      <c r="AF63" s="793"/>
      <c r="AG63" s="793"/>
      <c r="AH63" s="793"/>
      <c r="AI63" s="793"/>
      <c r="AJ63" s="793"/>
      <c r="AK63" s="793"/>
      <c r="AL63" s="793"/>
      <c r="AM63" s="793"/>
      <c r="AN63" s="793"/>
      <c r="AO63" s="793"/>
      <c r="AP63" s="793"/>
      <c r="AQ63" s="793"/>
      <c r="AR63" s="793"/>
      <c r="AS63" s="793"/>
      <c r="AT63" s="793"/>
      <c r="AU63" s="793"/>
      <c r="AV63" s="793"/>
      <c r="AW63" s="793"/>
      <c r="AX63" s="793"/>
      <c r="AY63" s="793"/>
      <c r="AZ63" s="793"/>
      <c r="BA63" s="793"/>
      <c r="BB63" s="793"/>
      <c r="BC63" s="793"/>
      <c r="BD63" s="793"/>
      <c r="BE63" s="793"/>
      <c r="BF63" s="793"/>
      <c r="BG63" s="793"/>
      <c r="BH63" s="793"/>
      <c r="BI63" s="295"/>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row>
    <row r="64" spans="1:94" ht="22.5" customHeight="1">
      <c r="B64" s="690" t="s">
        <v>472</v>
      </c>
      <c r="C64" s="599"/>
      <c r="D64" s="599"/>
      <c r="E64" s="599"/>
      <c r="F64" s="599"/>
      <c r="G64" s="599"/>
      <c r="H64" s="599"/>
      <c r="I64" s="599"/>
      <c r="J64" s="599"/>
      <c r="K64" s="599"/>
      <c r="L64" s="599"/>
      <c r="M64" s="599"/>
      <c r="N64" s="599"/>
      <c r="O64" s="599"/>
      <c r="P64" s="599"/>
      <c r="Q64" s="599"/>
      <c r="R64" s="599"/>
      <c r="S64" s="691"/>
      <c r="T64" s="797" t="s">
        <v>48</v>
      </c>
      <c r="U64" s="797"/>
      <c r="V64" s="572" t="s">
        <v>473</v>
      </c>
      <c r="W64" s="572"/>
      <c r="X64" s="572"/>
      <c r="Y64" s="572"/>
      <c r="Z64" s="572"/>
      <c r="AA64" s="572"/>
      <c r="AB64" s="572"/>
      <c r="AC64" s="572"/>
      <c r="AD64" s="572"/>
      <c r="AE64" s="572"/>
      <c r="AF64" s="572"/>
      <c r="AG64" s="572"/>
      <c r="AH64" s="572"/>
      <c r="AI64" s="572"/>
      <c r="AJ64" s="572"/>
      <c r="AK64" s="572"/>
      <c r="AL64" s="572"/>
      <c r="AM64" s="572"/>
      <c r="AN64" s="511" t="s">
        <v>38</v>
      </c>
      <c r="AO64" s="511"/>
      <c r="AP64" s="572" t="s">
        <v>474</v>
      </c>
      <c r="AQ64" s="572"/>
      <c r="AR64" s="572"/>
      <c r="AS64" s="572"/>
      <c r="AT64" s="572"/>
      <c r="AU64" s="572"/>
      <c r="AV64" s="572"/>
      <c r="AW64" s="572"/>
      <c r="AX64" s="572"/>
      <c r="AY64" s="572"/>
      <c r="AZ64" s="572"/>
      <c r="BA64" s="572"/>
      <c r="BB64" s="572"/>
      <c r="BC64" s="572"/>
      <c r="BD64" s="572"/>
      <c r="BE64" s="572"/>
      <c r="BF64" s="572"/>
      <c r="BG64" s="572"/>
      <c r="BH64" s="572"/>
      <c r="BI64" s="572"/>
      <c r="BY64" s="294"/>
      <c r="BZ64" s="294"/>
      <c r="CA64" s="294"/>
      <c r="CB64" s="294"/>
      <c r="CC64" s="294"/>
      <c r="CD64" s="294"/>
      <c r="CE64" s="294"/>
      <c r="CF64" s="294"/>
      <c r="CG64" s="294"/>
      <c r="CH64" s="294"/>
      <c r="CI64" s="294"/>
      <c r="CJ64" s="294"/>
      <c r="CK64" s="294"/>
      <c r="CL64" s="294"/>
      <c r="CM64" s="294"/>
      <c r="CN64" s="294"/>
      <c r="CO64" s="294"/>
      <c r="CP64" s="294"/>
    </row>
    <row r="65" spans="1:94" ht="31.5" customHeight="1">
      <c r="B65" s="794"/>
      <c r="C65" s="795"/>
      <c r="D65" s="795"/>
      <c r="E65" s="795"/>
      <c r="F65" s="795"/>
      <c r="G65" s="795"/>
      <c r="H65" s="795"/>
      <c r="I65" s="795"/>
      <c r="J65" s="795"/>
      <c r="K65" s="795"/>
      <c r="L65" s="795"/>
      <c r="M65" s="795"/>
      <c r="N65" s="795"/>
      <c r="O65" s="795"/>
      <c r="P65" s="795"/>
      <c r="Q65" s="795"/>
      <c r="R65" s="795"/>
      <c r="S65" s="796"/>
      <c r="T65" s="572" t="s">
        <v>475</v>
      </c>
      <c r="U65" s="572"/>
      <c r="V65" s="572"/>
      <c r="W65" s="572"/>
      <c r="X65" s="572"/>
      <c r="Y65" s="797" t="s">
        <v>797</v>
      </c>
      <c r="Z65" s="797"/>
      <c r="AA65" s="797"/>
      <c r="AB65" s="797"/>
      <c r="AC65" s="797"/>
      <c r="AD65" s="797"/>
      <c r="AE65" s="797"/>
      <c r="AF65" s="797"/>
      <c r="AG65" s="797"/>
      <c r="AH65" s="797"/>
      <c r="AI65" s="797"/>
      <c r="AJ65" s="797"/>
      <c r="AK65" s="797"/>
      <c r="AL65" s="797"/>
      <c r="AM65" s="797"/>
      <c r="AN65" s="572" t="s">
        <v>476</v>
      </c>
      <c r="AO65" s="572"/>
      <c r="AP65" s="572"/>
      <c r="AQ65" s="572"/>
      <c r="AR65" s="572"/>
      <c r="AS65" s="750"/>
      <c r="AT65" s="750"/>
      <c r="AU65" s="750"/>
      <c r="AV65" s="750"/>
      <c r="AW65" s="750"/>
      <c r="AX65" s="750"/>
      <c r="AY65" s="750"/>
      <c r="AZ65" s="750"/>
      <c r="BA65" s="750"/>
      <c r="BB65" s="750"/>
      <c r="BC65" s="750"/>
      <c r="BD65" s="750"/>
      <c r="BE65" s="750"/>
      <c r="BF65" s="750"/>
      <c r="BG65" s="750"/>
      <c r="BH65" s="750"/>
      <c r="BI65" s="750"/>
      <c r="BY65" s="294"/>
      <c r="BZ65" s="294"/>
      <c r="CA65" s="294"/>
      <c r="CB65" s="294"/>
      <c r="CC65" s="294"/>
      <c r="CD65" s="294"/>
      <c r="CE65" s="294"/>
      <c r="CF65" s="294"/>
      <c r="CG65" s="294"/>
      <c r="CH65" s="294"/>
      <c r="CI65" s="294"/>
      <c r="CJ65" s="294"/>
      <c r="CK65" s="294"/>
      <c r="CL65" s="294"/>
      <c r="CM65" s="294"/>
      <c r="CN65" s="294"/>
      <c r="CO65" s="294"/>
      <c r="CP65" s="294"/>
    </row>
    <row r="66" spans="1:94" ht="63.75" customHeight="1">
      <c r="B66" s="805" t="s">
        <v>477</v>
      </c>
      <c r="C66" s="805"/>
      <c r="D66" s="805"/>
      <c r="E66" s="805"/>
      <c r="F66" s="805"/>
      <c r="G66" s="805"/>
      <c r="H66" s="805"/>
      <c r="I66" s="805"/>
      <c r="J66" s="805"/>
      <c r="K66" s="805"/>
      <c r="L66" s="805"/>
      <c r="M66" s="805"/>
      <c r="N66" s="805"/>
      <c r="O66" s="805"/>
      <c r="P66" s="805"/>
      <c r="Q66" s="805"/>
      <c r="R66" s="805"/>
      <c r="S66" s="805"/>
      <c r="T66" s="806" t="s">
        <v>804</v>
      </c>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07"/>
      <c r="AS66" s="807"/>
      <c r="AT66" s="807"/>
      <c r="AU66" s="807"/>
      <c r="AV66" s="807"/>
      <c r="AW66" s="807"/>
      <c r="AX66" s="807"/>
      <c r="AY66" s="807"/>
      <c r="AZ66" s="807"/>
      <c r="BA66" s="807"/>
      <c r="BB66" s="807"/>
      <c r="BC66" s="807"/>
      <c r="BD66" s="807"/>
      <c r="BE66" s="807"/>
      <c r="BF66" s="807"/>
      <c r="BG66" s="807"/>
      <c r="BH66" s="807"/>
      <c r="BI66" s="808"/>
      <c r="BJ66" s="237"/>
      <c r="BK66" s="1"/>
      <c r="BL66" s="1"/>
    </row>
    <row r="67" spans="1:94" ht="14.25" customHeight="1">
      <c r="B67" s="235" t="s">
        <v>478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row>
    <row r="68" spans="1:94" ht="12" customHeight="1">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95"/>
      <c r="BI68" s="295"/>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row>
    <row r="69" spans="1:94" ht="16.5" customHeight="1">
      <c r="A69" s="296"/>
      <c r="B69" s="809" t="s">
        <v>479</v>
      </c>
      <c r="C69" s="809"/>
      <c r="D69" s="809"/>
      <c r="E69" s="809"/>
      <c r="F69" s="809"/>
      <c r="G69" s="809"/>
      <c r="H69" s="809"/>
      <c r="I69" s="809"/>
      <c r="J69" s="809"/>
      <c r="K69" s="809"/>
      <c r="L69" s="809"/>
      <c r="M69" s="809"/>
      <c r="N69" s="809"/>
      <c r="O69" s="809"/>
      <c r="P69" s="809"/>
      <c r="Q69" s="809"/>
      <c r="R69" s="809"/>
      <c r="S69" s="809"/>
      <c r="T69" s="809"/>
      <c r="U69" s="809"/>
      <c r="V69" s="809"/>
      <c r="W69" s="809"/>
      <c r="X69" s="809"/>
      <c r="Y69" s="809"/>
      <c r="Z69" s="809"/>
      <c r="AA69" s="809"/>
      <c r="AB69" s="809"/>
      <c r="AC69" s="809"/>
      <c r="AD69" s="809"/>
      <c r="AE69" s="809"/>
      <c r="AF69" s="809"/>
      <c r="AG69" s="809"/>
      <c r="AH69" s="809"/>
      <c r="AI69" s="809"/>
      <c r="AJ69" s="809"/>
      <c r="AK69" s="809"/>
      <c r="AL69" s="809"/>
      <c r="AM69" s="809"/>
      <c r="AN69" s="809"/>
      <c r="AO69" s="809"/>
      <c r="AP69" s="809"/>
      <c r="AQ69" s="809"/>
      <c r="AR69" s="809"/>
      <c r="AS69" s="809"/>
      <c r="AT69" s="809"/>
      <c r="AU69" s="809"/>
      <c r="AV69" s="809"/>
      <c r="AW69" s="809"/>
      <c r="AX69" s="809"/>
      <c r="AY69" s="809"/>
      <c r="AZ69" s="809"/>
      <c r="BA69" s="809"/>
      <c r="BB69" s="809"/>
      <c r="BC69" s="809"/>
      <c r="BD69" s="809"/>
      <c r="BE69" s="809"/>
      <c r="BF69" s="809"/>
      <c r="BG69" s="809"/>
      <c r="BH69" s="809"/>
      <c r="BI69" s="292"/>
      <c r="BJ69" s="292"/>
      <c r="BK69" s="292"/>
    </row>
    <row r="70" spans="1:94" ht="16.5" customHeight="1">
      <c r="A70" s="296"/>
      <c r="B70" s="226"/>
      <c r="C70" s="226" t="s">
        <v>480</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92"/>
      <c r="BJ70" s="292"/>
      <c r="BK70" s="292"/>
    </row>
    <row r="71" spans="1:94" ht="49.5" customHeight="1">
      <c r="A71" s="296"/>
      <c r="B71" s="810" t="s">
        <v>803</v>
      </c>
      <c r="C71" s="811"/>
      <c r="D71" s="811"/>
      <c r="E71" s="811"/>
      <c r="F71" s="811"/>
      <c r="G71" s="811"/>
      <c r="H71" s="811"/>
      <c r="I71" s="811"/>
      <c r="J71" s="811"/>
      <c r="K71" s="811"/>
      <c r="L71" s="811"/>
      <c r="M71" s="811"/>
      <c r="N71" s="811"/>
      <c r="O71" s="811"/>
      <c r="P71" s="811"/>
      <c r="Q71" s="811"/>
      <c r="R71" s="811"/>
      <c r="S71" s="811"/>
      <c r="T71" s="811"/>
      <c r="U71" s="811"/>
      <c r="V71" s="811"/>
      <c r="W71" s="811"/>
      <c r="X71" s="811"/>
      <c r="Y71" s="811"/>
      <c r="Z71" s="811"/>
      <c r="AA71" s="811"/>
      <c r="AB71" s="811"/>
      <c r="AC71" s="811"/>
      <c r="AD71" s="811"/>
      <c r="AE71" s="811"/>
      <c r="AF71" s="811"/>
      <c r="AG71" s="811"/>
      <c r="AH71" s="811"/>
      <c r="AI71" s="811"/>
      <c r="AJ71" s="811"/>
      <c r="AK71" s="811"/>
      <c r="AL71" s="811"/>
      <c r="AM71" s="811"/>
      <c r="AN71" s="811"/>
      <c r="AO71" s="811"/>
      <c r="AP71" s="811"/>
      <c r="AQ71" s="811"/>
      <c r="AR71" s="811"/>
      <c r="AS71" s="811"/>
      <c r="AT71" s="811"/>
      <c r="AU71" s="811"/>
      <c r="AV71" s="811"/>
      <c r="AW71" s="811"/>
      <c r="AX71" s="811"/>
      <c r="AY71" s="811"/>
      <c r="AZ71" s="811"/>
      <c r="BA71" s="811"/>
      <c r="BB71" s="811"/>
      <c r="BC71" s="811"/>
      <c r="BD71" s="811"/>
      <c r="BE71" s="811"/>
      <c r="BF71" s="811"/>
      <c r="BG71" s="811"/>
      <c r="BH71" s="811"/>
      <c r="BI71" s="811"/>
      <c r="BJ71" s="292"/>
      <c r="BK71" s="292"/>
    </row>
    <row r="72" spans="1:94" ht="16.5" customHeight="1">
      <c r="A72" s="296"/>
      <c r="B72" s="226"/>
      <c r="C72" s="226" t="s">
        <v>481</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92"/>
      <c r="BJ72" s="292"/>
      <c r="BK72" s="292"/>
    </row>
    <row r="73" spans="1:94" ht="16.5" customHeight="1">
      <c r="A73" s="296"/>
      <c r="B73" s="812" t="s">
        <v>482</v>
      </c>
      <c r="C73" s="812"/>
      <c r="D73" s="812"/>
      <c r="E73" s="812"/>
      <c r="F73" s="812"/>
      <c r="G73" s="812"/>
      <c r="H73" s="812"/>
      <c r="I73" s="812"/>
      <c r="J73" s="812"/>
      <c r="K73" s="812"/>
      <c r="L73" s="812"/>
      <c r="M73" s="812"/>
      <c r="N73" s="812"/>
      <c r="O73" s="812"/>
      <c r="P73" s="812"/>
      <c r="Q73" s="812"/>
      <c r="R73" s="812"/>
      <c r="S73" s="812"/>
      <c r="T73" s="812"/>
      <c r="U73" s="812"/>
      <c r="V73" s="812"/>
      <c r="W73" s="812"/>
      <c r="X73" s="812"/>
      <c r="Y73" s="812"/>
      <c r="Z73" s="812"/>
      <c r="AA73" s="812"/>
      <c r="AB73" s="812"/>
      <c r="AC73" s="812"/>
      <c r="AD73" s="812"/>
      <c r="AE73" s="812"/>
      <c r="AF73" s="812"/>
      <c r="AG73" s="812"/>
      <c r="AH73" s="812"/>
      <c r="AI73" s="812"/>
      <c r="AJ73" s="812"/>
      <c r="AK73" s="812"/>
      <c r="AL73" s="812"/>
      <c r="AM73" s="812"/>
      <c r="AN73" s="812"/>
      <c r="AO73" s="812"/>
      <c r="AP73" s="812"/>
      <c r="AQ73" s="812"/>
      <c r="AR73" s="812"/>
      <c r="AS73" s="812"/>
      <c r="AT73" s="812"/>
      <c r="AU73" s="812"/>
      <c r="AV73" s="812"/>
      <c r="AW73" s="812"/>
      <c r="AX73" s="812"/>
      <c r="AY73" s="812"/>
      <c r="AZ73" s="812"/>
      <c r="BA73" s="809"/>
      <c r="BB73" s="809"/>
      <c r="BC73" s="809"/>
      <c r="BD73" s="809"/>
      <c r="BE73" s="809"/>
      <c r="BF73" s="809"/>
      <c r="BG73" s="809"/>
      <c r="BH73" s="809"/>
      <c r="BI73" s="292"/>
      <c r="BJ73" s="292"/>
      <c r="BK73" s="292"/>
    </row>
    <row r="74" spans="1:94" ht="12.75" customHeight="1">
      <c r="A74" s="296"/>
      <c r="B74" s="690" t="s">
        <v>472</v>
      </c>
      <c r="C74" s="599"/>
      <c r="D74" s="599"/>
      <c r="E74" s="599"/>
      <c r="F74" s="599"/>
      <c r="G74" s="599"/>
      <c r="H74" s="599"/>
      <c r="I74" s="599"/>
      <c r="J74" s="599"/>
      <c r="K74" s="599"/>
      <c r="L74" s="599"/>
      <c r="M74" s="599"/>
      <c r="N74" s="599"/>
      <c r="O74" s="599"/>
      <c r="P74" s="691"/>
      <c r="Q74" s="690" t="s">
        <v>483</v>
      </c>
      <c r="R74" s="599"/>
      <c r="S74" s="599"/>
      <c r="T74" s="599"/>
      <c r="U74" s="599"/>
      <c r="V74" s="599"/>
      <c r="W74" s="599"/>
      <c r="X74" s="599"/>
      <c r="Y74" s="599"/>
      <c r="Z74" s="599"/>
      <c r="AA74" s="599"/>
      <c r="AB74" s="599"/>
      <c r="AC74" s="691"/>
      <c r="AD74" s="690" t="s">
        <v>484</v>
      </c>
      <c r="AE74" s="599"/>
      <c r="AF74" s="599"/>
      <c r="AG74" s="599"/>
      <c r="AH74" s="599"/>
      <c r="AI74" s="599"/>
      <c r="AJ74" s="599"/>
      <c r="AK74" s="599"/>
      <c r="AL74" s="599"/>
      <c r="AM74" s="599"/>
      <c r="AN74" s="599"/>
      <c r="AO74" s="599"/>
      <c r="AP74" s="599"/>
      <c r="AQ74" s="599"/>
      <c r="AR74" s="543"/>
      <c r="AS74" s="543"/>
      <c r="AT74" s="543"/>
      <c r="AU74" s="543"/>
      <c r="AV74" s="543"/>
      <c r="AW74" s="543"/>
      <c r="AX74" s="543"/>
      <c r="AY74" s="543"/>
      <c r="AZ74" s="543"/>
      <c r="BA74" s="543"/>
      <c r="BB74" s="543"/>
      <c r="BC74" s="543"/>
      <c r="BD74" s="544"/>
      <c r="BE74" s="813" t="s">
        <v>485</v>
      </c>
      <c r="BF74" s="483"/>
      <c r="BG74" s="483"/>
      <c r="BH74" s="483"/>
      <c r="BI74" s="484"/>
      <c r="BJ74" s="292"/>
      <c r="BK74" s="292"/>
    </row>
    <row r="75" spans="1:94" ht="42.75" customHeight="1">
      <c r="A75" s="296"/>
      <c r="B75" s="794"/>
      <c r="C75" s="795"/>
      <c r="D75" s="795"/>
      <c r="E75" s="795"/>
      <c r="F75" s="795"/>
      <c r="G75" s="795"/>
      <c r="H75" s="795"/>
      <c r="I75" s="795"/>
      <c r="J75" s="795"/>
      <c r="K75" s="795"/>
      <c r="L75" s="795"/>
      <c r="M75" s="795"/>
      <c r="N75" s="795"/>
      <c r="O75" s="795"/>
      <c r="P75" s="796"/>
      <c r="Q75" s="794"/>
      <c r="R75" s="795"/>
      <c r="S75" s="795"/>
      <c r="T75" s="795"/>
      <c r="U75" s="795"/>
      <c r="V75" s="795"/>
      <c r="W75" s="795"/>
      <c r="X75" s="795"/>
      <c r="Y75" s="795"/>
      <c r="Z75" s="795"/>
      <c r="AA75" s="795"/>
      <c r="AB75" s="795"/>
      <c r="AC75" s="796"/>
      <c r="AD75" s="794"/>
      <c r="AE75" s="795"/>
      <c r="AF75" s="795"/>
      <c r="AG75" s="795"/>
      <c r="AH75" s="795"/>
      <c r="AI75" s="795"/>
      <c r="AJ75" s="795"/>
      <c r="AK75" s="795"/>
      <c r="AL75" s="795"/>
      <c r="AM75" s="795"/>
      <c r="AN75" s="795"/>
      <c r="AO75" s="795"/>
      <c r="AP75" s="795"/>
      <c r="AQ75" s="795"/>
      <c r="AR75" s="721" t="s">
        <v>486</v>
      </c>
      <c r="AS75" s="722"/>
      <c r="AT75" s="722"/>
      <c r="AU75" s="722"/>
      <c r="AV75" s="722"/>
      <c r="AW75" s="722"/>
      <c r="AX75" s="722"/>
      <c r="AY75" s="722"/>
      <c r="AZ75" s="722"/>
      <c r="BA75" s="722"/>
      <c r="BB75" s="722"/>
      <c r="BC75" s="722"/>
      <c r="BD75" s="723"/>
      <c r="BE75" s="485"/>
      <c r="BF75" s="486"/>
      <c r="BG75" s="486"/>
      <c r="BH75" s="486"/>
      <c r="BI75" s="487"/>
      <c r="BJ75" s="292"/>
      <c r="BK75" s="292"/>
    </row>
    <row r="76" spans="1:94" ht="48" customHeight="1">
      <c r="A76" s="1"/>
      <c r="B76" s="721" t="s">
        <v>487</v>
      </c>
      <c r="C76" s="722"/>
      <c r="D76" s="722"/>
      <c r="E76" s="722"/>
      <c r="F76" s="722"/>
      <c r="G76" s="722"/>
      <c r="H76" s="722"/>
      <c r="I76" s="722"/>
      <c r="J76" s="722"/>
      <c r="K76" s="722"/>
      <c r="L76" s="722"/>
      <c r="M76" s="722"/>
      <c r="N76" s="722"/>
      <c r="O76" s="722"/>
      <c r="P76" s="723"/>
      <c r="Q76" s="798" t="s">
        <v>812</v>
      </c>
      <c r="R76" s="799"/>
      <c r="S76" s="799"/>
      <c r="T76" s="799"/>
      <c r="U76" s="799"/>
      <c r="V76" s="799"/>
      <c r="W76" s="799"/>
      <c r="X76" s="799"/>
      <c r="Y76" s="799"/>
      <c r="Z76" s="799"/>
      <c r="AA76" s="799"/>
      <c r="AB76" s="799"/>
      <c r="AC76" s="800"/>
      <c r="AD76" s="724" t="s">
        <v>813</v>
      </c>
      <c r="AE76" s="725"/>
      <c r="AF76" s="725"/>
      <c r="AG76" s="725"/>
      <c r="AH76" s="725"/>
      <c r="AI76" s="725"/>
      <c r="AJ76" s="725"/>
      <c r="AK76" s="725"/>
      <c r="AL76" s="725"/>
      <c r="AM76" s="725"/>
      <c r="AN76" s="725"/>
      <c r="AO76" s="725"/>
      <c r="AP76" s="725"/>
      <c r="AQ76" s="726"/>
      <c r="AR76" s="740"/>
      <c r="AS76" s="741"/>
      <c r="AT76" s="741"/>
      <c r="AU76" s="741"/>
      <c r="AV76" s="741"/>
      <c r="AW76" s="741"/>
      <c r="AX76" s="741"/>
      <c r="AY76" s="741"/>
      <c r="AZ76" s="741"/>
      <c r="BA76" s="741"/>
      <c r="BB76" s="741"/>
      <c r="BC76" s="741"/>
      <c r="BD76" s="801"/>
      <c r="BE76" s="802"/>
      <c r="BF76" s="803"/>
      <c r="BG76" s="803"/>
      <c r="BH76" s="803"/>
      <c r="BI76" s="804"/>
    </row>
    <row r="77" spans="1:94" ht="62.25" customHeight="1">
      <c r="A77" s="1"/>
      <c r="B77" s="721" t="s">
        <v>488</v>
      </c>
      <c r="C77" s="722"/>
      <c r="D77" s="722"/>
      <c r="E77" s="722"/>
      <c r="F77" s="722"/>
      <c r="G77" s="722"/>
      <c r="H77" s="722"/>
      <c r="I77" s="722"/>
      <c r="J77" s="722"/>
      <c r="K77" s="722"/>
      <c r="L77" s="722"/>
      <c r="M77" s="722"/>
      <c r="N77" s="722"/>
      <c r="O77" s="722"/>
      <c r="P77" s="723"/>
      <c r="Q77" s="778"/>
      <c r="R77" s="814"/>
      <c r="S77" s="814"/>
      <c r="T77" s="814"/>
      <c r="U77" s="814"/>
      <c r="V77" s="814"/>
      <c r="W77" s="814"/>
      <c r="X77" s="814"/>
      <c r="Y77" s="814"/>
      <c r="Z77" s="814"/>
      <c r="AA77" s="814"/>
      <c r="AB77" s="814"/>
      <c r="AC77" s="815"/>
      <c r="AD77" s="778"/>
      <c r="AE77" s="814"/>
      <c r="AF77" s="814"/>
      <c r="AG77" s="814"/>
      <c r="AH77" s="814"/>
      <c r="AI77" s="814"/>
      <c r="AJ77" s="814"/>
      <c r="AK77" s="814"/>
      <c r="AL77" s="814"/>
      <c r="AM77" s="814"/>
      <c r="AN77" s="814"/>
      <c r="AO77" s="814"/>
      <c r="AP77" s="814"/>
      <c r="AQ77" s="815"/>
      <c r="AR77" s="740"/>
      <c r="AS77" s="741"/>
      <c r="AT77" s="741"/>
      <c r="AU77" s="741"/>
      <c r="AV77" s="741"/>
      <c r="AW77" s="741"/>
      <c r="AX77" s="741"/>
      <c r="AY77" s="741"/>
      <c r="AZ77" s="741"/>
      <c r="BA77" s="741"/>
      <c r="BB77" s="741"/>
      <c r="BC77" s="741"/>
      <c r="BD77" s="801"/>
      <c r="BE77" s="816"/>
      <c r="BF77" s="814"/>
      <c r="BG77" s="814"/>
      <c r="BH77" s="814"/>
      <c r="BI77" s="815"/>
    </row>
    <row r="78" spans="1:94" ht="66.75" customHeight="1">
      <c r="A78" s="1"/>
      <c r="B78" s="695" t="s">
        <v>489</v>
      </c>
      <c r="C78" s="696"/>
      <c r="D78" s="696"/>
      <c r="E78" s="696"/>
      <c r="F78" s="696"/>
      <c r="G78" s="696"/>
      <c r="H78" s="696"/>
      <c r="I78" s="696"/>
      <c r="J78" s="696"/>
      <c r="K78" s="696"/>
      <c r="L78" s="696"/>
      <c r="M78" s="696"/>
      <c r="N78" s="696"/>
      <c r="O78" s="696"/>
      <c r="P78" s="730"/>
      <c r="Q78" s="798" t="s">
        <v>490</v>
      </c>
      <c r="R78" s="799"/>
      <c r="S78" s="799"/>
      <c r="T78" s="799"/>
      <c r="U78" s="799"/>
      <c r="V78" s="799"/>
      <c r="W78" s="799"/>
      <c r="X78" s="799"/>
      <c r="Y78" s="799"/>
      <c r="Z78" s="799"/>
      <c r="AA78" s="799"/>
      <c r="AB78" s="799"/>
      <c r="AC78" s="800"/>
      <c r="AD78" s="817" t="s">
        <v>876</v>
      </c>
      <c r="AE78" s="818"/>
      <c r="AF78" s="818"/>
      <c r="AG78" s="818"/>
      <c r="AH78" s="818"/>
      <c r="AI78" s="818"/>
      <c r="AJ78" s="818"/>
      <c r="AK78" s="818"/>
      <c r="AL78" s="818"/>
      <c r="AM78" s="818"/>
      <c r="AN78" s="818"/>
      <c r="AO78" s="818"/>
      <c r="AP78" s="818"/>
      <c r="AQ78" s="819"/>
      <c r="AR78" s="709"/>
      <c r="AS78" s="710"/>
      <c r="AT78" s="710"/>
      <c r="AU78" s="710"/>
      <c r="AV78" s="710"/>
      <c r="AW78" s="710"/>
      <c r="AX78" s="710"/>
      <c r="AY78" s="710"/>
      <c r="AZ78" s="710"/>
      <c r="BA78" s="710"/>
      <c r="BB78" s="710"/>
      <c r="BC78" s="710"/>
      <c r="BD78" s="711"/>
      <c r="BE78" s="802"/>
      <c r="BF78" s="803"/>
      <c r="BG78" s="803"/>
      <c r="BH78" s="803"/>
      <c r="BI78" s="804"/>
    </row>
    <row r="79" spans="1:94" ht="37.5" customHeight="1">
      <c r="A79" s="1"/>
      <c r="B79" s="721" t="s">
        <v>491</v>
      </c>
      <c r="C79" s="722"/>
      <c r="D79" s="722"/>
      <c r="E79" s="722"/>
      <c r="F79" s="722"/>
      <c r="G79" s="722"/>
      <c r="H79" s="722"/>
      <c r="I79" s="722"/>
      <c r="J79" s="722"/>
      <c r="K79" s="722"/>
      <c r="L79" s="722"/>
      <c r="M79" s="722"/>
      <c r="N79" s="722"/>
      <c r="O79" s="722"/>
      <c r="P79" s="723"/>
      <c r="Q79" s="724" t="s">
        <v>492</v>
      </c>
      <c r="R79" s="725"/>
      <c r="S79" s="725"/>
      <c r="T79" s="725"/>
      <c r="U79" s="725"/>
      <c r="V79" s="725"/>
      <c r="W79" s="725"/>
      <c r="X79" s="725"/>
      <c r="Y79" s="725"/>
      <c r="Z79" s="725"/>
      <c r="AA79" s="725"/>
      <c r="AB79" s="725"/>
      <c r="AC79" s="726"/>
      <c r="AD79" s="724" t="s">
        <v>818</v>
      </c>
      <c r="AE79" s="725"/>
      <c r="AF79" s="725"/>
      <c r="AG79" s="725"/>
      <c r="AH79" s="725"/>
      <c r="AI79" s="725"/>
      <c r="AJ79" s="725"/>
      <c r="AK79" s="725"/>
      <c r="AL79" s="725"/>
      <c r="AM79" s="725"/>
      <c r="AN79" s="725"/>
      <c r="AO79" s="725"/>
      <c r="AP79" s="725"/>
      <c r="AQ79" s="726"/>
      <c r="AR79" s="709"/>
      <c r="AS79" s="710"/>
      <c r="AT79" s="710"/>
      <c r="AU79" s="710"/>
      <c r="AV79" s="710"/>
      <c r="AW79" s="710"/>
      <c r="AX79" s="710"/>
      <c r="AY79" s="710"/>
      <c r="AZ79" s="710"/>
      <c r="BA79" s="710"/>
      <c r="BB79" s="710"/>
      <c r="BC79" s="710"/>
      <c r="BD79" s="711"/>
      <c r="BE79" s="802"/>
      <c r="BF79" s="803"/>
      <c r="BG79" s="803"/>
      <c r="BH79" s="803"/>
      <c r="BI79" s="804"/>
    </row>
    <row r="80" spans="1:94" ht="138.75" customHeight="1">
      <c r="A80" s="1"/>
      <c r="B80" s="721" t="s">
        <v>493</v>
      </c>
      <c r="C80" s="722"/>
      <c r="D80" s="722"/>
      <c r="E80" s="722"/>
      <c r="F80" s="722"/>
      <c r="G80" s="722"/>
      <c r="H80" s="722"/>
      <c r="I80" s="722"/>
      <c r="J80" s="722"/>
      <c r="K80" s="722"/>
      <c r="L80" s="722"/>
      <c r="M80" s="722"/>
      <c r="N80" s="722"/>
      <c r="O80" s="722"/>
      <c r="P80" s="723"/>
      <c r="Q80" s="724" t="s">
        <v>494</v>
      </c>
      <c r="R80" s="725"/>
      <c r="S80" s="725"/>
      <c r="T80" s="725"/>
      <c r="U80" s="725"/>
      <c r="V80" s="725"/>
      <c r="W80" s="725"/>
      <c r="X80" s="725"/>
      <c r="Y80" s="725"/>
      <c r="Z80" s="725"/>
      <c r="AA80" s="725"/>
      <c r="AB80" s="725"/>
      <c r="AC80" s="726"/>
      <c r="AD80" s="724" t="s">
        <v>495</v>
      </c>
      <c r="AE80" s="725"/>
      <c r="AF80" s="725"/>
      <c r="AG80" s="725"/>
      <c r="AH80" s="725"/>
      <c r="AI80" s="725"/>
      <c r="AJ80" s="725"/>
      <c r="AK80" s="725"/>
      <c r="AL80" s="725"/>
      <c r="AM80" s="725"/>
      <c r="AN80" s="725"/>
      <c r="AO80" s="725"/>
      <c r="AP80" s="725"/>
      <c r="AQ80" s="726"/>
      <c r="AR80" s="724" t="s">
        <v>814</v>
      </c>
      <c r="AS80" s="799"/>
      <c r="AT80" s="799"/>
      <c r="AU80" s="799"/>
      <c r="AV80" s="799"/>
      <c r="AW80" s="799"/>
      <c r="AX80" s="799"/>
      <c r="AY80" s="799"/>
      <c r="AZ80" s="799"/>
      <c r="BA80" s="799"/>
      <c r="BB80" s="799"/>
      <c r="BC80" s="799"/>
      <c r="BD80" s="800"/>
      <c r="BE80" s="816"/>
      <c r="BF80" s="814"/>
      <c r="BG80" s="814"/>
      <c r="BH80" s="814"/>
      <c r="BI80" s="815"/>
      <c r="BK80" s="284"/>
    </row>
    <row r="81" spans="1:69" ht="30.75" customHeight="1">
      <c r="A81" s="1"/>
      <c r="B81" s="721" t="s">
        <v>496</v>
      </c>
      <c r="C81" s="722"/>
      <c r="D81" s="722"/>
      <c r="E81" s="722"/>
      <c r="F81" s="722"/>
      <c r="G81" s="722"/>
      <c r="H81" s="722"/>
      <c r="I81" s="722"/>
      <c r="J81" s="722"/>
      <c r="K81" s="722"/>
      <c r="L81" s="722"/>
      <c r="M81" s="722"/>
      <c r="N81" s="722"/>
      <c r="O81" s="722"/>
      <c r="P81" s="723"/>
      <c r="Q81" s="724" t="s">
        <v>497</v>
      </c>
      <c r="R81" s="725"/>
      <c r="S81" s="725"/>
      <c r="T81" s="725"/>
      <c r="U81" s="725"/>
      <c r="V81" s="725"/>
      <c r="W81" s="725"/>
      <c r="X81" s="725"/>
      <c r="Y81" s="725"/>
      <c r="Z81" s="725"/>
      <c r="AA81" s="725"/>
      <c r="AB81" s="725"/>
      <c r="AC81" s="726"/>
      <c r="AD81" s="724" t="s">
        <v>822</v>
      </c>
      <c r="AE81" s="725"/>
      <c r="AF81" s="725"/>
      <c r="AG81" s="725"/>
      <c r="AH81" s="725"/>
      <c r="AI81" s="725"/>
      <c r="AJ81" s="725"/>
      <c r="AK81" s="725"/>
      <c r="AL81" s="725"/>
      <c r="AM81" s="725"/>
      <c r="AN81" s="725"/>
      <c r="AO81" s="725"/>
      <c r="AP81" s="725"/>
      <c r="AQ81" s="726"/>
      <c r="AR81" s="709"/>
      <c r="AS81" s="710"/>
      <c r="AT81" s="710"/>
      <c r="AU81" s="710"/>
      <c r="AV81" s="710"/>
      <c r="AW81" s="710"/>
      <c r="AX81" s="710"/>
      <c r="AY81" s="710"/>
      <c r="AZ81" s="710"/>
      <c r="BA81" s="710"/>
      <c r="BB81" s="710"/>
      <c r="BC81" s="710"/>
      <c r="BD81" s="711"/>
      <c r="BE81" s="802"/>
      <c r="BF81" s="803"/>
      <c r="BG81" s="803"/>
      <c r="BH81" s="803"/>
      <c r="BI81" s="804"/>
    </row>
    <row r="82" spans="1:69" s="298" customFormat="1" ht="13.5" customHeight="1">
      <c r="B82" s="820" t="s">
        <v>498</v>
      </c>
      <c r="C82" s="820"/>
      <c r="D82" s="820"/>
      <c r="E82" s="820"/>
      <c r="F82" s="820"/>
      <c r="G82" s="820"/>
      <c r="H82" s="820"/>
      <c r="I82" s="820"/>
      <c r="J82" s="820"/>
      <c r="K82" s="820"/>
      <c r="L82" s="820"/>
      <c r="M82" s="820"/>
      <c r="N82" s="820"/>
      <c r="O82" s="820"/>
      <c r="P82" s="820"/>
      <c r="Q82" s="820"/>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20"/>
      <c r="BA82" s="512"/>
      <c r="BB82" s="512"/>
      <c r="BC82" s="512"/>
      <c r="BD82" s="512"/>
      <c r="BE82" s="512"/>
      <c r="BF82" s="512"/>
      <c r="BG82" s="512"/>
      <c r="BH82" s="512"/>
      <c r="BI82" s="235"/>
    </row>
    <row r="83" spans="1:69" s="298" customFormat="1" ht="13.5" customHeight="1">
      <c r="B83" s="821" t="s">
        <v>499</v>
      </c>
      <c r="C83" s="821"/>
      <c r="D83" s="821"/>
      <c r="E83" s="821"/>
      <c r="F83" s="821"/>
      <c r="G83" s="821"/>
      <c r="H83" s="821"/>
      <c r="I83" s="821"/>
      <c r="J83" s="821"/>
      <c r="K83" s="821"/>
      <c r="L83" s="821"/>
      <c r="M83" s="821"/>
      <c r="N83" s="821"/>
      <c r="O83" s="821"/>
      <c r="P83" s="821"/>
      <c r="Q83" s="821"/>
      <c r="R83" s="821"/>
      <c r="S83" s="821"/>
      <c r="T83" s="821"/>
      <c r="U83" s="821"/>
      <c r="V83" s="821"/>
      <c r="W83" s="821"/>
      <c r="X83" s="821"/>
      <c r="Y83" s="821"/>
      <c r="Z83" s="821"/>
      <c r="AA83" s="821"/>
      <c r="AB83" s="821"/>
      <c r="AC83" s="821"/>
      <c r="AD83" s="821"/>
      <c r="AE83" s="821"/>
      <c r="AF83" s="821"/>
      <c r="AG83" s="821"/>
      <c r="AH83" s="821"/>
      <c r="AI83" s="821"/>
      <c r="AJ83" s="821"/>
      <c r="AK83" s="821"/>
      <c r="AL83" s="821"/>
      <c r="AM83" s="821"/>
      <c r="AN83" s="821"/>
      <c r="AO83" s="821"/>
      <c r="AP83" s="821"/>
      <c r="AQ83" s="821"/>
      <c r="AR83" s="821"/>
      <c r="AS83" s="821"/>
      <c r="AT83" s="821"/>
      <c r="AU83" s="821"/>
      <c r="AV83" s="821"/>
      <c r="AW83" s="821"/>
      <c r="AX83" s="821"/>
      <c r="AY83" s="821"/>
      <c r="AZ83" s="821"/>
      <c r="BA83" s="821"/>
      <c r="BB83" s="821"/>
      <c r="BC83" s="821"/>
      <c r="BD83" s="821"/>
      <c r="BE83" s="821"/>
      <c r="BF83" s="821"/>
      <c r="BG83" s="821"/>
      <c r="BH83" s="821"/>
      <c r="BI83" s="821"/>
    </row>
    <row r="84" spans="1:69" s="298" customFormat="1" ht="11.25" customHeight="1">
      <c r="B84" s="821"/>
      <c r="C84" s="821"/>
      <c r="D84" s="821"/>
      <c r="E84" s="821"/>
      <c r="F84" s="821"/>
      <c r="G84" s="821"/>
      <c r="H84" s="821"/>
      <c r="I84" s="821"/>
      <c r="J84" s="821"/>
      <c r="K84" s="821"/>
      <c r="L84" s="821"/>
      <c r="M84" s="821"/>
      <c r="N84" s="821"/>
      <c r="O84" s="821"/>
      <c r="P84" s="821"/>
      <c r="Q84" s="821"/>
      <c r="R84" s="821"/>
      <c r="S84" s="821"/>
      <c r="T84" s="821"/>
      <c r="U84" s="821"/>
      <c r="V84" s="821"/>
      <c r="W84" s="821"/>
      <c r="X84" s="821"/>
      <c r="Y84" s="821"/>
      <c r="Z84" s="821"/>
      <c r="AA84" s="821"/>
      <c r="AB84" s="821"/>
      <c r="AC84" s="821"/>
      <c r="AD84" s="821"/>
      <c r="AE84" s="821"/>
      <c r="AF84" s="821"/>
      <c r="AG84" s="821"/>
      <c r="AH84" s="821"/>
      <c r="AI84" s="821"/>
      <c r="AJ84" s="821"/>
      <c r="AK84" s="821"/>
      <c r="AL84" s="821"/>
      <c r="AM84" s="821"/>
      <c r="AN84" s="821"/>
      <c r="AO84" s="821"/>
      <c r="AP84" s="821"/>
      <c r="AQ84" s="821"/>
      <c r="AR84" s="821"/>
      <c r="AS84" s="821"/>
      <c r="AT84" s="821"/>
      <c r="AU84" s="821"/>
      <c r="AV84" s="821"/>
      <c r="AW84" s="821"/>
      <c r="AX84" s="821"/>
      <c r="AY84" s="821"/>
      <c r="AZ84" s="821"/>
      <c r="BA84" s="821"/>
      <c r="BB84" s="821"/>
      <c r="BC84" s="821"/>
      <c r="BD84" s="821"/>
      <c r="BE84" s="821"/>
      <c r="BF84" s="821"/>
      <c r="BG84" s="821"/>
      <c r="BH84" s="821"/>
      <c r="BI84" s="821"/>
    </row>
    <row r="85" spans="1:69" ht="18" customHeight="1">
      <c r="B85" s="812" t="s">
        <v>500</v>
      </c>
      <c r="C85" s="812"/>
      <c r="D85" s="812"/>
      <c r="E85" s="812"/>
      <c r="F85" s="812"/>
      <c r="G85" s="812"/>
      <c r="H85" s="812"/>
      <c r="I85" s="812"/>
      <c r="J85" s="812"/>
      <c r="K85" s="812"/>
      <c r="L85" s="812"/>
      <c r="M85" s="812"/>
      <c r="N85" s="812"/>
      <c r="O85" s="812"/>
      <c r="P85" s="812"/>
      <c r="Q85" s="812"/>
      <c r="R85" s="812"/>
      <c r="S85" s="809"/>
      <c r="T85" s="809"/>
      <c r="U85" s="809"/>
      <c r="V85" s="812"/>
      <c r="W85" s="812"/>
      <c r="X85" s="812"/>
      <c r="Y85" s="812"/>
      <c r="Z85" s="809"/>
      <c r="AA85" s="809"/>
      <c r="AB85" s="809"/>
      <c r="AC85" s="809"/>
      <c r="AD85" s="809"/>
      <c r="AE85" s="812"/>
      <c r="AF85" s="812"/>
      <c r="AG85" s="812"/>
      <c r="AH85" s="812"/>
      <c r="AI85" s="812"/>
      <c r="AJ85" s="812"/>
      <c r="AK85" s="812"/>
      <c r="AL85" s="812"/>
      <c r="AM85" s="812"/>
      <c r="AN85" s="812"/>
      <c r="AO85" s="812"/>
      <c r="AP85" s="812"/>
      <c r="AQ85" s="812"/>
      <c r="AR85" s="812"/>
      <c r="AS85" s="812"/>
      <c r="AT85" s="812"/>
      <c r="AU85" s="812"/>
      <c r="AV85" s="812"/>
      <c r="AW85" s="812"/>
      <c r="AX85" s="812"/>
      <c r="AY85" s="812"/>
      <c r="AZ85" s="812"/>
      <c r="BA85" s="812"/>
      <c r="BB85" s="812"/>
      <c r="BC85" s="812"/>
      <c r="BD85" s="812"/>
      <c r="BE85" s="812"/>
      <c r="BF85" s="809"/>
      <c r="BG85" s="809"/>
      <c r="BH85" s="809"/>
      <c r="BI85" s="1"/>
    </row>
    <row r="86" spans="1:69" ht="26.25" customHeight="1">
      <c r="B86" s="822" t="s">
        <v>501</v>
      </c>
      <c r="C86" s="823"/>
      <c r="D86" s="823"/>
      <c r="E86" s="824"/>
      <c r="F86" s="822" t="s">
        <v>502</v>
      </c>
      <c r="G86" s="823"/>
      <c r="H86" s="823"/>
      <c r="I86" s="824"/>
      <c r="J86" s="822" t="s">
        <v>503</v>
      </c>
      <c r="K86" s="823"/>
      <c r="L86" s="823"/>
      <c r="M86" s="823"/>
      <c r="N86" s="823"/>
      <c r="O86" s="824"/>
      <c r="P86" s="828" t="s">
        <v>504</v>
      </c>
      <c r="Q86" s="828"/>
      <c r="R86" s="828"/>
      <c r="S86" s="828" t="s">
        <v>505</v>
      </c>
      <c r="T86" s="828"/>
      <c r="U86" s="828"/>
      <c r="V86" s="828"/>
      <c r="W86" s="823" t="s">
        <v>506</v>
      </c>
      <c r="X86" s="823"/>
      <c r="Y86" s="824"/>
      <c r="Z86" s="492" t="s">
        <v>507</v>
      </c>
      <c r="AA86" s="492"/>
      <c r="AB86" s="492"/>
      <c r="AC86" s="492"/>
      <c r="AD86" s="492"/>
      <c r="AE86" s="497" t="s">
        <v>508</v>
      </c>
      <c r="AF86" s="494"/>
      <c r="AG86" s="492" t="s">
        <v>509</v>
      </c>
      <c r="AH86" s="492"/>
      <c r="AI86" s="492"/>
      <c r="AJ86" s="492"/>
      <c r="AK86" s="492"/>
      <c r="AL86" s="492" t="s">
        <v>510</v>
      </c>
      <c r="AM86" s="492"/>
      <c r="AN86" s="492"/>
      <c r="AO86" s="492"/>
      <c r="AP86" s="492"/>
      <c r="AQ86" s="497" t="s">
        <v>511</v>
      </c>
      <c r="AR86" s="493"/>
      <c r="AS86" s="493"/>
      <c r="AT86" s="493"/>
      <c r="AU86" s="494"/>
      <c r="AV86" s="499" t="s">
        <v>512</v>
      </c>
      <c r="AW86" s="500"/>
      <c r="AX86" s="501"/>
      <c r="AY86" s="481" t="s">
        <v>513</v>
      </c>
      <c r="AZ86" s="481"/>
      <c r="BA86" s="481"/>
      <c r="BB86" s="840" t="s">
        <v>514</v>
      </c>
      <c r="BC86" s="840"/>
      <c r="BD86" s="840"/>
      <c r="BE86" s="840"/>
      <c r="BF86" s="482" t="s">
        <v>329</v>
      </c>
      <c r="BG86" s="483"/>
      <c r="BH86" s="483"/>
      <c r="BI86" s="484"/>
      <c r="BP86" s="299"/>
      <c r="BQ86" s="299"/>
    </row>
    <row r="87" spans="1:69" ht="39.75" customHeight="1">
      <c r="B87" s="825"/>
      <c r="C87" s="826"/>
      <c r="D87" s="826"/>
      <c r="E87" s="827"/>
      <c r="F87" s="825"/>
      <c r="G87" s="826"/>
      <c r="H87" s="826"/>
      <c r="I87" s="827"/>
      <c r="J87" s="825"/>
      <c r="K87" s="826"/>
      <c r="L87" s="826"/>
      <c r="M87" s="826"/>
      <c r="N87" s="826"/>
      <c r="O87" s="827"/>
      <c r="P87" s="828"/>
      <c r="Q87" s="828"/>
      <c r="R87" s="828"/>
      <c r="S87" s="828"/>
      <c r="T87" s="828"/>
      <c r="U87" s="828"/>
      <c r="V87" s="828"/>
      <c r="W87" s="826"/>
      <c r="X87" s="826"/>
      <c r="Y87" s="827"/>
      <c r="Z87" s="492"/>
      <c r="AA87" s="492"/>
      <c r="AB87" s="492"/>
      <c r="AC87" s="492"/>
      <c r="AD87" s="492"/>
      <c r="AE87" s="498"/>
      <c r="AF87" s="496"/>
      <c r="AG87" s="492"/>
      <c r="AH87" s="492"/>
      <c r="AI87" s="492"/>
      <c r="AJ87" s="492"/>
      <c r="AK87" s="492"/>
      <c r="AL87" s="492"/>
      <c r="AM87" s="492"/>
      <c r="AN87" s="492"/>
      <c r="AO87" s="492"/>
      <c r="AP87" s="492"/>
      <c r="AQ87" s="498"/>
      <c r="AR87" s="495"/>
      <c r="AS87" s="495"/>
      <c r="AT87" s="495"/>
      <c r="AU87" s="496"/>
      <c r="AV87" s="502"/>
      <c r="AW87" s="503"/>
      <c r="AX87" s="504"/>
      <c r="AY87" s="481"/>
      <c r="AZ87" s="481"/>
      <c r="BA87" s="481"/>
      <c r="BB87" s="840"/>
      <c r="BC87" s="840"/>
      <c r="BD87" s="840"/>
      <c r="BE87" s="840"/>
      <c r="BF87" s="485"/>
      <c r="BG87" s="486"/>
      <c r="BH87" s="486"/>
      <c r="BI87" s="487"/>
      <c r="BP87" s="299"/>
      <c r="BQ87" s="299"/>
    </row>
    <row r="88" spans="1:69" ht="14.25" customHeight="1">
      <c r="B88" s="505" t="s">
        <v>515</v>
      </c>
      <c r="C88" s="506"/>
      <c r="D88" s="506"/>
      <c r="E88" s="507"/>
      <c r="F88" s="838" t="s">
        <v>516</v>
      </c>
      <c r="G88" s="506"/>
      <c r="H88" s="506"/>
      <c r="I88" s="507"/>
      <c r="J88" s="838" t="s">
        <v>517</v>
      </c>
      <c r="K88" s="506"/>
      <c r="L88" s="506"/>
      <c r="M88" s="506"/>
      <c r="N88" s="506"/>
      <c r="O88" s="507"/>
      <c r="P88" s="552"/>
      <c r="Q88" s="521"/>
      <c r="R88" s="522"/>
      <c r="S88" s="839"/>
      <c r="T88" s="839"/>
      <c r="U88" s="839"/>
      <c r="V88" s="839"/>
      <c r="W88" s="475" t="s">
        <v>878</v>
      </c>
      <c r="X88" s="476"/>
      <c r="Y88" s="477"/>
      <c r="Z88" s="508">
        <v>27500000</v>
      </c>
      <c r="AA88" s="508"/>
      <c r="AB88" s="508"/>
      <c r="AC88" s="508"/>
      <c r="AD88" s="508"/>
      <c r="AE88" s="479">
        <v>1</v>
      </c>
      <c r="AF88" s="480"/>
      <c r="AG88" s="508">
        <v>27500000</v>
      </c>
      <c r="AH88" s="508"/>
      <c r="AI88" s="508"/>
      <c r="AJ88" s="508"/>
      <c r="AK88" s="508"/>
      <c r="AL88" s="447">
        <v>12500000</v>
      </c>
      <c r="AM88" s="448"/>
      <c r="AN88" s="448"/>
      <c r="AO88" s="448"/>
      <c r="AP88" s="449"/>
      <c r="AQ88" s="829"/>
      <c r="AR88" s="829"/>
      <c r="AS88" s="829"/>
      <c r="AT88" s="829"/>
      <c r="AU88" s="829"/>
      <c r="AV88" s="830" t="s">
        <v>518</v>
      </c>
      <c r="AW88" s="831"/>
      <c r="AX88" s="832"/>
      <c r="AY88" s="833">
        <v>7</v>
      </c>
      <c r="AZ88" s="833"/>
      <c r="BA88" s="833"/>
      <c r="BB88" s="834">
        <f>IFERROR((AG88+AQ88)/AY88,"")</f>
        <v>3928571.4285714286</v>
      </c>
      <c r="BC88" s="834"/>
      <c r="BD88" s="834"/>
      <c r="BE88" s="834"/>
      <c r="BF88" s="835"/>
      <c r="BG88" s="836"/>
      <c r="BH88" s="836"/>
      <c r="BI88" s="837"/>
    </row>
    <row r="89" spans="1:69" ht="14.25" customHeight="1">
      <c r="B89" s="843"/>
      <c r="C89" s="844"/>
      <c r="D89" s="844"/>
      <c r="E89" s="845"/>
      <c r="F89" s="843"/>
      <c r="G89" s="844"/>
      <c r="H89" s="844"/>
      <c r="I89" s="845"/>
      <c r="J89" s="843"/>
      <c r="K89" s="844"/>
      <c r="L89" s="844"/>
      <c r="M89" s="844"/>
      <c r="N89" s="844"/>
      <c r="O89" s="845"/>
      <c r="P89" s="846"/>
      <c r="Q89" s="844"/>
      <c r="R89" s="845"/>
      <c r="S89" s="847"/>
      <c r="T89" s="847"/>
      <c r="U89" s="847"/>
      <c r="V89" s="847"/>
      <c r="W89" s="848"/>
      <c r="X89" s="849"/>
      <c r="Y89" s="850"/>
      <c r="Z89" s="851"/>
      <c r="AA89" s="851"/>
      <c r="AB89" s="851"/>
      <c r="AC89" s="851"/>
      <c r="AD89" s="851"/>
      <c r="AE89" s="852"/>
      <c r="AF89" s="853"/>
      <c r="AG89" s="851"/>
      <c r="AH89" s="851"/>
      <c r="AI89" s="851"/>
      <c r="AJ89" s="851"/>
      <c r="AK89" s="851"/>
      <c r="AL89" s="854"/>
      <c r="AM89" s="855"/>
      <c r="AN89" s="855"/>
      <c r="AO89" s="855"/>
      <c r="AP89" s="856"/>
      <c r="AQ89" s="857"/>
      <c r="AR89" s="857"/>
      <c r="AS89" s="857"/>
      <c r="AT89" s="857"/>
      <c r="AU89" s="857"/>
      <c r="AV89" s="858"/>
      <c r="AW89" s="858"/>
      <c r="AX89" s="858"/>
      <c r="AY89" s="841"/>
      <c r="AZ89" s="841"/>
      <c r="BA89" s="841"/>
      <c r="BB89" s="842" t="str">
        <f>IFERROR((AG89+AQ89)/AY89,"")</f>
        <v/>
      </c>
      <c r="BC89" s="842"/>
      <c r="BD89" s="842"/>
      <c r="BE89" s="842"/>
      <c r="BF89" s="446"/>
      <c r="BG89" s="446"/>
      <c r="BH89" s="446"/>
      <c r="BI89" s="446"/>
    </row>
    <row r="90" spans="1:69" ht="14.25" customHeight="1" thickBot="1">
      <c r="B90" s="843"/>
      <c r="C90" s="844"/>
      <c r="D90" s="844"/>
      <c r="E90" s="845"/>
      <c r="F90" s="843"/>
      <c r="G90" s="844"/>
      <c r="H90" s="844"/>
      <c r="I90" s="845"/>
      <c r="J90" s="843"/>
      <c r="K90" s="844"/>
      <c r="L90" s="844"/>
      <c r="M90" s="844"/>
      <c r="N90" s="844"/>
      <c r="O90" s="845"/>
      <c r="P90" s="846"/>
      <c r="Q90" s="844"/>
      <c r="R90" s="845"/>
      <c r="S90" s="847"/>
      <c r="T90" s="847"/>
      <c r="U90" s="847"/>
      <c r="V90" s="847"/>
      <c r="W90" s="848"/>
      <c r="X90" s="849"/>
      <c r="Y90" s="850"/>
      <c r="Z90" s="851"/>
      <c r="AA90" s="851"/>
      <c r="AB90" s="851"/>
      <c r="AC90" s="851"/>
      <c r="AD90" s="851"/>
      <c r="AE90" s="852"/>
      <c r="AF90" s="853"/>
      <c r="AG90" s="851"/>
      <c r="AH90" s="851"/>
      <c r="AI90" s="851"/>
      <c r="AJ90" s="851"/>
      <c r="AK90" s="851"/>
      <c r="AL90" s="854"/>
      <c r="AM90" s="855"/>
      <c r="AN90" s="855"/>
      <c r="AO90" s="855"/>
      <c r="AP90" s="856"/>
      <c r="AQ90" s="857"/>
      <c r="AR90" s="857"/>
      <c r="AS90" s="857"/>
      <c r="AT90" s="857"/>
      <c r="AU90" s="857"/>
      <c r="AV90" s="858"/>
      <c r="AW90" s="858"/>
      <c r="AX90" s="858"/>
      <c r="AY90" s="841"/>
      <c r="AZ90" s="841"/>
      <c r="BA90" s="841"/>
      <c r="BB90" s="842" t="str">
        <f>IFERROR((AG90+AQ90)/AY90,"")</f>
        <v/>
      </c>
      <c r="BC90" s="842"/>
      <c r="BD90" s="842"/>
      <c r="BE90" s="842"/>
      <c r="BF90" s="446"/>
      <c r="BG90" s="446"/>
      <c r="BH90" s="446"/>
      <c r="BI90" s="446"/>
    </row>
    <row r="91" spans="1:69" ht="33" customHeight="1" thickBot="1">
      <c r="B91" s="437" t="s">
        <v>519</v>
      </c>
      <c r="C91" s="438"/>
      <c r="D91" s="438"/>
      <c r="E91" s="438"/>
      <c r="F91" s="438"/>
      <c r="G91" s="438"/>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9">
        <f>IF(SUM(AG88:AK90)=0,"",SUM(AG88:AK90))</f>
        <v>27500000</v>
      </c>
      <c r="AH91" s="440"/>
      <c r="AI91" s="440"/>
      <c r="AJ91" s="440"/>
      <c r="AK91" s="440"/>
      <c r="AL91" s="439">
        <f>IF(SUM(AL88:AP90)=0,"",SUM(AL88:AP90))</f>
        <v>12500000</v>
      </c>
      <c r="AM91" s="440"/>
      <c r="AN91" s="440"/>
      <c r="AO91" s="440"/>
      <c r="AP91" s="440"/>
      <c r="AQ91" s="439" t="str">
        <f>IF(SUM(AQ88:AU90)=0,"",SUM(AQ88:AU90))</f>
        <v/>
      </c>
      <c r="AR91" s="440"/>
      <c r="AS91" s="440"/>
      <c r="AT91" s="440"/>
      <c r="AU91" s="440"/>
      <c r="AV91" s="441" t="s">
        <v>520</v>
      </c>
      <c r="AW91" s="861"/>
      <c r="AX91" s="861"/>
      <c r="AY91" s="861"/>
      <c r="AZ91" s="861"/>
      <c r="BA91" s="861"/>
      <c r="BB91" s="443">
        <f>IF(SUM(BB88:BE90)=0,"",SUM(BB88:BE90))</f>
        <v>3928571.4285714286</v>
      </c>
      <c r="BC91" s="443"/>
      <c r="BD91" s="443"/>
      <c r="BE91" s="444"/>
      <c r="BF91" s="445"/>
      <c r="BG91" s="446"/>
      <c r="BH91" s="446"/>
      <c r="BI91" s="446"/>
    </row>
    <row r="92" spans="1:69" ht="12" customHeight="1">
      <c r="B92" s="512" t="s">
        <v>521</v>
      </c>
      <c r="C92" s="512"/>
      <c r="D92" s="512"/>
      <c r="E92" s="512"/>
      <c r="F92" s="512"/>
      <c r="G92" s="512"/>
      <c r="H92" s="512"/>
      <c r="I92" s="512"/>
      <c r="J92" s="512"/>
      <c r="K92" s="512"/>
      <c r="L92" s="512"/>
      <c r="M92" s="512"/>
      <c r="N92" s="512"/>
      <c r="O92" s="512"/>
      <c r="P92" s="512"/>
      <c r="Q92" s="512"/>
      <c r="R92" s="512"/>
      <c r="S92" s="512"/>
      <c r="T92" s="512"/>
      <c r="U92" s="512"/>
      <c r="V92" s="512"/>
      <c r="W92" s="512"/>
      <c r="X92" s="512"/>
      <c r="Y92" s="512"/>
      <c r="Z92" s="512"/>
      <c r="AA92" s="512"/>
      <c r="AB92" s="512"/>
      <c r="AC92" s="512"/>
      <c r="AD92" s="512"/>
      <c r="AE92" s="512"/>
      <c r="AF92" s="512"/>
      <c r="AG92" s="512"/>
      <c r="AH92" s="512"/>
      <c r="AI92" s="512"/>
      <c r="AJ92" s="512"/>
      <c r="AK92" s="512"/>
      <c r="AL92" s="512"/>
      <c r="AM92" s="512"/>
      <c r="AN92" s="512"/>
      <c r="AO92" s="512"/>
      <c r="AP92" s="512"/>
      <c r="AQ92" s="512"/>
      <c r="AR92" s="512"/>
      <c r="AS92" s="512"/>
      <c r="AT92" s="512"/>
      <c r="AU92" s="512"/>
      <c r="AV92" s="512"/>
      <c r="AW92" s="512"/>
      <c r="AX92" s="512"/>
      <c r="AY92" s="512"/>
      <c r="AZ92" s="512"/>
      <c r="BA92" s="512"/>
      <c r="BB92" s="512"/>
      <c r="BC92" s="512"/>
      <c r="BD92" s="512"/>
      <c r="BE92" s="512"/>
      <c r="BF92" s="512"/>
      <c r="BG92" s="512"/>
      <c r="BH92" s="512"/>
      <c r="BI92" s="512"/>
    </row>
    <row r="93" spans="1:69" ht="12" customHeight="1">
      <c r="B93" s="512" t="s">
        <v>522</v>
      </c>
      <c r="C93" s="512"/>
      <c r="D93" s="512"/>
      <c r="E93" s="512"/>
      <c r="F93" s="512"/>
      <c r="G93" s="512"/>
      <c r="H93" s="512"/>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c r="AF93" s="512"/>
      <c r="AG93" s="512"/>
      <c r="AH93" s="512"/>
      <c r="AI93" s="512"/>
      <c r="AJ93" s="512"/>
      <c r="AK93" s="512"/>
      <c r="AL93" s="512"/>
      <c r="AM93" s="512"/>
      <c r="AN93" s="512"/>
      <c r="AO93" s="512"/>
      <c r="AP93" s="512"/>
      <c r="AQ93" s="512"/>
      <c r="AR93" s="512"/>
      <c r="AS93" s="512"/>
      <c r="AT93" s="512"/>
      <c r="AU93" s="512"/>
      <c r="AV93" s="512"/>
      <c r="AW93" s="512"/>
      <c r="AX93" s="512"/>
      <c r="AY93" s="512"/>
      <c r="AZ93" s="512"/>
      <c r="BA93" s="512"/>
      <c r="BB93" s="512"/>
      <c r="BC93" s="512"/>
      <c r="BD93" s="512"/>
      <c r="BE93" s="512"/>
      <c r="BF93" s="512"/>
      <c r="BG93" s="512"/>
      <c r="BH93" s="512"/>
      <c r="BI93" s="235"/>
    </row>
    <row r="94" spans="1:69">
      <c r="B94" s="512" t="s">
        <v>523</v>
      </c>
      <c r="C94" s="512"/>
      <c r="D94" s="512"/>
      <c r="E94" s="512"/>
      <c r="F94" s="512"/>
      <c r="G94" s="512"/>
      <c r="H94" s="512"/>
      <c r="I94" s="512"/>
      <c r="J94" s="512"/>
      <c r="K94" s="512"/>
      <c r="L94" s="512"/>
      <c r="M94" s="512"/>
      <c r="N94" s="512"/>
      <c r="O94" s="512"/>
      <c r="P94" s="512"/>
      <c r="Q94" s="512"/>
      <c r="R94" s="512"/>
      <c r="S94" s="512"/>
      <c r="T94" s="512"/>
      <c r="U94" s="512"/>
      <c r="V94" s="512"/>
      <c r="W94" s="512"/>
      <c r="X94" s="512"/>
      <c r="Y94" s="512"/>
      <c r="Z94" s="512"/>
      <c r="AA94" s="512"/>
      <c r="AB94" s="512"/>
      <c r="AC94" s="512"/>
      <c r="AD94" s="512"/>
      <c r="AE94" s="512"/>
      <c r="AF94" s="512"/>
      <c r="AG94" s="512"/>
      <c r="AH94" s="512"/>
      <c r="AI94" s="512"/>
      <c r="AJ94" s="512"/>
      <c r="AK94" s="512"/>
      <c r="AL94" s="512"/>
      <c r="AM94" s="512"/>
      <c r="AN94" s="512"/>
      <c r="AO94" s="512"/>
      <c r="AP94" s="512"/>
      <c r="AQ94" s="512"/>
      <c r="AR94" s="512"/>
      <c r="AS94" s="512"/>
      <c r="AT94" s="512"/>
      <c r="AU94" s="512"/>
      <c r="AV94" s="512"/>
      <c r="AW94" s="512"/>
      <c r="AX94" s="512"/>
      <c r="AY94" s="512"/>
      <c r="AZ94" s="512"/>
      <c r="BA94" s="512"/>
      <c r="BB94" s="512"/>
      <c r="BC94" s="512"/>
      <c r="BD94" s="512"/>
      <c r="BE94" s="512"/>
      <c r="BF94" s="512"/>
      <c r="BG94" s="512"/>
      <c r="BH94" s="512"/>
      <c r="BI94" s="235"/>
    </row>
    <row r="95" spans="1:69">
      <c r="B95" s="512" t="s">
        <v>524</v>
      </c>
      <c r="C95" s="512"/>
      <c r="D95" s="512"/>
      <c r="E95" s="512"/>
      <c r="F95" s="512"/>
      <c r="G95" s="512"/>
      <c r="H95" s="512"/>
      <c r="I95" s="512"/>
      <c r="J95" s="512"/>
      <c r="K95" s="512"/>
      <c r="L95" s="512"/>
      <c r="M95" s="512"/>
      <c r="N95" s="512"/>
      <c r="O95" s="512"/>
      <c r="P95" s="512"/>
      <c r="Q95" s="512"/>
      <c r="R95" s="512"/>
      <c r="S95" s="512"/>
      <c r="T95" s="512"/>
      <c r="U95" s="512"/>
      <c r="V95" s="512"/>
      <c r="W95" s="512"/>
      <c r="X95" s="512"/>
      <c r="Y95" s="512"/>
      <c r="Z95" s="512"/>
      <c r="AA95" s="512"/>
      <c r="AB95" s="512"/>
      <c r="AC95" s="512"/>
      <c r="AD95" s="512"/>
      <c r="AE95" s="512"/>
      <c r="AF95" s="512"/>
      <c r="AG95" s="512"/>
      <c r="AH95" s="512"/>
      <c r="AI95" s="512"/>
      <c r="AJ95" s="512"/>
      <c r="AK95" s="512"/>
      <c r="AL95" s="512"/>
      <c r="AM95" s="512"/>
      <c r="AN95" s="512"/>
      <c r="AO95" s="512"/>
      <c r="AP95" s="512"/>
      <c r="AQ95" s="512"/>
      <c r="AR95" s="512"/>
      <c r="AS95" s="512"/>
      <c r="AT95" s="512"/>
      <c r="AU95" s="512"/>
      <c r="AV95" s="512"/>
      <c r="AW95" s="512"/>
      <c r="AX95" s="512"/>
      <c r="AY95" s="512"/>
      <c r="AZ95" s="512"/>
      <c r="BA95" s="512"/>
      <c r="BB95" s="512"/>
      <c r="BC95" s="512"/>
      <c r="BD95" s="512"/>
      <c r="BE95" s="512"/>
      <c r="BF95" s="512"/>
      <c r="BG95" s="512"/>
      <c r="BH95" s="512"/>
      <c r="BI95" s="235"/>
    </row>
    <row r="96" spans="1:69" ht="12" customHeight="1">
      <c r="B96" s="859" t="s">
        <v>525</v>
      </c>
      <c r="C96" s="859"/>
      <c r="D96" s="859"/>
      <c r="E96" s="859"/>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c r="AT96" s="859"/>
      <c r="AU96" s="859"/>
      <c r="AV96" s="859"/>
      <c r="AW96" s="859"/>
      <c r="AX96" s="859"/>
      <c r="AY96" s="859"/>
      <c r="AZ96" s="859"/>
      <c r="BA96" s="859"/>
      <c r="BB96" s="859"/>
      <c r="BC96" s="859"/>
      <c r="BD96" s="859"/>
      <c r="BE96" s="859"/>
      <c r="BF96" s="859"/>
      <c r="BG96" s="859"/>
      <c r="BH96" s="859"/>
      <c r="BI96" s="859"/>
      <c r="BJ96" s="859"/>
    </row>
    <row r="97" spans="1:62" ht="12" customHeight="1">
      <c r="B97" s="859"/>
      <c r="C97" s="859"/>
      <c r="D97" s="859"/>
      <c r="E97" s="859"/>
      <c r="F97" s="859"/>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859"/>
      <c r="AK97" s="859"/>
      <c r="AL97" s="859"/>
      <c r="AM97" s="859"/>
      <c r="AN97" s="859"/>
      <c r="AO97" s="859"/>
      <c r="AP97" s="859"/>
      <c r="AQ97" s="859"/>
      <c r="AR97" s="859"/>
      <c r="AS97" s="859"/>
      <c r="AT97" s="859"/>
      <c r="AU97" s="859"/>
      <c r="AV97" s="859"/>
      <c r="AW97" s="859"/>
      <c r="AX97" s="859"/>
      <c r="AY97" s="859"/>
      <c r="AZ97" s="859"/>
      <c r="BA97" s="859"/>
      <c r="BB97" s="859"/>
      <c r="BC97" s="859"/>
      <c r="BD97" s="859"/>
      <c r="BE97" s="859"/>
      <c r="BF97" s="859"/>
      <c r="BG97" s="859"/>
      <c r="BH97" s="859"/>
      <c r="BI97" s="859"/>
      <c r="BJ97" s="859"/>
    </row>
    <row r="98" spans="1:62" ht="27.75" customHeight="1">
      <c r="B98" s="497" t="s">
        <v>501</v>
      </c>
      <c r="C98" s="493"/>
      <c r="D98" s="493"/>
      <c r="E98" s="494"/>
      <c r="F98" s="497" t="s">
        <v>502</v>
      </c>
      <c r="G98" s="493"/>
      <c r="H98" s="493"/>
      <c r="I98" s="494"/>
      <c r="J98" s="497" t="s">
        <v>503</v>
      </c>
      <c r="K98" s="493"/>
      <c r="L98" s="493"/>
      <c r="M98" s="493"/>
      <c r="N98" s="493"/>
      <c r="O98" s="494"/>
      <c r="P98" s="492" t="s">
        <v>504</v>
      </c>
      <c r="Q98" s="492"/>
      <c r="R98" s="492"/>
      <c r="S98" s="492" t="s">
        <v>505</v>
      </c>
      <c r="T98" s="492"/>
      <c r="U98" s="492"/>
      <c r="V98" s="492"/>
      <c r="W98" s="493" t="s">
        <v>506</v>
      </c>
      <c r="X98" s="493"/>
      <c r="Y98" s="494"/>
      <c r="Z98" s="492" t="s">
        <v>507</v>
      </c>
      <c r="AA98" s="492"/>
      <c r="AB98" s="492"/>
      <c r="AC98" s="492"/>
      <c r="AD98" s="492"/>
      <c r="AE98" s="497" t="s">
        <v>508</v>
      </c>
      <c r="AF98" s="494"/>
      <c r="AG98" s="492" t="s">
        <v>509</v>
      </c>
      <c r="AH98" s="492"/>
      <c r="AI98" s="492"/>
      <c r="AJ98" s="492"/>
      <c r="AK98" s="492"/>
      <c r="AL98" s="492" t="s">
        <v>510</v>
      </c>
      <c r="AM98" s="492"/>
      <c r="AN98" s="492"/>
      <c r="AO98" s="492"/>
      <c r="AP98" s="492"/>
      <c r="AQ98" s="497" t="s">
        <v>511</v>
      </c>
      <c r="AR98" s="493"/>
      <c r="AS98" s="493"/>
      <c r="AT98" s="493"/>
      <c r="AU98" s="494"/>
      <c r="AV98" s="499" t="s">
        <v>512</v>
      </c>
      <c r="AW98" s="500"/>
      <c r="AX98" s="501"/>
      <c r="AY98" s="481" t="s">
        <v>513</v>
      </c>
      <c r="AZ98" s="481"/>
      <c r="BA98" s="481"/>
      <c r="BB98" s="481" t="s">
        <v>514</v>
      </c>
      <c r="BC98" s="481"/>
      <c r="BD98" s="481"/>
      <c r="BE98" s="481"/>
      <c r="BF98" s="482" t="s">
        <v>329</v>
      </c>
      <c r="BG98" s="483"/>
      <c r="BH98" s="483"/>
      <c r="BI98" s="484"/>
    </row>
    <row r="99" spans="1:62" ht="33.75" customHeight="1">
      <c r="B99" s="498"/>
      <c r="C99" s="495"/>
      <c r="D99" s="495"/>
      <c r="E99" s="496"/>
      <c r="F99" s="498"/>
      <c r="G99" s="495"/>
      <c r="H99" s="495"/>
      <c r="I99" s="496"/>
      <c r="J99" s="498"/>
      <c r="K99" s="495"/>
      <c r="L99" s="495"/>
      <c r="M99" s="495"/>
      <c r="N99" s="495"/>
      <c r="O99" s="496"/>
      <c r="P99" s="492"/>
      <c r="Q99" s="492"/>
      <c r="R99" s="492"/>
      <c r="S99" s="492"/>
      <c r="T99" s="492"/>
      <c r="U99" s="492"/>
      <c r="V99" s="492"/>
      <c r="W99" s="495"/>
      <c r="X99" s="495"/>
      <c r="Y99" s="496"/>
      <c r="Z99" s="492"/>
      <c r="AA99" s="492"/>
      <c r="AB99" s="492"/>
      <c r="AC99" s="492"/>
      <c r="AD99" s="492"/>
      <c r="AE99" s="498"/>
      <c r="AF99" s="496"/>
      <c r="AG99" s="492"/>
      <c r="AH99" s="492"/>
      <c r="AI99" s="492"/>
      <c r="AJ99" s="492"/>
      <c r="AK99" s="492"/>
      <c r="AL99" s="492"/>
      <c r="AM99" s="492"/>
      <c r="AN99" s="492"/>
      <c r="AO99" s="492"/>
      <c r="AP99" s="492"/>
      <c r="AQ99" s="498"/>
      <c r="AR99" s="495"/>
      <c r="AS99" s="495"/>
      <c r="AT99" s="495"/>
      <c r="AU99" s="496"/>
      <c r="AV99" s="502"/>
      <c r="AW99" s="503"/>
      <c r="AX99" s="504"/>
      <c r="AY99" s="481"/>
      <c r="AZ99" s="481"/>
      <c r="BA99" s="481"/>
      <c r="BB99" s="481"/>
      <c r="BC99" s="481"/>
      <c r="BD99" s="481"/>
      <c r="BE99" s="481"/>
      <c r="BF99" s="485"/>
      <c r="BG99" s="486"/>
      <c r="BH99" s="486"/>
      <c r="BI99" s="487"/>
    </row>
    <row r="100" spans="1:62" ht="106.5" customHeight="1">
      <c r="B100" s="505" t="s">
        <v>515</v>
      </c>
      <c r="C100" s="506"/>
      <c r="D100" s="506"/>
      <c r="E100" s="507"/>
      <c r="F100" s="471" t="s">
        <v>516</v>
      </c>
      <c r="G100" s="472"/>
      <c r="H100" s="472"/>
      <c r="I100" s="473"/>
      <c r="J100" s="471" t="s">
        <v>517</v>
      </c>
      <c r="K100" s="472"/>
      <c r="L100" s="472"/>
      <c r="M100" s="472"/>
      <c r="N100" s="472"/>
      <c r="O100" s="473"/>
      <c r="P100" s="471" t="s">
        <v>39</v>
      </c>
      <c r="Q100" s="472"/>
      <c r="R100" s="473"/>
      <c r="S100" s="474" t="s">
        <v>877</v>
      </c>
      <c r="T100" s="474"/>
      <c r="U100" s="474"/>
      <c r="V100" s="474"/>
      <c r="W100" s="475" t="s">
        <v>878</v>
      </c>
      <c r="X100" s="476"/>
      <c r="Y100" s="477"/>
      <c r="Z100" s="508">
        <v>27500000</v>
      </c>
      <c r="AA100" s="508"/>
      <c r="AB100" s="508"/>
      <c r="AC100" s="508"/>
      <c r="AD100" s="508"/>
      <c r="AE100" s="479">
        <v>1</v>
      </c>
      <c r="AF100" s="480"/>
      <c r="AG100" s="508">
        <v>27500000</v>
      </c>
      <c r="AH100" s="508"/>
      <c r="AI100" s="508"/>
      <c r="AJ100" s="508"/>
      <c r="AK100" s="508"/>
      <c r="AL100" s="447">
        <v>12500000</v>
      </c>
      <c r="AM100" s="448"/>
      <c r="AN100" s="448"/>
      <c r="AO100" s="448"/>
      <c r="AP100" s="449"/>
      <c r="AQ100" s="450">
        <v>6300000</v>
      </c>
      <c r="AR100" s="450"/>
      <c r="AS100" s="450"/>
      <c r="AT100" s="450"/>
      <c r="AU100" s="450"/>
      <c r="AV100" s="451" t="s">
        <v>518</v>
      </c>
      <c r="AW100" s="451"/>
      <c r="AX100" s="451"/>
      <c r="AY100" s="452">
        <v>7</v>
      </c>
      <c r="AZ100" s="452"/>
      <c r="BA100" s="452"/>
      <c r="BB100" s="488">
        <f>IFERROR((AG100+AQ100)/AY100,"")</f>
        <v>4828571.4285714282</v>
      </c>
      <c r="BC100" s="488"/>
      <c r="BD100" s="488"/>
      <c r="BE100" s="488"/>
      <c r="BF100" s="489" t="s">
        <v>956</v>
      </c>
      <c r="BG100" s="490"/>
      <c r="BH100" s="490"/>
      <c r="BI100" s="491"/>
    </row>
    <row r="101" spans="1:62" ht="12" customHeight="1">
      <c r="B101" s="471"/>
      <c r="C101" s="472"/>
      <c r="D101" s="472"/>
      <c r="E101" s="473"/>
      <c r="F101" s="471"/>
      <c r="G101" s="472"/>
      <c r="H101" s="472"/>
      <c r="I101" s="473"/>
      <c r="J101" s="471"/>
      <c r="K101" s="472"/>
      <c r="L101" s="472"/>
      <c r="M101" s="472"/>
      <c r="N101" s="472"/>
      <c r="O101" s="473"/>
      <c r="P101" s="471"/>
      <c r="Q101" s="472"/>
      <c r="R101" s="473"/>
      <c r="S101" s="474"/>
      <c r="T101" s="474"/>
      <c r="U101" s="474"/>
      <c r="V101" s="474"/>
      <c r="W101" s="475"/>
      <c r="X101" s="476"/>
      <c r="Y101" s="477"/>
      <c r="Z101" s="478"/>
      <c r="AA101" s="478"/>
      <c r="AB101" s="478"/>
      <c r="AC101" s="478"/>
      <c r="AD101" s="478"/>
      <c r="AE101" s="479"/>
      <c r="AF101" s="480"/>
      <c r="AG101" s="478"/>
      <c r="AH101" s="478"/>
      <c r="AI101" s="478"/>
      <c r="AJ101" s="478"/>
      <c r="AK101" s="478"/>
      <c r="AL101" s="447"/>
      <c r="AM101" s="448"/>
      <c r="AN101" s="448"/>
      <c r="AO101" s="448"/>
      <c r="AP101" s="449"/>
      <c r="AQ101" s="450"/>
      <c r="AR101" s="450"/>
      <c r="AS101" s="450"/>
      <c r="AT101" s="450"/>
      <c r="AU101" s="450"/>
      <c r="AV101" s="451"/>
      <c r="AW101" s="451"/>
      <c r="AX101" s="451"/>
      <c r="AY101" s="452"/>
      <c r="AZ101" s="452"/>
      <c r="BA101" s="452"/>
      <c r="BB101" s="453" t="str">
        <f>IFERROR((AG101+AQ101)/AY101,"")</f>
        <v/>
      </c>
      <c r="BC101" s="453"/>
      <c r="BD101" s="453"/>
      <c r="BE101" s="453"/>
      <c r="BF101" s="446"/>
      <c r="BG101" s="446"/>
      <c r="BH101" s="446"/>
      <c r="BI101" s="446"/>
    </row>
    <row r="102" spans="1:62" ht="12" customHeight="1" thickBot="1">
      <c r="B102" s="454"/>
      <c r="C102" s="455"/>
      <c r="D102" s="455"/>
      <c r="E102" s="456"/>
      <c r="F102" s="454"/>
      <c r="G102" s="455"/>
      <c r="H102" s="455"/>
      <c r="I102" s="456"/>
      <c r="J102" s="454"/>
      <c r="K102" s="455"/>
      <c r="L102" s="455"/>
      <c r="M102" s="455"/>
      <c r="N102" s="455"/>
      <c r="O102" s="456"/>
      <c r="P102" s="454"/>
      <c r="Q102" s="455"/>
      <c r="R102" s="456"/>
      <c r="S102" s="457"/>
      <c r="T102" s="457"/>
      <c r="U102" s="457"/>
      <c r="V102" s="457"/>
      <c r="W102" s="458"/>
      <c r="X102" s="459"/>
      <c r="Y102" s="460"/>
      <c r="Z102" s="461"/>
      <c r="AA102" s="461"/>
      <c r="AB102" s="461"/>
      <c r="AC102" s="461"/>
      <c r="AD102" s="461"/>
      <c r="AE102" s="462"/>
      <c r="AF102" s="463"/>
      <c r="AG102" s="464"/>
      <c r="AH102" s="464"/>
      <c r="AI102" s="464"/>
      <c r="AJ102" s="464"/>
      <c r="AK102" s="464"/>
      <c r="AL102" s="465"/>
      <c r="AM102" s="466"/>
      <c r="AN102" s="466"/>
      <c r="AO102" s="466"/>
      <c r="AP102" s="467"/>
      <c r="AQ102" s="468"/>
      <c r="AR102" s="468"/>
      <c r="AS102" s="468"/>
      <c r="AT102" s="468"/>
      <c r="AU102" s="468"/>
      <c r="AV102" s="469"/>
      <c r="AW102" s="469"/>
      <c r="AX102" s="469"/>
      <c r="AY102" s="470"/>
      <c r="AZ102" s="470"/>
      <c r="BA102" s="470"/>
      <c r="BB102" s="453" t="str">
        <f>IFERROR((AG102+AQ102)/AY102,"")</f>
        <v/>
      </c>
      <c r="BC102" s="453"/>
      <c r="BD102" s="453"/>
      <c r="BE102" s="453"/>
      <c r="BF102" s="446"/>
      <c r="BG102" s="446"/>
      <c r="BH102" s="446"/>
      <c r="BI102" s="446"/>
    </row>
    <row r="103" spans="1:62" ht="34.5" customHeight="1" thickBot="1">
      <c r="B103" s="437" t="s">
        <v>519</v>
      </c>
      <c r="C103" s="438"/>
      <c r="D103" s="438"/>
      <c r="E103" s="438"/>
      <c r="F103" s="438"/>
      <c r="G103" s="438"/>
      <c r="H103" s="438"/>
      <c r="I103" s="438"/>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9">
        <f>IF(SUM(AG100:AK102)=0,"",SUM(AG100:AK102))</f>
        <v>27500000</v>
      </c>
      <c r="AH103" s="440"/>
      <c r="AI103" s="440"/>
      <c r="AJ103" s="440"/>
      <c r="AK103" s="440"/>
      <c r="AL103" s="439">
        <f>IF(SUM(AL100:AP102)=0,"",SUM(AL100:AP102))</f>
        <v>12500000</v>
      </c>
      <c r="AM103" s="440"/>
      <c r="AN103" s="440"/>
      <c r="AO103" s="440"/>
      <c r="AP103" s="440"/>
      <c r="AQ103" s="439">
        <f>IF(SUM(AQ100:AU102)=0,"",SUM(AQ100:AU102))</f>
        <v>6300000</v>
      </c>
      <c r="AR103" s="440"/>
      <c r="AS103" s="440"/>
      <c r="AT103" s="440"/>
      <c r="AU103" s="440"/>
      <c r="AV103" s="441" t="s">
        <v>520</v>
      </c>
      <c r="AW103" s="442"/>
      <c r="AX103" s="442"/>
      <c r="AY103" s="442"/>
      <c r="AZ103" s="442"/>
      <c r="BA103" s="442"/>
      <c r="BB103" s="443">
        <f>IF(SUM(BB100:BE102)=0,"",SUM(BB100:BE102))</f>
        <v>4828571.4285714282</v>
      </c>
      <c r="BC103" s="443"/>
      <c r="BD103" s="443"/>
      <c r="BE103" s="444"/>
      <c r="BF103" s="445"/>
      <c r="BG103" s="446"/>
      <c r="BH103" s="446"/>
      <c r="BI103" s="446"/>
    </row>
    <row r="104" spans="1:62" ht="12" customHeight="1">
      <c r="B104" s="436" t="s">
        <v>521</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6"/>
      <c r="AY104" s="436"/>
      <c r="AZ104" s="436"/>
      <c r="BA104" s="436"/>
      <c r="BB104" s="436"/>
      <c r="BC104" s="436"/>
      <c r="BD104" s="436"/>
      <c r="BE104" s="436"/>
      <c r="BF104" s="436"/>
      <c r="BG104" s="436"/>
      <c r="BH104" s="436"/>
      <c r="BI104" s="436"/>
    </row>
    <row r="105" spans="1:62" ht="12" customHeight="1">
      <c r="B105" s="436" t="s">
        <v>522</v>
      </c>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6"/>
      <c r="AY105" s="436"/>
      <c r="AZ105" s="436"/>
      <c r="BA105" s="436"/>
      <c r="BB105" s="436"/>
      <c r="BC105" s="436"/>
      <c r="BD105" s="436"/>
      <c r="BE105" s="436"/>
      <c r="BF105" s="436"/>
      <c r="BG105" s="436"/>
      <c r="BH105" s="436"/>
      <c r="BI105" s="298"/>
    </row>
    <row r="106" spans="1:62" ht="12" customHeight="1">
      <c r="B106" s="436" t="s">
        <v>523</v>
      </c>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436"/>
      <c r="AL106" s="436"/>
      <c r="AM106" s="436"/>
      <c r="AN106" s="436"/>
      <c r="AO106" s="436"/>
      <c r="AP106" s="436"/>
      <c r="AQ106" s="436"/>
      <c r="AR106" s="436"/>
      <c r="AS106" s="436"/>
      <c r="AT106" s="436"/>
      <c r="AU106" s="436"/>
      <c r="AV106" s="436"/>
      <c r="AW106" s="436"/>
      <c r="AX106" s="436"/>
      <c r="AY106" s="436"/>
      <c r="AZ106" s="436"/>
      <c r="BA106" s="436"/>
      <c r="BB106" s="436"/>
      <c r="BC106" s="436"/>
      <c r="BD106" s="436"/>
      <c r="BE106" s="436"/>
      <c r="BF106" s="436"/>
      <c r="BG106" s="436"/>
      <c r="BH106" s="436"/>
      <c r="BI106" s="298"/>
    </row>
    <row r="107" spans="1:62" ht="12" customHeight="1">
      <c r="B107" s="436" t="s">
        <v>524</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6"/>
      <c r="AY107" s="436"/>
      <c r="AZ107" s="436"/>
      <c r="BA107" s="436"/>
      <c r="BB107" s="436"/>
      <c r="BC107" s="436"/>
      <c r="BD107" s="436"/>
      <c r="BE107" s="436"/>
      <c r="BF107" s="436"/>
      <c r="BG107" s="436"/>
      <c r="BH107" s="436"/>
      <c r="BI107" s="298"/>
    </row>
    <row r="108" spans="1:62" ht="12" customHeight="1">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c r="AM108" s="416"/>
      <c r="AN108" s="416"/>
      <c r="AO108" s="416"/>
      <c r="AP108" s="416"/>
      <c r="AQ108" s="416"/>
      <c r="AR108" s="416"/>
      <c r="AS108" s="416"/>
      <c r="AT108" s="416"/>
      <c r="AU108" s="416"/>
      <c r="AV108" s="416"/>
      <c r="AW108" s="416"/>
      <c r="AX108" s="416"/>
      <c r="AY108" s="416"/>
      <c r="AZ108" s="416"/>
      <c r="BA108" s="416"/>
      <c r="BB108" s="416"/>
      <c r="BC108" s="416"/>
      <c r="BD108" s="416"/>
      <c r="BE108" s="416"/>
      <c r="BF108" s="416"/>
      <c r="BG108" s="416"/>
      <c r="BH108" s="416"/>
      <c r="BI108" s="416"/>
      <c r="BJ108" s="416"/>
    </row>
    <row r="109" spans="1:62" ht="12" customHeight="1">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c r="AM109" s="416"/>
      <c r="AN109" s="416"/>
      <c r="AO109" s="416"/>
      <c r="AP109" s="416"/>
      <c r="AQ109" s="416"/>
      <c r="AR109" s="416"/>
      <c r="AS109" s="416"/>
      <c r="AT109" s="416"/>
      <c r="AU109" s="416"/>
      <c r="AV109" s="416"/>
      <c r="AW109" s="416"/>
      <c r="AX109" s="416"/>
      <c r="AY109" s="416"/>
      <c r="AZ109" s="416"/>
      <c r="BA109" s="416"/>
      <c r="BB109" s="416"/>
      <c r="BC109" s="416"/>
      <c r="BD109" s="416"/>
      <c r="BE109" s="416"/>
      <c r="BF109" s="416"/>
      <c r="BG109" s="416"/>
      <c r="BH109" s="416"/>
      <c r="BI109" s="416"/>
      <c r="BJ109" s="416"/>
    </row>
    <row r="110" spans="1:62" ht="16.5" customHeight="1">
      <c r="A110" s="1"/>
      <c r="B110" s="777" t="s">
        <v>526</v>
      </c>
      <c r="C110" s="777"/>
      <c r="D110" s="777"/>
      <c r="E110" s="777"/>
      <c r="F110" s="777"/>
      <c r="G110" s="777"/>
      <c r="H110" s="777"/>
      <c r="I110" s="777"/>
      <c r="J110" s="777"/>
      <c r="K110" s="777"/>
      <c r="L110" s="777"/>
      <c r="M110" s="777"/>
      <c r="N110" s="777"/>
      <c r="O110" s="777"/>
      <c r="P110" s="777"/>
      <c r="Q110" s="777"/>
      <c r="R110" s="777"/>
      <c r="S110" s="777"/>
      <c r="T110" s="777"/>
      <c r="U110" s="777"/>
      <c r="V110" s="777"/>
      <c r="W110" s="777"/>
      <c r="X110" s="777"/>
      <c r="Y110" s="777"/>
      <c r="Z110" s="777"/>
      <c r="AA110" s="777"/>
      <c r="AB110" s="777"/>
      <c r="AC110" s="777"/>
      <c r="AD110" s="777"/>
      <c r="AE110" s="777"/>
      <c r="AF110" s="777"/>
      <c r="AG110" s="777"/>
      <c r="AH110" s="777"/>
      <c r="AI110" s="777"/>
      <c r="AJ110" s="777"/>
      <c r="AK110" s="777"/>
      <c r="AL110" s="777"/>
      <c r="AM110" s="777"/>
      <c r="AN110" s="777"/>
      <c r="AO110" s="777"/>
      <c r="AP110" s="777"/>
      <c r="AQ110" s="777"/>
      <c r="AR110" s="777"/>
      <c r="AS110" s="777"/>
      <c r="AT110" s="777"/>
      <c r="AU110" s="777"/>
      <c r="AV110" s="777"/>
      <c r="AW110" s="777"/>
      <c r="AX110" s="777"/>
      <c r="AY110" s="777"/>
      <c r="AZ110" s="777"/>
      <c r="BA110" s="860"/>
      <c r="BB110" s="860"/>
      <c r="BC110" s="860"/>
      <c r="BD110" s="860"/>
      <c r="BE110" s="860"/>
      <c r="BF110" s="860"/>
      <c r="BG110" s="860"/>
      <c r="BH110" s="860"/>
      <c r="BI110" s="1"/>
    </row>
    <row r="111" spans="1:62" s="1" customFormat="1" ht="18" customHeight="1">
      <c r="B111" s="572" t="s">
        <v>527</v>
      </c>
      <c r="C111" s="572"/>
      <c r="D111" s="572"/>
      <c r="E111" s="572"/>
      <c r="F111" s="572"/>
      <c r="G111" s="572"/>
      <c r="H111" s="572"/>
      <c r="I111" s="572"/>
      <c r="J111" s="572"/>
      <c r="K111" s="572"/>
      <c r="L111" s="572"/>
      <c r="M111" s="572"/>
      <c r="N111" s="572"/>
      <c r="O111" s="572"/>
      <c r="P111" s="572"/>
      <c r="Q111" s="767" t="s">
        <v>528</v>
      </c>
      <c r="R111" s="767"/>
      <c r="S111" s="767"/>
      <c r="T111" s="767" t="s">
        <v>529</v>
      </c>
      <c r="U111" s="767"/>
      <c r="V111" s="767"/>
      <c r="W111" s="867" t="s">
        <v>11</v>
      </c>
      <c r="X111" s="867"/>
      <c r="Y111" s="867"/>
      <c r="Z111" s="767" t="s">
        <v>12</v>
      </c>
      <c r="AA111" s="767"/>
      <c r="AB111" s="767"/>
      <c r="AC111" s="767" t="s">
        <v>13</v>
      </c>
      <c r="AD111" s="767"/>
      <c r="AE111" s="767"/>
      <c r="AF111" s="767" t="s">
        <v>14</v>
      </c>
      <c r="AG111" s="767"/>
      <c r="AH111" s="767"/>
      <c r="AI111" s="767" t="s">
        <v>15</v>
      </c>
      <c r="AJ111" s="767"/>
      <c r="AK111" s="767"/>
      <c r="AL111" s="767" t="s">
        <v>16</v>
      </c>
      <c r="AM111" s="767"/>
      <c r="AN111" s="767"/>
      <c r="AO111" s="768" t="s">
        <v>17</v>
      </c>
      <c r="AP111" s="548"/>
      <c r="AQ111" s="549"/>
      <c r="AR111" s="767" t="s">
        <v>18</v>
      </c>
      <c r="AS111" s="767"/>
      <c r="AT111" s="767"/>
      <c r="AU111" s="767" t="s">
        <v>19</v>
      </c>
      <c r="AV111" s="767"/>
      <c r="AW111" s="767"/>
      <c r="AX111" s="767" t="s">
        <v>530</v>
      </c>
      <c r="AY111" s="767"/>
      <c r="AZ111" s="767"/>
      <c r="BA111" s="573" t="s">
        <v>531</v>
      </c>
      <c r="BB111" s="573"/>
      <c r="BC111" s="573"/>
      <c r="BD111" s="573"/>
      <c r="BE111" s="573"/>
      <c r="BF111" s="573"/>
      <c r="BG111" s="573"/>
      <c r="BH111" s="573"/>
      <c r="BI111" s="573"/>
    </row>
    <row r="112" spans="1:62" s="1" customFormat="1" ht="18" customHeight="1">
      <c r="B112" s="572"/>
      <c r="C112" s="572"/>
      <c r="D112" s="572"/>
      <c r="E112" s="572"/>
      <c r="F112" s="572"/>
      <c r="G112" s="572"/>
      <c r="H112" s="572"/>
      <c r="I112" s="572"/>
      <c r="J112" s="572"/>
      <c r="K112" s="572"/>
      <c r="L112" s="572"/>
      <c r="M112" s="572"/>
      <c r="N112" s="572"/>
      <c r="O112" s="572"/>
      <c r="P112" s="572"/>
      <c r="Q112" s="238">
        <v>1</v>
      </c>
      <c r="R112" s="300">
        <v>10</v>
      </c>
      <c r="S112" s="239">
        <v>20</v>
      </c>
      <c r="T112" s="238">
        <v>1</v>
      </c>
      <c r="U112" s="300">
        <v>10</v>
      </c>
      <c r="V112" s="239">
        <v>20</v>
      </c>
      <c r="W112" s="238">
        <v>1</v>
      </c>
      <c r="X112" s="300">
        <v>10</v>
      </c>
      <c r="Y112" s="239">
        <v>20</v>
      </c>
      <c r="Z112" s="238">
        <v>1</v>
      </c>
      <c r="AA112" s="300">
        <v>10</v>
      </c>
      <c r="AB112" s="239">
        <v>20</v>
      </c>
      <c r="AC112" s="238">
        <v>1</v>
      </c>
      <c r="AD112" s="300">
        <v>10</v>
      </c>
      <c r="AE112" s="239">
        <v>20</v>
      </c>
      <c r="AF112" s="238">
        <v>1</v>
      </c>
      <c r="AG112" s="300">
        <v>10</v>
      </c>
      <c r="AH112" s="239">
        <v>20</v>
      </c>
      <c r="AI112" s="238">
        <v>1</v>
      </c>
      <c r="AJ112" s="300">
        <v>10</v>
      </c>
      <c r="AK112" s="239">
        <v>20</v>
      </c>
      <c r="AL112" s="238">
        <v>1</v>
      </c>
      <c r="AM112" s="300">
        <v>10</v>
      </c>
      <c r="AN112" s="239">
        <v>20</v>
      </c>
      <c r="AO112" s="238">
        <v>1</v>
      </c>
      <c r="AP112" s="300">
        <v>10</v>
      </c>
      <c r="AQ112" s="239">
        <v>20</v>
      </c>
      <c r="AR112" s="238">
        <v>1</v>
      </c>
      <c r="AS112" s="300">
        <v>10</v>
      </c>
      <c r="AT112" s="239">
        <v>20</v>
      </c>
      <c r="AU112" s="238">
        <v>1</v>
      </c>
      <c r="AV112" s="300">
        <v>10</v>
      </c>
      <c r="AW112" s="239">
        <v>20</v>
      </c>
      <c r="AX112" s="238">
        <v>1</v>
      </c>
      <c r="AY112" s="300">
        <v>10</v>
      </c>
      <c r="AZ112" s="239">
        <v>20</v>
      </c>
      <c r="BA112" s="573"/>
      <c r="BB112" s="573"/>
      <c r="BC112" s="573"/>
      <c r="BD112" s="573"/>
      <c r="BE112" s="573"/>
      <c r="BF112" s="573"/>
      <c r="BG112" s="573"/>
      <c r="BH112" s="573"/>
      <c r="BI112" s="573"/>
    </row>
    <row r="113" spans="1:94" s="1" customFormat="1" ht="18" customHeight="1">
      <c r="B113" s="865" t="s">
        <v>532</v>
      </c>
      <c r="C113" s="865"/>
      <c r="D113" s="865"/>
      <c r="E113" s="865"/>
      <c r="F113" s="865"/>
      <c r="G113" s="865"/>
      <c r="H113" s="865"/>
      <c r="I113" s="865"/>
      <c r="J113" s="865"/>
      <c r="K113" s="865"/>
      <c r="L113" s="865"/>
      <c r="M113" s="865"/>
      <c r="N113" s="865"/>
      <c r="O113" s="865"/>
      <c r="P113" s="865"/>
      <c r="Q113" s="865"/>
      <c r="R113" s="865"/>
      <c r="S113" s="865"/>
      <c r="T113" s="865"/>
      <c r="U113" s="865"/>
      <c r="V113" s="865"/>
      <c r="W113" s="865"/>
      <c r="X113" s="865"/>
      <c r="Y113" s="865"/>
      <c r="Z113" s="865"/>
      <c r="AA113" s="865"/>
      <c r="AB113" s="865"/>
      <c r="AC113" s="865"/>
      <c r="AD113" s="865"/>
      <c r="AE113" s="865"/>
      <c r="AF113" s="865"/>
      <c r="AG113" s="865"/>
      <c r="AH113" s="865"/>
      <c r="AI113" s="865"/>
      <c r="AJ113" s="865"/>
      <c r="AK113" s="865"/>
      <c r="AL113" s="865"/>
      <c r="AM113" s="865"/>
      <c r="AN113" s="865"/>
      <c r="AO113" s="865"/>
      <c r="AP113" s="865"/>
      <c r="AQ113" s="865"/>
      <c r="AR113" s="865"/>
      <c r="AS113" s="865"/>
      <c r="AT113" s="865"/>
      <c r="AU113" s="865"/>
      <c r="AV113" s="865"/>
      <c r="AW113" s="865"/>
      <c r="AX113" s="865"/>
      <c r="AY113" s="865"/>
      <c r="AZ113" s="865"/>
      <c r="BA113" s="865"/>
      <c r="BB113" s="865"/>
      <c r="BC113" s="865"/>
      <c r="BD113" s="865"/>
      <c r="BE113" s="865"/>
      <c r="BF113" s="865"/>
      <c r="BG113" s="865"/>
      <c r="BH113" s="865"/>
      <c r="BI113" s="865"/>
    </row>
    <row r="114" spans="1:94" s="1" customFormat="1" ht="18" customHeight="1">
      <c r="B114" s="301" t="s">
        <v>533</v>
      </c>
      <c r="C114" s="866" t="s">
        <v>534</v>
      </c>
      <c r="D114" s="863"/>
      <c r="E114" s="863"/>
      <c r="F114" s="863"/>
      <c r="G114" s="863"/>
      <c r="H114" s="863"/>
      <c r="I114" s="863"/>
      <c r="J114" s="863"/>
      <c r="K114" s="863"/>
      <c r="L114" s="863"/>
      <c r="M114" s="863"/>
      <c r="N114" s="863"/>
      <c r="O114" s="863"/>
      <c r="P114" s="863"/>
      <c r="Q114" s="863"/>
      <c r="R114" s="863"/>
      <c r="S114" s="863"/>
      <c r="T114" s="863"/>
      <c r="U114" s="863"/>
      <c r="V114" s="863"/>
      <c r="W114" s="863"/>
      <c r="X114" s="863"/>
      <c r="Y114" s="863"/>
      <c r="Z114" s="863"/>
      <c r="AA114" s="863"/>
      <c r="AB114" s="863"/>
      <c r="AC114" s="863"/>
      <c r="AD114" s="863"/>
      <c r="AE114" s="863"/>
      <c r="AF114" s="863"/>
      <c r="AG114" s="863"/>
      <c r="AH114" s="863"/>
      <c r="AI114" s="863"/>
      <c r="AJ114" s="863"/>
      <c r="AK114" s="863"/>
      <c r="AL114" s="863"/>
      <c r="AM114" s="863"/>
      <c r="AN114" s="863"/>
      <c r="AO114" s="863"/>
      <c r="AP114" s="863"/>
      <c r="AQ114" s="863"/>
      <c r="AR114" s="863"/>
      <c r="AS114" s="863"/>
      <c r="AT114" s="863"/>
      <c r="AU114" s="863"/>
      <c r="AV114" s="863"/>
      <c r="AW114" s="863"/>
      <c r="AX114" s="863"/>
      <c r="AY114" s="863"/>
      <c r="AZ114" s="863"/>
      <c r="BA114" s="863"/>
      <c r="BB114" s="863"/>
      <c r="BC114" s="863"/>
      <c r="BD114" s="863"/>
      <c r="BE114" s="863"/>
      <c r="BF114" s="863"/>
      <c r="BG114" s="863"/>
      <c r="BH114" s="863"/>
      <c r="BI114" s="863"/>
    </row>
    <row r="115" spans="1:94" s="1" customFormat="1" ht="18" customHeight="1">
      <c r="B115" s="385"/>
      <c r="C115" s="303" t="s">
        <v>535</v>
      </c>
      <c r="D115" s="509" t="s">
        <v>815</v>
      </c>
      <c r="E115" s="510"/>
      <c r="F115" s="510"/>
      <c r="G115" s="510"/>
      <c r="H115" s="510"/>
      <c r="I115" s="510"/>
      <c r="J115" s="510"/>
      <c r="K115" s="510"/>
      <c r="L115" s="510"/>
      <c r="M115" s="510"/>
      <c r="N115" s="510"/>
      <c r="O115" s="510"/>
      <c r="P115" s="510"/>
      <c r="Q115" s="286"/>
      <c r="R115" s="304"/>
      <c r="S115" s="272"/>
      <c r="T115" s="286"/>
      <c r="U115" s="304"/>
      <c r="V115" s="272"/>
      <c r="W115" s="286"/>
      <c r="X115" s="304"/>
      <c r="Y115" s="272"/>
      <c r="Z115" s="386"/>
      <c r="AA115" s="387"/>
      <c r="AB115" s="388"/>
      <c r="AC115" s="286"/>
      <c r="AD115" s="304"/>
      <c r="AE115" s="272"/>
      <c r="AF115" s="386"/>
      <c r="AG115" s="387"/>
      <c r="AH115" s="388"/>
      <c r="AI115" s="286"/>
      <c r="AJ115" s="304"/>
      <c r="AK115" s="272"/>
      <c r="AL115" s="386"/>
      <c r="AM115" s="387"/>
      <c r="AN115" s="388"/>
      <c r="AO115" s="286"/>
      <c r="AP115" s="304"/>
      <c r="AQ115" s="272"/>
      <c r="AR115" s="386"/>
      <c r="AS115" s="387"/>
      <c r="AT115" s="388"/>
      <c r="AU115" s="286"/>
      <c r="AV115" s="304"/>
      <c r="AW115" s="272"/>
      <c r="AX115" s="286"/>
      <c r="AY115" s="304"/>
      <c r="AZ115" s="272"/>
      <c r="BA115" s="511"/>
      <c r="BB115" s="511"/>
      <c r="BC115" s="511"/>
      <c r="BD115" s="511"/>
      <c r="BE115" s="511"/>
      <c r="BF115" s="511"/>
      <c r="BG115" s="511"/>
      <c r="BH115" s="511"/>
      <c r="BI115" s="511"/>
    </row>
    <row r="116" spans="1:94" s="1" customFormat="1" ht="18" customHeight="1">
      <c r="B116" s="302"/>
      <c r="C116" s="303" t="s">
        <v>816</v>
      </c>
      <c r="D116" s="509" t="s">
        <v>817</v>
      </c>
      <c r="E116" s="510"/>
      <c r="F116" s="510"/>
      <c r="G116" s="510"/>
      <c r="H116" s="510"/>
      <c r="I116" s="510"/>
      <c r="J116" s="510"/>
      <c r="K116" s="510"/>
      <c r="L116" s="510"/>
      <c r="M116" s="510"/>
      <c r="N116" s="510"/>
      <c r="O116" s="510"/>
      <c r="P116" s="510"/>
      <c r="Q116" s="286"/>
      <c r="R116" s="304"/>
      <c r="S116" s="272"/>
      <c r="T116" s="286"/>
      <c r="U116" s="304"/>
      <c r="V116" s="272"/>
      <c r="W116" s="286"/>
      <c r="X116" s="304"/>
      <c r="Y116" s="272"/>
      <c r="Z116" s="286"/>
      <c r="AA116" s="304"/>
      <c r="AB116" s="272"/>
      <c r="AC116" s="386"/>
      <c r="AD116" s="387"/>
      <c r="AE116" s="388"/>
      <c r="AF116" s="286"/>
      <c r="AG116" s="304"/>
      <c r="AH116" s="272"/>
      <c r="AI116" s="386"/>
      <c r="AJ116" s="387"/>
      <c r="AK116" s="388"/>
      <c r="AL116" s="286"/>
      <c r="AM116" s="304"/>
      <c r="AN116" s="272"/>
      <c r="AO116" s="386"/>
      <c r="AP116" s="387"/>
      <c r="AQ116" s="388"/>
      <c r="AR116" s="286"/>
      <c r="AS116" s="304"/>
      <c r="AT116" s="272"/>
      <c r="AU116" s="286"/>
      <c r="AV116" s="304"/>
      <c r="AW116" s="272"/>
      <c r="AX116" s="286"/>
      <c r="AY116" s="304"/>
      <c r="AZ116" s="272"/>
      <c r="BA116" s="511"/>
      <c r="BB116" s="511"/>
      <c r="BC116" s="511"/>
      <c r="BD116" s="511"/>
      <c r="BE116" s="511"/>
      <c r="BF116" s="511"/>
      <c r="BG116" s="511"/>
      <c r="BH116" s="511"/>
      <c r="BI116" s="511"/>
    </row>
    <row r="117" spans="1:94" s="1" customFormat="1" ht="18" customHeight="1">
      <c r="B117" s="305"/>
      <c r="C117" s="862" t="s">
        <v>536</v>
      </c>
      <c r="D117" s="863"/>
      <c r="E117" s="863"/>
      <c r="F117" s="863"/>
      <c r="G117" s="863"/>
      <c r="H117" s="863"/>
      <c r="I117" s="863"/>
      <c r="J117" s="863"/>
      <c r="K117" s="863"/>
      <c r="L117" s="863"/>
      <c r="M117" s="863"/>
      <c r="N117" s="863"/>
      <c r="O117" s="863"/>
      <c r="P117" s="863"/>
      <c r="Q117" s="863"/>
      <c r="R117" s="863"/>
      <c r="S117" s="863"/>
      <c r="T117" s="863"/>
      <c r="U117" s="863"/>
      <c r="V117" s="863"/>
      <c r="W117" s="863"/>
      <c r="X117" s="863"/>
      <c r="Y117" s="863"/>
      <c r="Z117" s="863"/>
      <c r="AA117" s="863"/>
      <c r="AB117" s="863"/>
      <c r="AC117" s="863"/>
      <c r="AD117" s="863"/>
      <c r="AE117" s="863"/>
      <c r="AF117" s="863"/>
      <c r="AG117" s="863"/>
      <c r="AH117" s="863"/>
      <c r="AI117" s="863"/>
      <c r="AJ117" s="863"/>
      <c r="AK117" s="863"/>
      <c r="AL117" s="863"/>
      <c r="AM117" s="863"/>
      <c r="AN117" s="863"/>
      <c r="AO117" s="863"/>
      <c r="AP117" s="863"/>
      <c r="AQ117" s="863"/>
      <c r="AR117" s="863"/>
      <c r="AS117" s="863"/>
      <c r="AT117" s="863"/>
      <c r="AU117" s="863"/>
      <c r="AV117" s="863"/>
      <c r="AW117" s="863"/>
      <c r="AX117" s="863"/>
      <c r="AY117" s="863"/>
      <c r="AZ117" s="863"/>
      <c r="BA117" s="863"/>
      <c r="BB117" s="863"/>
      <c r="BC117" s="863"/>
      <c r="BD117" s="863"/>
      <c r="BE117" s="863"/>
      <c r="BF117" s="863"/>
      <c r="BG117" s="863"/>
      <c r="BH117" s="863"/>
      <c r="BI117" s="863"/>
    </row>
    <row r="118" spans="1:94" s="1" customFormat="1" ht="18" customHeight="1">
      <c r="B118" s="306"/>
      <c r="C118" s="307" t="s">
        <v>535</v>
      </c>
      <c r="D118" s="864"/>
      <c r="E118" s="864"/>
      <c r="F118" s="864"/>
      <c r="G118" s="864"/>
      <c r="H118" s="864"/>
      <c r="I118" s="864"/>
      <c r="J118" s="864"/>
      <c r="K118" s="864"/>
      <c r="L118" s="864"/>
      <c r="M118" s="864"/>
      <c r="N118" s="864"/>
      <c r="O118" s="864"/>
      <c r="P118" s="864"/>
      <c r="Q118" s="286"/>
      <c r="R118" s="304"/>
      <c r="S118" s="272"/>
      <c r="T118" s="286"/>
      <c r="U118" s="304"/>
      <c r="V118" s="272"/>
      <c r="W118" s="286"/>
      <c r="X118" s="304"/>
      <c r="Y118" s="272"/>
      <c r="Z118" s="286"/>
      <c r="AA118" s="304"/>
      <c r="AB118" s="272"/>
      <c r="AC118" s="286"/>
      <c r="AD118" s="304"/>
      <c r="AE118" s="272"/>
      <c r="AF118" s="286"/>
      <c r="AG118" s="304"/>
      <c r="AH118" s="272"/>
      <c r="AI118" s="286"/>
      <c r="AJ118" s="304"/>
      <c r="AK118" s="272"/>
      <c r="AL118" s="286"/>
      <c r="AM118" s="304"/>
      <c r="AN118" s="272"/>
      <c r="AO118" s="286"/>
      <c r="AP118" s="304"/>
      <c r="AQ118" s="272"/>
      <c r="AR118" s="286"/>
      <c r="AS118" s="304"/>
      <c r="AT118" s="272"/>
      <c r="AU118" s="286"/>
      <c r="AV118" s="304"/>
      <c r="AW118" s="272"/>
      <c r="AX118" s="286"/>
      <c r="AY118" s="304"/>
      <c r="AZ118" s="304"/>
      <c r="BA118" s="511"/>
      <c r="BB118" s="511"/>
      <c r="BC118" s="511"/>
      <c r="BD118" s="511"/>
      <c r="BE118" s="511"/>
      <c r="BF118" s="511"/>
      <c r="BG118" s="511"/>
      <c r="BH118" s="511"/>
      <c r="BI118" s="511"/>
    </row>
    <row r="119" spans="1:94" s="1" customFormat="1" ht="18" customHeight="1">
      <c r="B119" s="308"/>
      <c r="C119" s="863" t="s">
        <v>537</v>
      </c>
      <c r="D119" s="863"/>
      <c r="E119" s="863"/>
      <c r="F119" s="863"/>
      <c r="G119" s="863"/>
      <c r="H119" s="863"/>
      <c r="I119" s="863"/>
      <c r="J119" s="863"/>
      <c r="K119" s="863"/>
      <c r="L119" s="863"/>
      <c r="M119" s="863"/>
      <c r="N119" s="863"/>
      <c r="O119" s="863"/>
      <c r="P119" s="863"/>
      <c r="Q119" s="863"/>
      <c r="R119" s="863"/>
      <c r="S119" s="863"/>
      <c r="T119" s="863"/>
      <c r="U119" s="863"/>
      <c r="V119" s="863"/>
      <c r="W119" s="863"/>
      <c r="X119" s="863"/>
      <c r="Y119" s="863"/>
      <c r="Z119" s="863"/>
      <c r="AA119" s="863"/>
      <c r="AB119" s="863"/>
      <c r="AC119" s="863"/>
      <c r="AD119" s="863"/>
      <c r="AE119" s="863"/>
      <c r="AF119" s="863"/>
      <c r="AG119" s="863"/>
      <c r="AH119" s="863"/>
      <c r="AI119" s="863"/>
      <c r="AJ119" s="863"/>
      <c r="AK119" s="863"/>
      <c r="AL119" s="863"/>
      <c r="AM119" s="863"/>
      <c r="AN119" s="863"/>
      <c r="AO119" s="863"/>
      <c r="AP119" s="863"/>
      <c r="AQ119" s="863"/>
      <c r="AR119" s="863"/>
      <c r="AS119" s="863"/>
      <c r="AT119" s="863"/>
      <c r="AU119" s="863"/>
      <c r="AV119" s="863"/>
      <c r="AW119" s="863"/>
      <c r="AX119" s="863"/>
      <c r="AY119" s="863"/>
      <c r="AZ119" s="863"/>
      <c r="BA119" s="863"/>
      <c r="BB119" s="863"/>
      <c r="BC119" s="863"/>
      <c r="BD119" s="863"/>
      <c r="BE119" s="863"/>
      <c r="BF119" s="863"/>
      <c r="BG119" s="863"/>
      <c r="BH119" s="863"/>
      <c r="BI119" s="863"/>
    </row>
    <row r="120" spans="1:94" s="1" customFormat="1" ht="18" customHeight="1">
      <c r="B120" s="306"/>
      <c r="C120" s="307" t="s">
        <v>535</v>
      </c>
      <c r="D120" s="510" t="s">
        <v>819</v>
      </c>
      <c r="E120" s="510"/>
      <c r="F120" s="510"/>
      <c r="G120" s="510"/>
      <c r="H120" s="510"/>
      <c r="I120" s="510"/>
      <c r="J120" s="510"/>
      <c r="K120" s="510"/>
      <c r="L120" s="510"/>
      <c r="M120" s="510"/>
      <c r="N120" s="510"/>
      <c r="O120" s="510"/>
      <c r="P120" s="510"/>
      <c r="Q120" s="286"/>
      <c r="R120" s="304"/>
      <c r="S120" s="272"/>
      <c r="T120" s="286"/>
      <c r="U120" s="304"/>
      <c r="V120" s="272"/>
      <c r="W120" s="286"/>
      <c r="X120" s="304"/>
      <c r="Y120" s="388"/>
      <c r="Z120" s="386"/>
      <c r="AA120" s="387"/>
      <c r="AB120" s="388"/>
      <c r="AC120" s="386"/>
      <c r="AD120" s="387"/>
      <c r="AE120" s="388"/>
      <c r="AF120" s="286"/>
      <c r="AG120" s="304"/>
      <c r="AH120" s="272"/>
      <c r="AI120" s="286"/>
      <c r="AJ120" s="304"/>
      <c r="AK120" s="272"/>
      <c r="AL120" s="286"/>
      <c r="AM120" s="304"/>
      <c r="AN120" s="272"/>
      <c r="AO120" s="286"/>
      <c r="AP120" s="304"/>
      <c r="AQ120" s="272"/>
      <c r="AR120" s="286"/>
      <c r="AS120" s="304"/>
      <c r="AT120" s="272"/>
      <c r="AU120" s="286"/>
      <c r="AV120" s="304"/>
      <c r="AW120" s="272"/>
      <c r="AX120" s="304"/>
      <c r="AY120" s="304"/>
      <c r="AZ120" s="272"/>
      <c r="BA120" s="511"/>
      <c r="BB120" s="511"/>
      <c r="BC120" s="511"/>
      <c r="BD120" s="511"/>
      <c r="BE120" s="511"/>
      <c r="BF120" s="511"/>
      <c r="BG120" s="511"/>
      <c r="BH120" s="511"/>
      <c r="BI120" s="511"/>
    </row>
    <row r="121" spans="1:94" s="1" customFormat="1" ht="18" customHeight="1">
      <c r="B121" s="308"/>
      <c r="C121" s="863" t="s">
        <v>538</v>
      </c>
      <c r="D121" s="863"/>
      <c r="E121" s="863"/>
      <c r="F121" s="863"/>
      <c r="G121" s="863"/>
      <c r="H121" s="863"/>
      <c r="I121" s="863"/>
      <c r="J121" s="863"/>
      <c r="K121" s="863"/>
      <c r="L121" s="863"/>
      <c r="M121" s="863"/>
      <c r="N121" s="863"/>
      <c r="O121" s="863"/>
      <c r="P121" s="863"/>
      <c r="Q121" s="863"/>
      <c r="R121" s="863"/>
      <c r="S121" s="863"/>
      <c r="T121" s="863"/>
      <c r="U121" s="863"/>
      <c r="V121" s="863"/>
      <c r="W121" s="863"/>
      <c r="X121" s="863"/>
      <c r="Y121" s="863"/>
      <c r="Z121" s="863"/>
      <c r="AA121" s="863"/>
      <c r="AB121" s="863"/>
      <c r="AC121" s="863"/>
      <c r="AD121" s="863"/>
      <c r="AE121" s="863"/>
      <c r="AF121" s="863"/>
      <c r="AG121" s="863"/>
      <c r="AH121" s="863"/>
      <c r="AI121" s="863"/>
      <c r="AJ121" s="863"/>
      <c r="AK121" s="863"/>
      <c r="AL121" s="863"/>
      <c r="AM121" s="863"/>
      <c r="AN121" s="863"/>
      <c r="AO121" s="863"/>
      <c r="AP121" s="863"/>
      <c r="AQ121" s="863"/>
      <c r="AR121" s="863"/>
      <c r="AS121" s="863"/>
      <c r="AT121" s="863"/>
      <c r="AU121" s="863"/>
      <c r="AV121" s="863"/>
      <c r="AW121" s="863"/>
      <c r="AX121" s="863"/>
      <c r="AY121" s="863"/>
      <c r="AZ121" s="863"/>
      <c r="BA121" s="863"/>
      <c r="BB121" s="863"/>
      <c r="BC121" s="863"/>
      <c r="BD121" s="863"/>
      <c r="BE121" s="863"/>
      <c r="BF121" s="863"/>
      <c r="BG121" s="863"/>
      <c r="BH121" s="863"/>
      <c r="BI121" s="863"/>
    </row>
    <row r="122" spans="1:94" s="1" customFormat="1" ht="18" customHeight="1">
      <c r="B122" s="306"/>
      <c r="C122" s="307" t="s">
        <v>535</v>
      </c>
      <c r="D122" s="510" t="s">
        <v>820</v>
      </c>
      <c r="E122" s="510"/>
      <c r="F122" s="510"/>
      <c r="G122" s="510"/>
      <c r="H122" s="510"/>
      <c r="I122" s="510"/>
      <c r="J122" s="510"/>
      <c r="K122" s="510"/>
      <c r="L122" s="510"/>
      <c r="M122" s="510"/>
      <c r="N122" s="510"/>
      <c r="O122" s="510"/>
      <c r="P122" s="510"/>
      <c r="Q122" s="286"/>
      <c r="R122" s="304"/>
      <c r="S122" s="272"/>
      <c r="T122" s="286"/>
      <c r="U122" s="304"/>
      <c r="V122" s="272"/>
      <c r="W122" s="286"/>
      <c r="X122" s="304"/>
      <c r="Y122" s="272"/>
      <c r="Z122" s="386"/>
      <c r="AA122" s="387"/>
      <c r="AB122" s="388"/>
      <c r="AC122" s="386"/>
      <c r="AD122" s="387"/>
      <c r="AE122" s="388"/>
      <c r="AF122" s="286"/>
      <c r="AG122" s="304"/>
      <c r="AH122" s="272"/>
      <c r="AI122" s="286"/>
      <c r="AJ122" s="304"/>
      <c r="AK122" s="272"/>
      <c r="AL122" s="286"/>
      <c r="AM122" s="304"/>
      <c r="AN122" s="272"/>
      <c r="AO122" s="286"/>
      <c r="AP122" s="304"/>
      <c r="AQ122" s="272"/>
      <c r="AR122" s="286"/>
      <c r="AS122" s="304"/>
      <c r="AT122" s="272"/>
      <c r="AU122" s="286"/>
      <c r="AV122" s="304"/>
      <c r="AW122" s="272"/>
      <c r="AX122" s="304"/>
      <c r="AY122" s="304"/>
      <c r="AZ122" s="272"/>
      <c r="BA122" s="511"/>
      <c r="BB122" s="511"/>
      <c r="BC122" s="511"/>
      <c r="BD122" s="511"/>
      <c r="BE122" s="511"/>
      <c r="BF122" s="511"/>
      <c r="BG122" s="511"/>
      <c r="BH122" s="511"/>
      <c r="BI122" s="511"/>
    </row>
    <row r="123" spans="1:94" s="1" customFormat="1" ht="18" customHeight="1">
      <c r="A123" s="250"/>
      <c r="B123" s="309"/>
      <c r="C123" s="868" t="s">
        <v>539</v>
      </c>
      <c r="D123" s="868"/>
      <c r="E123" s="868"/>
      <c r="F123" s="868"/>
      <c r="G123" s="868"/>
      <c r="H123" s="868"/>
      <c r="I123" s="868"/>
      <c r="J123" s="868"/>
      <c r="K123" s="868"/>
      <c r="L123" s="868"/>
      <c r="M123" s="868"/>
      <c r="N123" s="868"/>
      <c r="O123" s="868"/>
      <c r="P123" s="868"/>
      <c r="Q123" s="868"/>
      <c r="R123" s="868"/>
      <c r="S123" s="868"/>
      <c r="T123" s="868"/>
      <c r="U123" s="868"/>
      <c r="V123" s="868"/>
      <c r="W123" s="868"/>
      <c r="X123" s="868"/>
      <c r="Y123" s="868"/>
      <c r="Z123" s="868"/>
      <c r="AA123" s="868"/>
      <c r="AB123" s="868"/>
      <c r="AC123" s="868"/>
      <c r="AD123" s="868"/>
      <c r="AE123" s="868"/>
      <c r="AF123" s="868"/>
      <c r="AG123" s="868"/>
      <c r="AH123" s="868"/>
      <c r="AI123" s="868"/>
      <c r="AJ123" s="868"/>
      <c r="AK123" s="868"/>
      <c r="AL123" s="868"/>
      <c r="AM123" s="868"/>
      <c r="AN123" s="868"/>
      <c r="AO123" s="868"/>
      <c r="AP123" s="868"/>
      <c r="AQ123" s="868"/>
      <c r="AR123" s="868"/>
      <c r="AS123" s="868"/>
      <c r="AT123" s="868"/>
      <c r="AU123" s="868"/>
      <c r="AV123" s="868"/>
      <c r="AW123" s="868"/>
      <c r="AX123" s="868"/>
      <c r="AY123" s="868"/>
      <c r="AZ123" s="868"/>
      <c r="BA123" s="868"/>
      <c r="BB123" s="868"/>
      <c r="BC123" s="868"/>
      <c r="BD123" s="868"/>
      <c r="BE123" s="868"/>
      <c r="BF123" s="868"/>
      <c r="BG123" s="868"/>
      <c r="BH123" s="868"/>
      <c r="BI123" s="868"/>
      <c r="BJ123" s="250"/>
      <c r="BK123" s="250"/>
      <c r="BL123" s="250"/>
      <c r="BM123" s="250"/>
      <c r="BN123" s="250"/>
      <c r="BO123" s="250"/>
      <c r="BP123" s="250"/>
      <c r="BQ123" s="250"/>
      <c r="BR123" s="250"/>
      <c r="BS123" s="250"/>
      <c r="BT123" s="250"/>
      <c r="BU123" s="250"/>
      <c r="BV123" s="250"/>
      <c r="BW123" s="250"/>
      <c r="BX123" s="250"/>
      <c r="BY123" s="250"/>
      <c r="BZ123" s="250"/>
      <c r="CA123" s="250"/>
      <c r="CB123" s="250"/>
      <c r="CC123" s="250"/>
      <c r="CD123" s="250"/>
      <c r="CE123" s="250"/>
      <c r="CF123" s="250"/>
      <c r="CG123" s="250"/>
      <c r="CH123" s="250"/>
      <c r="CI123" s="250"/>
      <c r="CJ123" s="250"/>
      <c r="CK123" s="250"/>
      <c r="CL123" s="250"/>
      <c r="CM123" s="250"/>
      <c r="CN123" s="250"/>
      <c r="CO123" s="250"/>
      <c r="CP123" s="250"/>
    </row>
    <row r="124" spans="1:94" s="1" customFormat="1" ht="18" customHeight="1">
      <c r="A124" s="250"/>
      <c r="B124" s="310"/>
      <c r="C124" s="311" t="s">
        <v>535</v>
      </c>
      <c r="D124" s="510" t="s">
        <v>821</v>
      </c>
      <c r="E124" s="510"/>
      <c r="F124" s="510"/>
      <c r="G124" s="510"/>
      <c r="H124" s="510"/>
      <c r="I124" s="510"/>
      <c r="J124" s="510"/>
      <c r="K124" s="510"/>
      <c r="L124" s="510"/>
      <c r="M124" s="510"/>
      <c r="N124" s="510"/>
      <c r="O124" s="510"/>
      <c r="P124" s="510"/>
      <c r="Q124" s="286"/>
      <c r="R124" s="304"/>
      <c r="S124" s="272"/>
      <c r="T124" s="286"/>
      <c r="U124" s="304"/>
      <c r="V124" s="388"/>
      <c r="W124" s="386"/>
      <c r="X124" s="387"/>
      <c r="Y124" s="388"/>
      <c r="Z124" s="386"/>
      <c r="AA124" s="387"/>
      <c r="AB124" s="388"/>
      <c r="AC124" s="386"/>
      <c r="AD124" s="387"/>
      <c r="AE124" s="388"/>
      <c r="AF124" s="386"/>
      <c r="AG124" s="304"/>
      <c r="AH124" s="272"/>
      <c r="AI124" s="286"/>
      <c r="AJ124" s="304"/>
      <c r="AK124" s="272"/>
      <c r="AL124" s="286"/>
      <c r="AM124" s="304"/>
      <c r="AN124" s="272"/>
      <c r="AO124" s="286"/>
      <c r="AP124" s="304"/>
      <c r="AQ124" s="272"/>
      <c r="AR124" s="286"/>
      <c r="AS124" s="304"/>
      <c r="AT124" s="272"/>
      <c r="AU124" s="286"/>
      <c r="AV124" s="304"/>
      <c r="AW124" s="272"/>
      <c r="AX124" s="304"/>
      <c r="AY124" s="304"/>
      <c r="AZ124" s="272"/>
      <c r="BA124" s="511"/>
      <c r="BB124" s="511"/>
      <c r="BC124" s="511"/>
      <c r="BD124" s="511"/>
      <c r="BE124" s="511"/>
      <c r="BF124" s="511"/>
      <c r="BG124" s="511"/>
      <c r="BH124" s="511"/>
      <c r="BI124" s="511"/>
      <c r="BJ124" s="250"/>
      <c r="BK124" s="250"/>
      <c r="BL124" s="250"/>
      <c r="BM124" s="250"/>
      <c r="BN124" s="250"/>
      <c r="BO124" s="250"/>
      <c r="BP124" s="250"/>
      <c r="BQ124" s="250"/>
      <c r="BR124" s="250"/>
      <c r="BS124" s="250"/>
      <c r="BT124" s="250"/>
      <c r="BU124" s="250"/>
      <c r="BV124" s="250"/>
      <c r="BW124" s="250"/>
      <c r="BX124" s="250"/>
      <c r="BY124" s="250"/>
      <c r="BZ124" s="250"/>
      <c r="CA124" s="250"/>
      <c r="CB124" s="250"/>
      <c r="CC124" s="250"/>
      <c r="CD124" s="250"/>
      <c r="CE124" s="250"/>
      <c r="CF124" s="250"/>
      <c r="CG124" s="250"/>
      <c r="CH124" s="250"/>
      <c r="CI124" s="250"/>
      <c r="CJ124" s="250"/>
      <c r="CK124" s="250"/>
      <c r="CL124" s="250"/>
      <c r="CM124" s="250"/>
      <c r="CN124" s="250"/>
      <c r="CO124" s="250"/>
      <c r="CP124" s="250"/>
    </row>
    <row r="125" spans="1:94" s="1" customFormat="1" ht="18" customHeight="1">
      <c r="A125" s="250"/>
      <c r="B125" s="309"/>
      <c r="C125" s="868" t="s">
        <v>540</v>
      </c>
      <c r="D125" s="868"/>
      <c r="E125" s="868"/>
      <c r="F125" s="868"/>
      <c r="G125" s="868"/>
      <c r="H125" s="868"/>
      <c r="I125" s="868"/>
      <c r="J125" s="868"/>
      <c r="K125" s="868"/>
      <c r="L125" s="868"/>
      <c r="M125" s="868"/>
      <c r="N125" s="868"/>
      <c r="O125" s="868"/>
      <c r="P125" s="868"/>
      <c r="Q125" s="868"/>
      <c r="R125" s="868"/>
      <c r="S125" s="868"/>
      <c r="T125" s="868"/>
      <c r="U125" s="868"/>
      <c r="V125" s="868"/>
      <c r="W125" s="868"/>
      <c r="X125" s="868"/>
      <c r="Y125" s="868"/>
      <c r="Z125" s="868"/>
      <c r="AA125" s="868"/>
      <c r="AB125" s="868"/>
      <c r="AC125" s="868"/>
      <c r="AD125" s="868"/>
      <c r="AE125" s="868"/>
      <c r="AF125" s="868"/>
      <c r="AG125" s="868"/>
      <c r="AH125" s="868"/>
      <c r="AI125" s="868"/>
      <c r="AJ125" s="868"/>
      <c r="AK125" s="868"/>
      <c r="AL125" s="868"/>
      <c r="AM125" s="868"/>
      <c r="AN125" s="868"/>
      <c r="AO125" s="868"/>
      <c r="AP125" s="868"/>
      <c r="AQ125" s="868"/>
      <c r="AR125" s="868"/>
      <c r="AS125" s="868"/>
      <c r="AT125" s="868"/>
      <c r="AU125" s="868"/>
      <c r="AV125" s="868"/>
      <c r="AW125" s="868"/>
      <c r="AX125" s="868"/>
      <c r="AY125" s="868"/>
      <c r="AZ125" s="868"/>
      <c r="BA125" s="868"/>
      <c r="BB125" s="868"/>
      <c r="BC125" s="868"/>
      <c r="BD125" s="868"/>
      <c r="BE125" s="868"/>
      <c r="BF125" s="868"/>
      <c r="BG125" s="868"/>
      <c r="BH125" s="868"/>
      <c r="BI125" s="868"/>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row>
    <row r="126" spans="1:94" s="1" customFormat="1" ht="18" customHeight="1">
      <c r="A126" s="250"/>
      <c r="B126" s="310"/>
      <c r="C126" s="311" t="s">
        <v>535</v>
      </c>
      <c r="D126" s="510" t="s">
        <v>823</v>
      </c>
      <c r="E126" s="510"/>
      <c r="F126" s="510"/>
      <c r="G126" s="510"/>
      <c r="H126" s="510"/>
      <c r="I126" s="510"/>
      <c r="J126" s="510"/>
      <c r="K126" s="510"/>
      <c r="L126" s="510"/>
      <c r="M126" s="510"/>
      <c r="N126" s="510"/>
      <c r="O126" s="510"/>
      <c r="P126" s="510"/>
      <c r="Q126" s="286"/>
      <c r="R126" s="304"/>
      <c r="S126" s="272"/>
      <c r="T126" s="286"/>
      <c r="U126" s="304"/>
      <c r="V126" s="272"/>
      <c r="W126" s="286"/>
      <c r="X126" s="304"/>
      <c r="Y126" s="272"/>
      <c r="Z126" s="286"/>
      <c r="AA126" s="304"/>
      <c r="AB126" s="272"/>
      <c r="AC126" s="286"/>
      <c r="AD126" s="304"/>
      <c r="AE126" s="272"/>
      <c r="AF126" s="286"/>
      <c r="AG126" s="304"/>
      <c r="AH126" s="272"/>
      <c r="AI126" s="286"/>
      <c r="AJ126" s="304"/>
      <c r="AK126" s="388"/>
      <c r="AL126" s="286"/>
      <c r="AM126" s="304"/>
      <c r="AN126" s="272"/>
      <c r="AO126" s="388"/>
      <c r="AP126" s="304"/>
      <c r="AQ126" s="272"/>
      <c r="AR126" s="286"/>
      <c r="AS126" s="304"/>
      <c r="AT126" s="272"/>
      <c r="AU126" s="286"/>
      <c r="AV126" s="304"/>
      <c r="AW126" s="272"/>
      <c r="AX126" s="286"/>
      <c r="AY126" s="304"/>
      <c r="AZ126" s="272"/>
      <c r="BA126" s="511"/>
      <c r="BB126" s="511"/>
      <c r="BC126" s="511"/>
      <c r="BD126" s="511"/>
      <c r="BE126" s="511"/>
      <c r="BF126" s="511"/>
      <c r="BG126" s="511"/>
      <c r="BH126" s="511"/>
      <c r="BI126" s="511"/>
      <c r="BJ126" s="250"/>
      <c r="BK126" s="250"/>
      <c r="BL126" s="250"/>
      <c r="BM126" s="250"/>
      <c r="BN126" s="250"/>
      <c r="BO126" s="250"/>
      <c r="BP126" s="250"/>
      <c r="BQ126" s="250"/>
      <c r="BR126" s="250"/>
      <c r="BS126" s="250"/>
      <c r="BT126" s="250"/>
      <c r="BU126" s="250"/>
      <c r="BV126" s="250"/>
      <c r="BW126" s="250"/>
      <c r="BX126" s="250"/>
      <c r="BY126" s="250"/>
      <c r="BZ126" s="250"/>
      <c r="CA126" s="250"/>
      <c r="CB126" s="250"/>
      <c r="CC126" s="250"/>
      <c r="CD126" s="250"/>
      <c r="CE126" s="250"/>
      <c r="CF126" s="250"/>
      <c r="CG126" s="250"/>
      <c r="CH126" s="250"/>
      <c r="CI126" s="250"/>
      <c r="CJ126" s="250"/>
      <c r="CK126" s="250"/>
      <c r="CL126" s="250"/>
      <c r="CM126" s="250"/>
      <c r="CN126" s="250"/>
      <c r="CO126" s="250"/>
      <c r="CP126" s="250"/>
    </row>
    <row r="127" spans="1:94" s="1" customFormat="1" ht="18" customHeight="1">
      <c r="B127" s="863" t="s">
        <v>541</v>
      </c>
      <c r="C127" s="863"/>
      <c r="D127" s="863"/>
      <c r="E127" s="863"/>
      <c r="F127" s="863"/>
      <c r="G127" s="863"/>
      <c r="H127" s="863"/>
      <c r="I127" s="863"/>
      <c r="J127" s="863"/>
      <c r="K127" s="863"/>
      <c r="L127" s="863"/>
      <c r="M127" s="863"/>
      <c r="N127" s="863"/>
      <c r="O127" s="863"/>
      <c r="P127" s="863"/>
      <c r="Q127" s="863"/>
      <c r="R127" s="863"/>
      <c r="S127" s="863"/>
      <c r="T127" s="863"/>
      <c r="U127" s="863"/>
      <c r="V127" s="863"/>
      <c r="W127" s="863"/>
      <c r="X127" s="863"/>
      <c r="Y127" s="863"/>
      <c r="Z127" s="863"/>
      <c r="AA127" s="863"/>
      <c r="AB127" s="863"/>
      <c r="AC127" s="863"/>
      <c r="AD127" s="863"/>
      <c r="AE127" s="863"/>
      <c r="AF127" s="863"/>
      <c r="AG127" s="863"/>
      <c r="AH127" s="863"/>
      <c r="AI127" s="863"/>
      <c r="AJ127" s="863"/>
      <c r="AK127" s="863"/>
      <c r="AL127" s="863"/>
      <c r="AM127" s="863"/>
      <c r="AN127" s="863"/>
      <c r="AO127" s="863"/>
      <c r="AP127" s="863"/>
      <c r="AQ127" s="863"/>
      <c r="AR127" s="863"/>
      <c r="AS127" s="863"/>
      <c r="AT127" s="863"/>
      <c r="AU127" s="863"/>
      <c r="AV127" s="863"/>
      <c r="AW127" s="863"/>
      <c r="AX127" s="863"/>
      <c r="AY127" s="863"/>
      <c r="AZ127" s="863"/>
      <c r="BA127" s="863"/>
      <c r="BB127" s="863"/>
      <c r="BC127" s="863"/>
      <c r="BD127" s="863"/>
      <c r="BE127" s="863"/>
      <c r="BF127" s="863"/>
      <c r="BG127" s="863"/>
      <c r="BH127" s="863"/>
      <c r="BI127" s="863"/>
    </row>
    <row r="128" spans="1:94" s="1" customFormat="1" ht="18" customHeight="1">
      <c r="B128" s="306"/>
      <c r="C128" s="307" t="s">
        <v>535</v>
      </c>
      <c r="D128" s="869" t="s">
        <v>824</v>
      </c>
      <c r="E128" s="869"/>
      <c r="F128" s="869"/>
      <c r="G128" s="869"/>
      <c r="H128" s="869"/>
      <c r="I128" s="869"/>
      <c r="J128" s="869"/>
      <c r="K128" s="869"/>
      <c r="L128" s="869"/>
      <c r="M128" s="869"/>
      <c r="N128" s="869"/>
      <c r="O128" s="869"/>
      <c r="P128" s="869"/>
      <c r="Q128" s="286"/>
      <c r="R128" s="304"/>
      <c r="S128" s="272"/>
      <c r="T128" s="286"/>
      <c r="U128" s="304"/>
      <c r="V128" s="272"/>
      <c r="W128" s="386"/>
      <c r="X128" s="387"/>
      <c r="Y128" s="388"/>
      <c r="Z128" s="386"/>
      <c r="AA128" s="387"/>
      <c r="AB128" s="272"/>
      <c r="AC128" s="286"/>
      <c r="AD128" s="304"/>
      <c r="AE128" s="272"/>
      <c r="AF128" s="286"/>
      <c r="AG128" s="304"/>
      <c r="AH128" s="272"/>
      <c r="AI128" s="286"/>
      <c r="AJ128" s="304"/>
      <c r="AK128" s="272"/>
      <c r="AL128" s="286"/>
      <c r="AM128" s="304"/>
      <c r="AN128" s="272"/>
      <c r="AO128" s="286"/>
      <c r="AP128" s="304"/>
      <c r="AQ128" s="272"/>
      <c r="AR128" s="286"/>
      <c r="AS128" s="304"/>
      <c r="AT128" s="272"/>
      <c r="AU128" s="286"/>
      <c r="AV128" s="304"/>
      <c r="AW128" s="272"/>
      <c r="AX128" s="286"/>
      <c r="AY128" s="304"/>
      <c r="AZ128" s="272"/>
      <c r="BA128" s="511"/>
      <c r="BB128" s="511"/>
      <c r="BC128" s="511"/>
      <c r="BD128" s="511"/>
      <c r="BE128" s="511"/>
      <c r="BF128" s="511"/>
      <c r="BG128" s="511"/>
      <c r="BH128" s="511"/>
      <c r="BI128" s="511"/>
    </row>
    <row r="129" spans="2:61" s="1" customFormat="1" ht="14.25" customHeight="1">
      <c r="B129" s="872" t="s">
        <v>542</v>
      </c>
      <c r="C129" s="872"/>
      <c r="D129" s="872"/>
      <c r="E129" s="872"/>
      <c r="F129" s="872"/>
      <c r="G129" s="872"/>
      <c r="H129" s="872"/>
      <c r="I129" s="872"/>
      <c r="J129" s="872"/>
      <c r="K129" s="872"/>
      <c r="L129" s="872"/>
      <c r="M129" s="872"/>
      <c r="N129" s="872"/>
      <c r="O129" s="872"/>
      <c r="P129" s="872"/>
      <c r="Q129" s="872"/>
      <c r="R129" s="872"/>
      <c r="S129" s="872"/>
      <c r="T129" s="872"/>
      <c r="U129" s="872"/>
      <c r="V129" s="872"/>
      <c r="W129" s="872"/>
      <c r="X129" s="872"/>
      <c r="Y129" s="872"/>
      <c r="Z129" s="872"/>
      <c r="AA129" s="872"/>
      <c r="AB129" s="872"/>
      <c r="AC129" s="872"/>
      <c r="AD129" s="872"/>
      <c r="AE129" s="872"/>
      <c r="AF129" s="872"/>
      <c r="AG129" s="872"/>
      <c r="AH129" s="872"/>
      <c r="AI129" s="872"/>
      <c r="AJ129" s="872"/>
      <c r="AK129" s="872"/>
      <c r="AL129" s="872"/>
      <c r="AM129" s="872"/>
      <c r="AN129" s="872"/>
      <c r="AO129" s="872"/>
      <c r="AP129" s="872"/>
      <c r="AQ129" s="872"/>
      <c r="AR129" s="872"/>
      <c r="AS129" s="872"/>
      <c r="AT129" s="872"/>
      <c r="AU129" s="872"/>
      <c r="AV129" s="872"/>
      <c r="AW129" s="872"/>
      <c r="AX129" s="872"/>
      <c r="AY129" s="872"/>
      <c r="AZ129" s="872"/>
      <c r="BA129" s="872"/>
      <c r="BB129" s="872"/>
      <c r="BC129" s="872"/>
      <c r="BD129" s="872"/>
      <c r="BE129" s="872"/>
      <c r="BF129" s="872"/>
      <c r="BG129" s="872"/>
      <c r="BH129" s="872"/>
    </row>
    <row r="130" spans="2:61" s="1" customFormat="1" ht="14.25" customHeight="1">
      <c r="B130" s="312"/>
      <c r="C130" s="312"/>
      <c r="D130" s="312"/>
      <c r="E130" s="312"/>
      <c r="F130" s="312"/>
      <c r="G130" s="312"/>
      <c r="H130" s="312"/>
      <c r="I130" s="312"/>
      <c r="J130" s="312"/>
      <c r="K130" s="312"/>
      <c r="L130" s="312"/>
      <c r="M130" s="312"/>
      <c r="N130" s="312"/>
      <c r="O130" s="312"/>
      <c r="P130" s="312"/>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3"/>
      <c r="BA130" s="313"/>
      <c r="BB130" s="313"/>
      <c r="BC130" s="313"/>
      <c r="BD130" s="313"/>
      <c r="BE130" s="313"/>
      <c r="BF130" s="313"/>
      <c r="BG130" s="313"/>
      <c r="BH130" s="313"/>
    </row>
    <row r="131" spans="2:61" s="1" customFormat="1" ht="27" customHeight="1">
      <c r="B131" s="574" t="s">
        <v>543</v>
      </c>
      <c r="C131" s="574"/>
      <c r="D131" s="574"/>
      <c r="E131" s="574"/>
      <c r="F131" s="574"/>
      <c r="G131" s="574"/>
      <c r="H131" s="574"/>
      <c r="I131" s="574"/>
      <c r="J131" s="574"/>
      <c r="K131" s="574"/>
      <c r="L131" s="574"/>
      <c r="M131" s="574"/>
      <c r="N131" s="574"/>
      <c r="O131" s="574"/>
      <c r="P131" s="574"/>
      <c r="Q131" s="873">
        <v>46477</v>
      </c>
      <c r="R131" s="833"/>
      <c r="S131" s="833"/>
      <c r="T131" s="833"/>
      <c r="U131" s="833"/>
      <c r="V131" s="833"/>
      <c r="W131" s="833"/>
      <c r="X131" s="833"/>
      <c r="Y131" s="833"/>
      <c r="Z131" s="833"/>
      <c r="AA131" s="833"/>
      <c r="AB131" s="833"/>
      <c r="AC131" s="833"/>
      <c r="AD131" s="833"/>
      <c r="AE131" s="833"/>
      <c r="AF131" s="83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3"/>
      <c r="BA131" s="313"/>
      <c r="BB131" s="313"/>
      <c r="BC131" s="313"/>
      <c r="BD131" s="313"/>
      <c r="BE131" s="313"/>
      <c r="BF131" s="313"/>
      <c r="BG131" s="313"/>
      <c r="BH131" s="313"/>
    </row>
    <row r="132" spans="2:61" s="1" customFormat="1" ht="14.25" customHeight="1">
      <c r="B132" s="313"/>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3"/>
      <c r="BA132" s="313"/>
      <c r="BB132" s="313"/>
      <c r="BC132" s="313"/>
      <c r="BD132" s="313"/>
      <c r="BE132" s="313"/>
      <c r="BF132" s="313"/>
      <c r="BG132" s="313"/>
      <c r="BH132" s="313"/>
    </row>
    <row r="133" spans="2:61" ht="18.75" customHeight="1">
      <c r="B133" s="812" t="s">
        <v>544</v>
      </c>
      <c r="C133" s="812"/>
      <c r="D133" s="812"/>
      <c r="E133" s="812"/>
      <c r="F133" s="812"/>
      <c r="G133" s="812"/>
      <c r="H133" s="812"/>
      <c r="I133" s="812"/>
      <c r="J133" s="812"/>
      <c r="K133" s="812"/>
      <c r="L133" s="812"/>
      <c r="M133" s="812"/>
      <c r="N133" s="812"/>
      <c r="O133" s="812"/>
      <c r="P133" s="812"/>
      <c r="Q133" s="812"/>
      <c r="R133" s="812"/>
      <c r="S133" s="812"/>
      <c r="T133" s="812"/>
      <c r="U133" s="812"/>
      <c r="V133" s="812"/>
      <c r="W133" s="812"/>
      <c r="X133" s="812"/>
      <c r="Y133" s="812"/>
      <c r="Z133" s="812"/>
      <c r="AA133" s="812"/>
      <c r="AB133" s="812"/>
      <c r="AC133" s="812"/>
      <c r="AD133" s="812"/>
      <c r="AE133" s="812"/>
      <c r="AF133" s="812"/>
      <c r="AG133" s="812"/>
      <c r="AH133" s="812"/>
      <c r="AI133" s="812"/>
      <c r="AJ133" s="812"/>
      <c r="AK133" s="812"/>
      <c r="AL133" s="812"/>
      <c r="AM133" s="812"/>
      <c r="AN133" s="812"/>
      <c r="AO133" s="812"/>
      <c r="AP133" s="812"/>
      <c r="AQ133" s="812"/>
      <c r="AR133" s="812"/>
      <c r="AS133" s="812"/>
      <c r="AT133" s="812"/>
      <c r="AU133" s="812"/>
      <c r="AV133" s="812"/>
      <c r="AW133" s="812"/>
      <c r="AX133" s="809"/>
      <c r="AY133" s="809"/>
      <c r="AZ133" s="809"/>
      <c r="BA133" s="809"/>
      <c r="BB133" s="809"/>
      <c r="BC133" s="809"/>
      <c r="BD133" s="809"/>
      <c r="BE133" s="809"/>
      <c r="BF133" s="809"/>
      <c r="BG133" s="809"/>
      <c r="BH133" s="809"/>
    </row>
    <row r="134" spans="2:61" ht="18.75" customHeight="1">
      <c r="B134" s="690" t="s">
        <v>545</v>
      </c>
      <c r="C134" s="599"/>
      <c r="D134" s="599"/>
      <c r="E134" s="599"/>
      <c r="F134" s="599"/>
      <c r="G134" s="599"/>
      <c r="H134" s="599"/>
      <c r="I134" s="599"/>
      <c r="J134" s="599"/>
      <c r="K134" s="599"/>
      <c r="L134" s="599"/>
      <c r="M134" s="599"/>
      <c r="N134" s="599"/>
      <c r="O134" s="599"/>
      <c r="P134" s="599"/>
      <c r="Q134" s="599"/>
      <c r="R134" s="599"/>
      <c r="S134" s="599"/>
      <c r="T134" s="691"/>
      <c r="U134" s="695" t="s">
        <v>546</v>
      </c>
      <c r="V134" s="696"/>
      <c r="W134" s="696"/>
      <c r="X134" s="696"/>
      <c r="Y134" s="696"/>
      <c r="Z134" s="696"/>
      <c r="AA134" s="730"/>
      <c r="AB134" s="727" t="s">
        <v>328</v>
      </c>
      <c r="AC134" s="728"/>
      <c r="AD134" s="728"/>
      <c r="AE134" s="728"/>
      <c r="AF134" s="728"/>
      <c r="AG134" s="728"/>
      <c r="AH134" s="728"/>
      <c r="AI134" s="728"/>
      <c r="AJ134" s="728"/>
      <c r="AK134" s="728"/>
      <c r="AL134" s="728"/>
      <c r="AM134" s="728"/>
      <c r="AN134" s="728"/>
      <c r="AO134" s="728"/>
      <c r="AP134" s="728"/>
      <c r="AQ134" s="728"/>
      <c r="AR134" s="729"/>
      <c r="AS134" s="572" t="s">
        <v>547</v>
      </c>
      <c r="AT134" s="572"/>
      <c r="AU134" s="572"/>
      <c r="AV134" s="572"/>
      <c r="AW134" s="572"/>
      <c r="AX134" s="573" t="s">
        <v>548</v>
      </c>
      <c r="AY134" s="573"/>
      <c r="AZ134" s="573"/>
      <c r="BA134" s="573"/>
      <c r="BB134" s="573"/>
      <c r="BC134" s="573"/>
      <c r="BD134" s="573"/>
      <c r="BE134" s="573"/>
      <c r="BF134" s="573"/>
      <c r="BG134" s="573"/>
      <c r="BH134" s="573"/>
      <c r="BI134" s="573"/>
    </row>
    <row r="135" spans="2:61" ht="18.75" customHeight="1">
      <c r="B135" s="794"/>
      <c r="C135" s="795"/>
      <c r="D135" s="795"/>
      <c r="E135" s="795"/>
      <c r="F135" s="795"/>
      <c r="G135" s="795"/>
      <c r="H135" s="795"/>
      <c r="I135" s="795"/>
      <c r="J135" s="795"/>
      <c r="K135" s="795"/>
      <c r="L135" s="795"/>
      <c r="M135" s="795"/>
      <c r="N135" s="795"/>
      <c r="O135" s="795"/>
      <c r="P135" s="795"/>
      <c r="Q135" s="795"/>
      <c r="R135" s="795"/>
      <c r="S135" s="795"/>
      <c r="T135" s="796"/>
      <c r="U135" s="747"/>
      <c r="V135" s="748"/>
      <c r="W135" s="748"/>
      <c r="X135" s="748"/>
      <c r="Y135" s="748"/>
      <c r="Z135" s="748"/>
      <c r="AA135" s="749"/>
      <c r="AB135" s="727" t="s">
        <v>20</v>
      </c>
      <c r="AC135" s="728"/>
      <c r="AD135" s="728"/>
      <c r="AE135" s="728"/>
      <c r="AF135" s="728"/>
      <c r="AG135" s="728"/>
      <c r="AH135" s="729"/>
      <c r="AI135" s="573" t="s">
        <v>21</v>
      </c>
      <c r="AJ135" s="573"/>
      <c r="AK135" s="573"/>
      <c r="AL135" s="727" t="s">
        <v>22</v>
      </c>
      <c r="AM135" s="728"/>
      <c r="AN135" s="728"/>
      <c r="AO135" s="728"/>
      <c r="AP135" s="728"/>
      <c r="AQ135" s="728"/>
      <c r="AR135" s="729"/>
      <c r="AS135" s="572"/>
      <c r="AT135" s="572"/>
      <c r="AU135" s="572"/>
      <c r="AV135" s="572"/>
      <c r="AW135" s="572"/>
      <c r="AX135" s="573"/>
      <c r="AY135" s="573"/>
      <c r="AZ135" s="573"/>
      <c r="BA135" s="573"/>
      <c r="BB135" s="573"/>
      <c r="BC135" s="573"/>
      <c r="BD135" s="573"/>
      <c r="BE135" s="573"/>
      <c r="BF135" s="573"/>
      <c r="BG135" s="573"/>
      <c r="BH135" s="573"/>
      <c r="BI135" s="573"/>
    </row>
    <row r="136" spans="2:61" ht="18.75" customHeight="1">
      <c r="B136" s="314" t="s">
        <v>549</v>
      </c>
      <c r="C136" s="315"/>
      <c r="D136" s="315"/>
      <c r="E136" s="315"/>
      <c r="F136" s="315"/>
      <c r="G136" s="315"/>
      <c r="H136" s="315"/>
      <c r="I136" s="315"/>
      <c r="J136" s="315"/>
      <c r="K136" s="315"/>
      <c r="L136" s="315"/>
      <c r="M136" s="315"/>
      <c r="N136" s="315"/>
      <c r="O136" s="315"/>
      <c r="P136" s="315"/>
      <c r="Q136" s="315"/>
      <c r="R136" s="315"/>
      <c r="S136" s="315"/>
      <c r="T136" s="315"/>
      <c r="U136" s="870">
        <f>IF(SUM(U138:AA139,U141:AA142,U144:AA145,U147:AA148,U150:AA151,U153:AA154)=0,"0",SUM(U138:AA139,U141:AA142,U144:AA145,U147:AA148,U150:AA151,U153:AA154))</f>
        <v>1667000</v>
      </c>
      <c r="V136" s="870"/>
      <c r="W136" s="870"/>
      <c r="X136" s="870"/>
      <c r="Y136" s="870"/>
      <c r="Z136" s="870"/>
      <c r="AA136" s="870"/>
      <c r="AB136" s="871">
        <f>IF(SUM(AB138:AH139,AB141:AH142,AB144:AH145,AB147:AH148,AB150:AH151,AB153:AH154)=0,"0",SUM(AB138:AH139,AB141:AH142,AB144:AH145,AB147:AH148,AB150:AH151,AB153:AH154))</f>
        <v>1570000</v>
      </c>
      <c r="AC136" s="871"/>
      <c r="AD136" s="871"/>
      <c r="AE136" s="871"/>
      <c r="AF136" s="871"/>
      <c r="AG136" s="871"/>
      <c r="AH136" s="871"/>
      <c r="AI136" s="573"/>
      <c r="AJ136" s="573"/>
      <c r="AK136" s="573"/>
      <c r="AL136" s="871">
        <f>IF(SUM(AL138:AR139,AL141:AR142,AL144:AR145,AL147:AR148,AL150:AR151,AL153:AR154)=0,"0",SUM(AL138:AR139,AL141:AR142,AL144:AR145,AL147:AR148,AL150:AR151,AL153:AR154))</f>
        <v>97000</v>
      </c>
      <c r="AM136" s="871"/>
      <c r="AN136" s="871"/>
      <c r="AO136" s="871"/>
      <c r="AP136" s="871"/>
      <c r="AQ136" s="871"/>
      <c r="AR136" s="871"/>
      <c r="AS136" s="573"/>
      <c r="AT136" s="573"/>
      <c r="AU136" s="573"/>
      <c r="AV136" s="573"/>
      <c r="AW136" s="573"/>
      <c r="AX136" s="573"/>
      <c r="AY136" s="573"/>
      <c r="AZ136" s="573"/>
      <c r="BA136" s="573"/>
      <c r="BB136" s="573"/>
      <c r="BC136" s="573"/>
      <c r="BD136" s="573"/>
      <c r="BE136" s="573"/>
      <c r="BF136" s="573"/>
      <c r="BG136" s="573"/>
      <c r="BH136" s="573"/>
      <c r="BI136" s="573"/>
    </row>
    <row r="137" spans="2:61" ht="14.25" customHeight="1">
      <c r="B137" s="282"/>
      <c r="C137" s="865" t="s">
        <v>534</v>
      </c>
      <c r="D137" s="865"/>
      <c r="E137" s="865"/>
      <c r="F137" s="865"/>
      <c r="G137" s="865"/>
      <c r="H137" s="865"/>
      <c r="I137" s="865"/>
      <c r="J137" s="865"/>
      <c r="K137" s="865"/>
      <c r="L137" s="865"/>
      <c r="M137" s="865"/>
      <c r="N137" s="865"/>
      <c r="O137" s="865"/>
      <c r="P137" s="865"/>
      <c r="Q137" s="865"/>
      <c r="R137" s="865"/>
      <c r="S137" s="865"/>
      <c r="T137" s="865"/>
      <c r="U137" s="865"/>
      <c r="V137" s="865"/>
      <c r="W137" s="865"/>
      <c r="X137" s="865"/>
      <c r="Y137" s="865"/>
      <c r="Z137" s="865"/>
      <c r="AA137" s="865"/>
      <c r="AB137" s="865"/>
      <c r="AC137" s="865"/>
      <c r="AD137" s="865"/>
      <c r="AE137" s="865"/>
      <c r="AF137" s="865"/>
      <c r="AG137" s="865"/>
      <c r="AH137" s="865"/>
      <c r="AI137" s="865"/>
      <c r="AJ137" s="865"/>
      <c r="AK137" s="865"/>
      <c r="AL137" s="865"/>
      <c r="AM137" s="865"/>
      <c r="AN137" s="865"/>
      <c r="AO137" s="865"/>
      <c r="AP137" s="865"/>
      <c r="AQ137" s="865"/>
      <c r="AR137" s="865"/>
      <c r="AS137" s="865"/>
      <c r="AT137" s="865"/>
      <c r="AU137" s="865"/>
      <c r="AV137" s="865"/>
      <c r="AW137" s="865"/>
      <c r="AX137" s="865"/>
      <c r="AY137" s="865"/>
      <c r="AZ137" s="865"/>
      <c r="BA137" s="865"/>
      <c r="BB137" s="865"/>
      <c r="BC137" s="865"/>
      <c r="BD137" s="865"/>
      <c r="BE137" s="865"/>
      <c r="BF137" s="865"/>
      <c r="BG137" s="865"/>
      <c r="BH137" s="865"/>
      <c r="BI137" s="865"/>
    </row>
    <row r="138" spans="2:61" ht="39" customHeight="1">
      <c r="B138" s="271"/>
      <c r="C138" s="880" t="s">
        <v>550</v>
      </c>
      <c r="D138" s="747"/>
      <c r="E138" s="881" t="s">
        <v>551</v>
      </c>
      <c r="F138" s="882"/>
      <c r="G138" s="882"/>
      <c r="H138" s="882"/>
      <c r="I138" s="882"/>
      <c r="J138" s="882"/>
      <c r="K138" s="882"/>
      <c r="L138" s="882"/>
      <c r="M138" s="882"/>
      <c r="N138" s="882"/>
      <c r="O138" s="882"/>
      <c r="P138" s="882"/>
      <c r="Q138" s="882"/>
      <c r="R138" s="882"/>
      <c r="S138" s="882"/>
      <c r="T138" s="883"/>
      <c r="U138" s="884">
        <v>22000</v>
      </c>
      <c r="V138" s="885"/>
      <c r="W138" s="885"/>
      <c r="X138" s="885"/>
      <c r="Y138" s="885"/>
      <c r="Z138" s="885"/>
      <c r="AA138" s="886"/>
      <c r="AB138" s="884">
        <v>20000</v>
      </c>
      <c r="AC138" s="885"/>
      <c r="AD138" s="885"/>
      <c r="AE138" s="885"/>
      <c r="AF138" s="885"/>
      <c r="AG138" s="885"/>
      <c r="AH138" s="886"/>
      <c r="AI138" s="887" t="s">
        <v>552</v>
      </c>
      <c r="AJ138" s="887"/>
      <c r="AK138" s="887"/>
      <c r="AL138" s="884">
        <v>2000</v>
      </c>
      <c r="AM138" s="885"/>
      <c r="AN138" s="885"/>
      <c r="AO138" s="885"/>
      <c r="AP138" s="885"/>
      <c r="AQ138" s="885"/>
      <c r="AR138" s="886"/>
      <c r="AS138" s="888" t="s">
        <v>553</v>
      </c>
      <c r="AT138" s="889"/>
      <c r="AU138" s="889"/>
      <c r="AV138" s="889"/>
      <c r="AW138" s="889"/>
      <c r="AX138" s="810" t="s">
        <v>554</v>
      </c>
      <c r="AY138" s="811"/>
      <c r="AZ138" s="811"/>
      <c r="BA138" s="811"/>
      <c r="BB138" s="811"/>
      <c r="BC138" s="811"/>
      <c r="BD138" s="811"/>
      <c r="BE138" s="811"/>
      <c r="BF138" s="811"/>
      <c r="BG138" s="811"/>
      <c r="BH138" s="811"/>
      <c r="BI138" s="811"/>
    </row>
    <row r="139" spans="2:61" ht="18.75" customHeight="1">
      <c r="B139" s="240"/>
      <c r="C139" s="572"/>
      <c r="D139" s="721"/>
      <c r="E139" s="874"/>
      <c r="F139" s="875"/>
      <c r="G139" s="875"/>
      <c r="H139" s="875"/>
      <c r="I139" s="875"/>
      <c r="J139" s="875"/>
      <c r="K139" s="875"/>
      <c r="L139" s="875"/>
      <c r="M139" s="875"/>
      <c r="N139" s="875"/>
      <c r="O139" s="875"/>
      <c r="P139" s="875"/>
      <c r="Q139" s="875"/>
      <c r="R139" s="875"/>
      <c r="S139" s="875"/>
      <c r="T139" s="876"/>
      <c r="U139" s="877"/>
      <c r="V139" s="878"/>
      <c r="W139" s="878"/>
      <c r="X139" s="878"/>
      <c r="Y139" s="878"/>
      <c r="Z139" s="878"/>
      <c r="AA139" s="879"/>
      <c r="AB139" s="877"/>
      <c r="AC139" s="878"/>
      <c r="AD139" s="878"/>
      <c r="AE139" s="878"/>
      <c r="AF139" s="878"/>
      <c r="AG139" s="878"/>
      <c r="AH139" s="879"/>
      <c r="AI139" s="573"/>
      <c r="AJ139" s="573"/>
      <c r="AK139" s="573"/>
      <c r="AL139" s="877"/>
      <c r="AM139" s="878"/>
      <c r="AN139" s="878"/>
      <c r="AO139" s="878"/>
      <c r="AP139" s="878"/>
      <c r="AQ139" s="878"/>
      <c r="AR139" s="879"/>
      <c r="AS139" s="750"/>
      <c r="AT139" s="750"/>
      <c r="AU139" s="750"/>
      <c r="AV139" s="750"/>
      <c r="AW139" s="750"/>
      <c r="AX139" s="750"/>
      <c r="AY139" s="750"/>
      <c r="AZ139" s="750"/>
      <c r="BA139" s="750"/>
      <c r="BB139" s="750"/>
      <c r="BC139" s="750"/>
      <c r="BD139" s="750"/>
      <c r="BE139" s="750"/>
      <c r="BF139" s="750"/>
      <c r="BG139" s="750"/>
      <c r="BH139" s="750"/>
      <c r="BI139" s="750"/>
    </row>
    <row r="140" spans="2:61" ht="15" customHeight="1">
      <c r="B140" s="240"/>
      <c r="C140" s="890" t="s">
        <v>536</v>
      </c>
      <c r="D140" s="891"/>
      <c r="E140" s="891"/>
      <c r="F140" s="891"/>
      <c r="G140" s="891"/>
      <c r="H140" s="891"/>
      <c r="I140" s="891"/>
      <c r="J140" s="891"/>
      <c r="K140" s="891"/>
      <c r="L140" s="891"/>
      <c r="M140" s="891"/>
      <c r="N140" s="891"/>
      <c r="O140" s="891"/>
      <c r="P140" s="891"/>
      <c r="Q140" s="891"/>
      <c r="R140" s="891"/>
      <c r="S140" s="891"/>
      <c r="T140" s="891"/>
      <c r="U140" s="891"/>
      <c r="V140" s="891"/>
      <c r="W140" s="891"/>
      <c r="X140" s="891"/>
      <c r="Y140" s="891"/>
      <c r="Z140" s="891"/>
      <c r="AA140" s="891"/>
      <c r="AB140" s="891"/>
      <c r="AC140" s="891"/>
      <c r="AD140" s="891"/>
      <c r="AE140" s="891"/>
      <c r="AF140" s="891"/>
      <c r="AG140" s="891"/>
      <c r="AH140" s="891"/>
      <c r="AI140" s="891"/>
      <c r="AJ140" s="891"/>
      <c r="AK140" s="891"/>
      <c r="AL140" s="891"/>
      <c r="AM140" s="891"/>
      <c r="AN140" s="891"/>
      <c r="AO140" s="891"/>
      <c r="AP140" s="891"/>
      <c r="AQ140" s="891"/>
      <c r="AR140" s="891"/>
      <c r="AS140" s="891"/>
      <c r="AT140" s="891"/>
      <c r="AU140" s="891"/>
      <c r="AV140" s="891"/>
      <c r="AW140" s="891"/>
      <c r="AX140" s="891"/>
      <c r="AY140" s="891"/>
      <c r="AZ140" s="891"/>
      <c r="BA140" s="891"/>
      <c r="BB140" s="891"/>
      <c r="BC140" s="891"/>
      <c r="BD140" s="891"/>
      <c r="BE140" s="891"/>
      <c r="BF140" s="891"/>
      <c r="BG140" s="891"/>
      <c r="BH140" s="891"/>
      <c r="BI140" s="892"/>
    </row>
    <row r="141" spans="2:61" ht="18.75" customHeight="1">
      <c r="B141" s="316"/>
      <c r="C141" s="893" t="s">
        <v>550</v>
      </c>
      <c r="D141" s="894"/>
      <c r="E141" s="895"/>
      <c r="F141" s="896"/>
      <c r="G141" s="896"/>
      <c r="H141" s="896"/>
      <c r="I141" s="896"/>
      <c r="J141" s="896"/>
      <c r="K141" s="896"/>
      <c r="L141" s="896"/>
      <c r="M141" s="896"/>
      <c r="N141" s="896"/>
      <c r="O141" s="896"/>
      <c r="P141" s="896"/>
      <c r="Q141" s="896"/>
      <c r="R141" s="896"/>
      <c r="S141" s="896"/>
      <c r="T141" s="897"/>
      <c r="U141" s="898"/>
      <c r="V141" s="899"/>
      <c r="W141" s="899"/>
      <c r="X141" s="899"/>
      <c r="Y141" s="899"/>
      <c r="Z141" s="899"/>
      <c r="AA141" s="900"/>
      <c r="AB141" s="898"/>
      <c r="AC141" s="899"/>
      <c r="AD141" s="899"/>
      <c r="AE141" s="899"/>
      <c r="AF141" s="899"/>
      <c r="AG141" s="899"/>
      <c r="AH141" s="900"/>
      <c r="AI141" s="887" t="s">
        <v>555</v>
      </c>
      <c r="AJ141" s="887"/>
      <c r="AK141" s="887"/>
      <c r="AL141" s="898"/>
      <c r="AM141" s="899"/>
      <c r="AN141" s="899"/>
      <c r="AO141" s="899"/>
      <c r="AP141" s="899"/>
      <c r="AQ141" s="899"/>
      <c r="AR141" s="900"/>
      <c r="AS141" s="901"/>
      <c r="AT141" s="902"/>
      <c r="AU141" s="902"/>
      <c r="AV141" s="902"/>
      <c r="AW141" s="902"/>
      <c r="AX141" s="903"/>
      <c r="AY141" s="903"/>
      <c r="AZ141" s="903"/>
      <c r="BA141" s="903"/>
      <c r="BB141" s="903"/>
      <c r="BC141" s="903"/>
      <c r="BD141" s="903"/>
      <c r="BE141" s="903"/>
      <c r="BF141" s="903"/>
      <c r="BG141" s="903"/>
      <c r="BH141" s="903"/>
      <c r="BI141" s="903"/>
    </row>
    <row r="142" spans="2:61" ht="18.75" customHeight="1">
      <c r="B142" s="282"/>
      <c r="C142" s="893"/>
      <c r="D142" s="894"/>
      <c r="E142" s="904"/>
      <c r="F142" s="741"/>
      <c r="G142" s="741"/>
      <c r="H142" s="741"/>
      <c r="I142" s="741"/>
      <c r="J142" s="741"/>
      <c r="K142" s="741"/>
      <c r="L142" s="741"/>
      <c r="M142" s="741"/>
      <c r="N142" s="741"/>
      <c r="O142" s="741"/>
      <c r="P142" s="741"/>
      <c r="Q142" s="741"/>
      <c r="R142" s="741"/>
      <c r="S142" s="741"/>
      <c r="T142" s="801"/>
      <c r="U142" s="877"/>
      <c r="V142" s="878"/>
      <c r="W142" s="878"/>
      <c r="X142" s="878"/>
      <c r="Y142" s="878"/>
      <c r="Z142" s="878"/>
      <c r="AA142" s="879"/>
      <c r="AB142" s="877"/>
      <c r="AC142" s="878"/>
      <c r="AD142" s="878"/>
      <c r="AE142" s="878"/>
      <c r="AF142" s="878"/>
      <c r="AG142" s="878"/>
      <c r="AH142" s="879"/>
      <c r="AI142" s="573"/>
      <c r="AJ142" s="573"/>
      <c r="AK142" s="573"/>
      <c r="AL142" s="877"/>
      <c r="AM142" s="878"/>
      <c r="AN142" s="878"/>
      <c r="AO142" s="878"/>
      <c r="AP142" s="878"/>
      <c r="AQ142" s="878"/>
      <c r="AR142" s="879"/>
      <c r="AS142" s="750"/>
      <c r="AT142" s="750"/>
      <c r="AU142" s="750"/>
      <c r="AV142" s="750"/>
      <c r="AW142" s="750"/>
      <c r="AX142" s="750"/>
      <c r="AY142" s="750"/>
      <c r="AZ142" s="750"/>
      <c r="BA142" s="750"/>
      <c r="BB142" s="750"/>
      <c r="BC142" s="750"/>
      <c r="BD142" s="750"/>
      <c r="BE142" s="750"/>
      <c r="BF142" s="750"/>
      <c r="BG142" s="750"/>
      <c r="BH142" s="750"/>
      <c r="BI142" s="750"/>
    </row>
    <row r="143" spans="2:61" ht="15" customHeight="1">
      <c r="B143" s="240"/>
      <c r="C143" s="905" t="s">
        <v>537</v>
      </c>
      <c r="D143" s="905"/>
      <c r="E143" s="905"/>
      <c r="F143" s="905"/>
      <c r="G143" s="905"/>
      <c r="H143" s="905"/>
      <c r="I143" s="905"/>
      <c r="J143" s="905"/>
      <c r="K143" s="905"/>
      <c r="L143" s="905"/>
      <c r="M143" s="905"/>
      <c r="N143" s="905"/>
      <c r="O143" s="905"/>
      <c r="P143" s="905"/>
      <c r="Q143" s="905"/>
      <c r="R143" s="905"/>
      <c r="S143" s="905"/>
      <c r="T143" s="905"/>
      <c r="U143" s="905"/>
      <c r="V143" s="905"/>
      <c r="W143" s="905"/>
      <c r="X143" s="905"/>
      <c r="Y143" s="905"/>
      <c r="Z143" s="905"/>
      <c r="AA143" s="905"/>
      <c r="AB143" s="905"/>
      <c r="AC143" s="905"/>
      <c r="AD143" s="905"/>
      <c r="AE143" s="905"/>
      <c r="AF143" s="905"/>
      <c r="AG143" s="905"/>
      <c r="AH143" s="905"/>
      <c r="AI143" s="905"/>
      <c r="AJ143" s="905"/>
      <c r="AK143" s="905"/>
      <c r="AL143" s="905"/>
      <c r="AM143" s="905"/>
      <c r="AN143" s="905"/>
      <c r="AO143" s="905"/>
      <c r="AP143" s="905"/>
      <c r="AQ143" s="905"/>
      <c r="AR143" s="905"/>
      <c r="AS143" s="905"/>
      <c r="AT143" s="905"/>
      <c r="AU143" s="905"/>
      <c r="AV143" s="905"/>
      <c r="AW143" s="905"/>
      <c r="AX143" s="905"/>
      <c r="AY143" s="905"/>
      <c r="AZ143" s="905"/>
      <c r="BA143" s="905"/>
      <c r="BB143" s="905"/>
      <c r="BC143" s="905"/>
      <c r="BD143" s="905"/>
      <c r="BE143" s="905"/>
      <c r="BF143" s="905"/>
      <c r="BG143" s="905"/>
      <c r="BH143" s="905"/>
      <c r="BI143" s="905"/>
    </row>
    <row r="144" spans="2:61" ht="80.25" customHeight="1">
      <c r="B144" s="316"/>
      <c r="C144" s="906" t="s">
        <v>550</v>
      </c>
      <c r="D144" s="907"/>
      <c r="E144" s="881" t="s">
        <v>556</v>
      </c>
      <c r="F144" s="882"/>
      <c r="G144" s="882"/>
      <c r="H144" s="882"/>
      <c r="I144" s="882"/>
      <c r="J144" s="882"/>
      <c r="K144" s="882"/>
      <c r="L144" s="882"/>
      <c r="M144" s="882"/>
      <c r="N144" s="882"/>
      <c r="O144" s="882"/>
      <c r="P144" s="882"/>
      <c r="Q144" s="882"/>
      <c r="R144" s="882"/>
      <c r="S144" s="882"/>
      <c r="T144" s="883"/>
      <c r="U144" s="884">
        <v>600000</v>
      </c>
      <c r="V144" s="885"/>
      <c r="W144" s="885"/>
      <c r="X144" s="885"/>
      <c r="Y144" s="885"/>
      <c r="Z144" s="885"/>
      <c r="AA144" s="886"/>
      <c r="AB144" s="884">
        <v>600000</v>
      </c>
      <c r="AC144" s="885"/>
      <c r="AD144" s="885"/>
      <c r="AE144" s="885"/>
      <c r="AF144" s="885"/>
      <c r="AG144" s="885"/>
      <c r="AH144" s="886"/>
      <c r="AI144" s="887" t="s">
        <v>555</v>
      </c>
      <c r="AJ144" s="887"/>
      <c r="AK144" s="887"/>
      <c r="AL144" s="884">
        <v>0</v>
      </c>
      <c r="AM144" s="885"/>
      <c r="AN144" s="885"/>
      <c r="AO144" s="885"/>
      <c r="AP144" s="885"/>
      <c r="AQ144" s="885"/>
      <c r="AR144" s="886"/>
      <c r="AS144" s="908" t="s">
        <v>953</v>
      </c>
      <c r="AT144" s="909"/>
      <c r="AU144" s="909"/>
      <c r="AV144" s="909"/>
      <c r="AW144" s="909"/>
      <c r="AX144" s="810" t="s">
        <v>557</v>
      </c>
      <c r="AY144" s="811"/>
      <c r="AZ144" s="811"/>
      <c r="BA144" s="811"/>
      <c r="BB144" s="811"/>
      <c r="BC144" s="811"/>
      <c r="BD144" s="811"/>
      <c r="BE144" s="811"/>
      <c r="BF144" s="811"/>
      <c r="BG144" s="811"/>
      <c r="BH144" s="811"/>
      <c r="BI144" s="811"/>
    </row>
    <row r="145" spans="1:62" ht="18.75" customHeight="1">
      <c r="B145" s="282"/>
      <c r="C145" s="893"/>
      <c r="D145" s="894"/>
      <c r="E145" s="904"/>
      <c r="F145" s="741"/>
      <c r="G145" s="741"/>
      <c r="H145" s="741"/>
      <c r="I145" s="741"/>
      <c r="J145" s="741"/>
      <c r="K145" s="741"/>
      <c r="L145" s="741"/>
      <c r="M145" s="741"/>
      <c r="N145" s="741"/>
      <c r="O145" s="741"/>
      <c r="P145" s="741"/>
      <c r="Q145" s="741"/>
      <c r="R145" s="741"/>
      <c r="S145" s="741"/>
      <c r="T145" s="801"/>
      <c r="U145" s="877"/>
      <c r="V145" s="878"/>
      <c r="W145" s="878"/>
      <c r="X145" s="878"/>
      <c r="Y145" s="878"/>
      <c r="Z145" s="878"/>
      <c r="AA145" s="879"/>
      <c r="AB145" s="877"/>
      <c r="AC145" s="878"/>
      <c r="AD145" s="878"/>
      <c r="AE145" s="878"/>
      <c r="AF145" s="878"/>
      <c r="AG145" s="878"/>
      <c r="AH145" s="879"/>
      <c r="AI145" s="573"/>
      <c r="AJ145" s="573"/>
      <c r="AK145" s="573"/>
      <c r="AL145" s="877"/>
      <c r="AM145" s="878"/>
      <c r="AN145" s="878"/>
      <c r="AO145" s="878"/>
      <c r="AP145" s="878"/>
      <c r="AQ145" s="878"/>
      <c r="AR145" s="879"/>
      <c r="AS145" s="750"/>
      <c r="AT145" s="750"/>
      <c r="AU145" s="750"/>
      <c r="AV145" s="750"/>
      <c r="AW145" s="750"/>
      <c r="AX145" s="750"/>
      <c r="AY145" s="750"/>
      <c r="AZ145" s="750"/>
      <c r="BA145" s="750"/>
      <c r="BB145" s="750"/>
      <c r="BC145" s="750"/>
      <c r="BD145" s="750"/>
      <c r="BE145" s="750"/>
      <c r="BF145" s="750"/>
      <c r="BG145" s="750"/>
      <c r="BH145" s="750"/>
      <c r="BI145" s="750"/>
    </row>
    <row r="146" spans="1:62" ht="15" customHeight="1">
      <c r="B146" s="240"/>
      <c r="C146" s="905" t="s">
        <v>538</v>
      </c>
      <c r="D146" s="905"/>
      <c r="E146" s="905"/>
      <c r="F146" s="905"/>
      <c r="G146" s="905"/>
      <c r="H146" s="905"/>
      <c r="I146" s="905"/>
      <c r="J146" s="905"/>
      <c r="K146" s="905"/>
      <c r="L146" s="905"/>
      <c r="M146" s="905"/>
      <c r="N146" s="905"/>
      <c r="O146" s="905"/>
      <c r="P146" s="905"/>
      <c r="Q146" s="905"/>
      <c r="R146" s="905"/>
      <c r="S146" s="905"/>
      <c r="T146" s="905"/>
      <c r="U146" s="905"/>
      <c r="V146" s="905"/>
      <c r="W146" s="905"/>
      <c r="X146" s="905"/>
      <c r="Y146" s="905"/>
      <c r="Z146" s="905"/>
      <c r="AA146" s="905"/>
      <c r="AB146" s="905"/>
      <c r="AC146" s="905"/>
      <c r="AD146" s="905"/>
      <c r="AE146" s="905"/>
      <c r="AF146" s="905"/>
      <c r="AG146" s="905"/>
      <c r="AH146" s="905"/>
      <c r="AI146" s="905"/>
      <c r="AJ146" s="905"/>
      <c r="AK146" s="905"/>
      <c r="AL146" s="905"/>
      <c r="AM146" s="905"/>
      <c r="AN146" s="905"/>
      <c r="AO146" s="905"/>
      <c r="AP146" s="905"/>
      <c r="AQ146" s="905"/>
      <c r="AR146" s="905"/>
      <c r="AS146" s="905"/>
      <c r="AT146" s="905"/>
      <c r="AU146" s="905"/>
      <c r="AV146" s="905"/>
      <c r="AW146" s="905"/>
      <c r="AX146" s="905"/>
      <c r="AY146" s="905"/>
      <c r="AZ146" s="905"/>
      <c r="BA146" s="905"/>
      <c r="BB146" s="905"/>
      <c r="BC146" s="905"/>
      <c r="BD146" s="905"/>
      <c r="BE146" s="905"/>
      <c r="BF146" s="905"/>
      <c r="BG146" s="905"/>
      <c r="BH146" s="905"/>
      <c r="BI146" s="905"/>
    </row>
    <row r="147" spans="1:62" ht="24.75" customHeight="1">
      <c r="B147" s="316"/>
      <c r="C147" s="906" t="s">
        <v>550</v>
      </c>
      <c r="D147" s="907"/>
      <c r="E147" s="917" t="s">
        <v>558</v>
      </c>
      <c r="F147" s="882"/>
      <c r="G147" s="882"/>
      <c r="H147" s="882"/>
      <c r="I147" s="882"/>
      <c r="J147" s="882"/>
      <c r="K147" s="882"/>
      <c r="L147" s="882"/>
      <c r="M147" s="882"/>
      <c r="N147" s="882"/>
      <c r="O147" s="882"/>
      <c r="P147" s="882"/>
      <c r="Q147" s="882"/>
      <c r="R147" s="882"/>
      <c r="S147" s="882"/>
      <c r="T147" s="883"/>
      <c r="U147" s="884">
        <v>550000</v>
      </c>
      <c r="V147" s="885"/>
      <c r="W147" s="885"/>
      <c r="X147" s="885"/>
      <c r="Y147" s="885"/>
      <c r="Z147" s="885"/>
      <c r="AA147" s="886"/>
      <c r="AB147" s="884">
        <v>500000</v>
      </c>
      <c r="AC147" s="885"/>
      <c r="AD147" s="885"/>
      <c r="AE147" s="885"/>
      <c r="AF147" s="885"/>
      <c r="AG147" s="885"/>
      <c r="AH147" s="886"/>
      <c r="AI147" s="887" t="s">
        <v>555</v>
      </c>
      <c r="AJ147" s="887"/>
      <c r="AK147" s="887"/>
      <c r="AL147" s="884">
        <v>50000</v>
      </c>
      <c r="AM147" s="885"/>
      <c r="AN147" s="885"/>
      <c r="AO147" s="885"/>
      <c r="AP147" s="885"/>
      <c r="AQ147" s="885"/>
      <c r="AR147" s="886"/>
      <c r="AS147" s="908" t="s">
        <v>826</v>
      </c>
      <c r="AT147" s="909"/>
      <c r="AU147" s="909"/>
      <c r="AV147" s="909"/>
      <c r="AW147" s="909"/>
      <c r="AX147" s="918" t="s">
        <v>825</v>
      </c>
      <c r="AY147" s="918"/>
      <c r="AZ147" s="918"/>
      <c r="BA147" s="918"/>
      <c r="BB147" s="918"/>
      <c r="BC147" s="918"/>
      <c r="BD147" s="918"/>
      <c r="BE147" s="918"/>
      <c r="BF147" s="918"/>
      <c r="BG147" s="918"/>
      <c r="BH147" s="918"/>
      <c r="BI147" s="918"/>
    </row>
    <row r="148" spans="1:62" ht="18.75" customHeight="1">
      <c r="B148" s="282"/>
      <c r="C148" s="893"/>
      <c r="D148" s="894"/>
      <c r="E148" s="904"/>
      <c r="F148" s="741"/>
      <c r="G148" s="741"/>
      <c r="H148" s="741"/>
      <c r="I148" s="741"/>
      <c r="J148" s="741"/>
      <c r="K148" s="741"/>
      <c r="L148" s="741"/>
      <c r="M148" s="741"/>
      <c r="N148" s="741"/>
      <c r="O148" s="741"/>
      <c r="P148" s="741"/>
      <c r="Q148" s="741"/>
      <c r="R148" s="741"/>
      <c r="S148" s="741"/>
      <c r="T148" s="801"/>
      <c r="U148" s="910"/>
      <c r="V148" s="911"/>
      <c r="W148" s="911"/>
      <c r="X148" s="911"/>
      <c r="Y148" s="911"/>
      <c r="Z148" s="911"/>
      <c r="AA148" s="912"/>
      <c r="AB148" s="910"/>
      <c r="AC148" s="911"/>
      <c r="AD148" s="911"/>
      <c r="AE148" s="911"/>
      <c r="AF148" s="911"/>
      <c r="AG148" s="911"/>
      <c r="AH148" s="912"/>
      <c r="AI148" s="573"/>
      <c r="AJ148" s="573"/>
      <c r="AK148" s="573"/>
      <c r="AL148" s="913"/>
      <c r="AM148" s="914"/>
      <c r="AN148" s="914"/>
      <c r="AO148" s="914"/>
      <c r="AP148" s="914"/>
      <c r="AQ148" s="914"/>
      <c r="AR148" s="915"/>
      <c r="AS148" s="916"/>
      <c r="AT148" s="916"/>
      <c r="AU148" s="916"/>
      <c r="AV148" s="916"/>
      <c r="AW148" s="916"/>
      <c r="AX148" s="916"/>
      <c r="AY148" s="916"/>
      <c r="AZ148" s="916"/>
      <c r="BA148" s="916"/>
      <c r="BB148" s="916"/>
      <c r="BC148" s="916"/>
      <c r="BD148" s="916"/>
      <c r="BE148" s="916"/>
      <c r="BF148" s="916"/>
      <c r="BG148" s="916"/>
      <c r="BH148" s="916"/>
      <c r="BI148" s="916"/>
    </row>
    <row r="149" spans="1:62" ht="15" customHeight="1">
      <c r="B149" s="260"/>
      <c r="C149" s="905" t="s">
        <v>539</v>
      </c>
      <c r="D149" s="905"/>
      <c r="E149" s="905"/>
      <c r="F149" s="905"/>
      <c r="G149" s="905"/>
      <c r="H149" s="905"/>
      <c r="I149" s="905"/>
      <c r="J149" s="905"/>
      <c r="K149" s="905"/>
      <c r="L149" s="905"/>
      <c r="M149" s="905"/>
      <c r="N149" s="905"/>
      <c r="O149" s="905"/>
      <c r="P149" s="905"/>
      <c r="Q149" s="905"/>
      <c r="R149" s="905"/>
      <c r="S149" s="905"/>
      <c r="T149" s="905"/>
      <c r="U149" s="905"/>
      <c r="V149" s="905"/>
      <c r="W149" s="905"/>
      <c r="X149" s="905"/>
      <c r="Y149" s="905"/>
      <c r="Z149" s="905"/>
      <c r="AA149" s="905"/>
      <c r="AB149" s="905"/>
      <c r="AC149" s="905"/>
      <c r="AD149" s="905"/>
      <c r="AE149" s="905"/>
      <c r="AF149" s="905"/>
      <c r="AG149" s="905"/>
      <c r="AH149" s="905"/>
      <c r="AI149" s="905"/>
      <c r="AJ149" s="905"/>
      <c r="AK149" s="905"/>
      <c r="AL149" s="905"/>
      <c r="AM149" s="905"/>
      <c r="AN149" s="905"/>
      <c r="AO149" s="905"/>
      <c r="AP149" s="905"/>
      <c r="AQ149" s="905"/>
      <c r="AR149" s="905"/>
      <c r="AS149" s="905"/>
      <c r="AT149" s="905"/>
      <c r="AU149" s="905"/>
      <c r="AV149" s="905"/>
      <c r="AW149" s="905"/>
      <c r="AX149" s="905"/>
      <c r="AY149" s="905"/>
      <c r="AZ149" s="905"/>
      <c r="BA149" s="905"/>
      <c r="BB149" s="905"/>
      <c r="BC149" s="905"/>
      <c r="BD149" s="905"/>
      <c r="BE149" s="905"/>
      <c r="BF149" s="905"/>
      <c r="BG149" s="905"/>
      <c r="BH149" s="905"/>
      <c r="BI149" s="905"/>
    </row>
    <row r="150" spans="1:62" ht="42" customHeight="1">
      <c r="B150" s="317"/>
      <c r="C150" s="906" t="s">
        <v>550</v>
      </c>
      <c r="D150" s="907"/>
      <c r="E150" s="917" t="s">
        <v>559</v>
      </c>
      <c r="F150" s="882"/>
      <c r="G150" s="882"/>
      <c r="H150" s="882"/>
      <c r="I150" s="882"/>
      <c r="J150" s="882"/>
      <c r="K150" s="882"/>
      <c r="L150" s="882"/>
      <c r="M150" s="882"/>
      <c r="N150" s="882"/>
      <c r="O150" s="882"/>
      <c r="P150" s="882"/>
      <c r="Q150" s="882"/>
      <c r="R150" s="882"/>
      <c r="S150" s="882"/>
      <c r="T150" s="883"/>
      <c r="U150" s="884">
        <v>55000</v>
      </c>
      <c r="V150" s="885"/>
      <c r="W150" s="885"/>
      <c r="X150" s="885"/>
      <c r="Y150" s="885"/>
      <c r="Z150" s="885"/>
      <c r="AA150" s="886"/>
      <c r="AB150" s="884">
        <v>50000</v>
      </c>
      <c r="AC150" s="885"/>
      <c r="AD150" s="885"/>
      <c r="AE150" s="885"/>
      <c r="AF150" s="885"/>
      <c r="AG150" s="885"/>
      <c r="AH150" s="886"/>
      <c r="AI150" s="887" t="s">
        <v>555</v>
      </c>
      <c r="AJ150" s="887"/>
      <c r="AK150" s="887"/>
      <c r="AL150" s="884">
        <v>5000</v>
      </c>
      <c r="AM150" s="885"/>
      <c r="AN150" s="885"/>
      <c r="AO150" s="885"/>
      <c r="AP150" s="885"/>
      <c r="AQ150" s="885"/>
      <c r="AR150" s="886"/>
      <c r="AS150" s="908" t="s">
        <v>560</v>
      </c>
      <c r="AT150" s="909"/>
      <c r="AU150" s="909"/>
      <c r="AV150" s="909"/>
      <c r="AW150" s="909"/>
      <c r="AX150" s="810" t="s">
        <v>561</v>
      </c>
      <c r="AY150" s="811"/>
      <c r="AZ150" s="811"/>
      <c r="BA150" s="811"/>
      <c r="BB150" s="811"/>
      <c r="BC150" s="811"/>
      <c r="BD150" s="811"/>
      <c r="BE150" s="811"/>
      <c r="BF150" s="811"/>
      <c r="BG150" s="811"/>
      <c r="BH150" s="811"/>
      <c r="BI150" s="811"/>
    </row>
    <row r="151" spans="1:62" ht="18.75" customHeight="1">
      <c r="B151" s="285"/>
      <c r="C151" s="893"/>
      <c r="D151" s="894"/>
      <c r="E151" s="904"/>
      <c r="F151" s="741"/>
      <c r="G151" s="741"/>
      <c r="H151" s="741"/>
      <c r="I151" s="741"/>
      <c r="J151" s="741"/>
      <c r="K151" s="741"/>
      <c r="L151" s="741"/>
      <c r="M151" s="741"/>
      <c r="N151" s="741"/>
      <c r="O151" s="741"/>
      <c r="P151" s="741"/>
      <c r="Q151" s="741"/>
      <c r="R151" s="741"/>
      <c r="S151" s="741"/>
      <c r="T151" s="801"/>
      <c r="U151" s="877"/>
      <c r="V151" s="878"/>
      <c r="W151" s="878"/>
      <c r="X151" s="878"/>
      <c r="Y151" s="878"/>
      <c r="Z151" s="878"/>
      <c r="AA151" s="879"/>
      <c r="AB151" s="877"/>
      <c r="AC151" s="878"/>
      <c r="AD151" s="878"/>
      <c r="AE151" s="878"/>
      <c r="AF151" s="878"/>
      <c r="AG151" s="878"/>
      <c r="AH151" s="879"/>
      <c r="AI151" s="573"/>
      <c r="AJ151" s="573"/>
      <c r="AK151" s="573"/>
      <c r="AL151" s="913"/>
      <c r="AM151" s="914"/>
      <c r="AN151" s="914"/>
      <c r="AO151" s="914"/>
      <c r="AP151" s="914"/>
      <c r="AQ151" s="914"/>
      <c r="AR151" s="915"/>
      <c r="AS151" s="916"/>
      <c r="AT151" s="916"/>
      <c r="AU151" s="916"/>
      <c r="AV151" s="916"/>
      <c r="AW151" s="916"/>
      <c r="AX151" s="916"/>
      <c r="AY151" s="916"/>
      <c r="AZ151" s="916"/>
      <c r="BA151" s="916"/>
      <c r="BB151" s="916"/>
      <c r="BC151" s="916"/>
      <c r="BD151" s="916"/>
      <c r="BE151" s="916"/>
      <c r="BF151" s="916"/>
      <c r="BG151" s="916"/>
      <c r="BH151" s="916"/>
      <c r="BI151" s="916"/>
    </row>
    <row r="152" spans="1:62" ht="15" customHeight="1">
      <c r="B152" s="260"/>
      <c r="C152" s="905" t="s">
        <v>540</v>
      </c>
      <c r="D152" s="905"/>
      <c r="E152" s="905"/>
      <c r="F152" s="905"/>
      <c r="G152" s="905"/>
      <c r="H152" s="905"/>
      <c r="I152" s="905"/>
      <c r="J152" s="905"/>
      <c r="K152" s="905"/>
      <c r="L152" s="905"/>
      <c r="M152" s="905"/>
      <c r="N152" s="905"/>
      <c r="O152" s="905"/>
      <c r="P152" s="905"/>
      <c r="Q152" s="905"/>
      <c r="R152" s="905"/>
      <c r="S152" s="905"/>
      <c r="T152" s="905"/>
      <c r="U152" s="905"/>
      <c r="V152" s="905"/>
      <c r="W152" s="905"/>
      <c r="X152" s="905"/>
      <c r="Y152" s="905"/>
      <c r="Z152" s="905"/>
      <c r="AA152" s="905"/>
      <c r="AB152" s="905"/>
      <c r="AC152" s="905"/>
      <c r="AD152" s="905"/>
      <c r="AE152" s="905"/>
      <c r="AF152" s="905"/>
      <c r="AG152" s="905"/>
      <c r="AH152" s="905"/>
      <c r="AI152" s="905"/>
      <c r="AJ152" s="905"/>
      <c r="AK152" s="905"/>
      <c r="AL152" s="905"/>
      <c r="AM152" s="905"/>
      <c r="AN152" s="905"/>
      <c r="AO152" s="905"/>
      <c r="AP152" s="905"/>
      <c r="AQ152" s="905"/>
      <c r="AR152" s="905"/>
      <c r="AS152" s="905"/>
      <c r="AT152" s="905"/>
      <c r="AU152" s="905"/>
      <c r="AV152" s="905"/>
      <c r="AW152" s="905"/>
      <c r="AX152" s="905"/>
      <c r="AY152" s="905"/>
      <c r="AZ152" s="905"/>
      <c r="BA152" s="905"/>
      <c r="BB152" s="905"/>
      <c r="BC152" s="905"/>
      <c r="BD152" s="905"/>
      <c r="BE152" s="905"/>
      <c r="BF152" s="905"/>
      <c r="BG152" s="905"/>
      <c r="BH152" s="905"/>
      <c r="BI152" s="905"/>
    </row>
    <row r="153" spans="1:62" ht="24.75" customHeight="1">
      <c r="B153" s="316"/>
      <c r="C153" s="880" t="s">
        <v>550</v>
      </c>
      <c r="D153" s="747"/>
      <c r="E153" s="917" t="s">
        <v>562</v>
      </c>
      <c r="F153" s="882"/>
      <c r="G153" s="882"/>
      <c r="H153" s="882"/>
      <c r="I153" s="882"/>
      <c r="J153" s="882"/>
      <c r="K153" s="882"/>
      <c r="L153" s="882"/>
      <c r="M153" s="882"/>
      <c r="N153" s="882"/>
      <c r="O153" s="882"/>
      <c r="P153" s="882"/>
      <c r="Q153" s="882"/>
      <c r="R153" s="882"/>
      <c r="S153" s="882"/>
      <c r="T153" s="883"/>
      <c r="U153" s="884">
        <v>440000</v>
      </c>
      <c r="V153" s="885"/>
      <c r="W153" s="885"/>
      <c r="X153" s="885"/>
      <c r="Y153" s="885"/>
      <c r="Z153" s="885"/>
      <c r="AA153" s="886"/>
      <c r="AB153" s="884">
        <v>400000</v>
      </c>
      <c r="AC153" s="885"/>
      <c r="AD153" s="885"/>
      <c r="AE153" s="885"/>
      <c r="AF153" s="885"/>
      <c r="AG153" s="885"/>
      <c r="AH153" s="886"/>
      <c r="AI153" s="887" t="s">
        <v>555</v>
      </c>
      <c r="AJ153" s="887"/>
      <c r="AK153" s="887"/>
      <c r="AL153" s="884">
        <v>40000</v>
      </c>
      <c r="AM153" s="885"/>
      <c r="AN153" s="885"/>
      <c r="AO153" s="885"/>
      <c r="AP153" s="885"/>
      <c r="AQ153" s="885"/>
      <c r="AR153" s="886"/>
      <c r="AS153" s="908" t="s">
        <v>832</v>
      </c>
      <c r="AT153" s="909"/>
      <c r="AU153" s="909"/>
      <c r="AV153" s="909"/>
      <c r="AW153" s="909"/>
      <c r="AX153" s="918" t="s">
        <v>831</v>
      </c>
      <c r="AY153" s="918"/>
      <c r="AZ153" s="918"/>
      <c r="BA153" s="918"/>
      <c r="BB153" s="918"/>
      <c r="BC153" s="918"/>
      <c r="BD153" s="918"/>
      <c r="BE153" s="918"/>
      <c r="BF153" s="918"/>
      <c r="BG153" s="918"/>
      <c r="BH153" s="918"/>
      <c r="BI153" s="918"/>
    </row>
    <row r="154" spans="1:62" ht="18.75" customHeight="1">
      <c r="B154" s="282"/>
      <c r="C154" s="572"/>
      <c r="D154" s="721"/>
      <c r="E154" s="904"/>
      <c r="F154" s="741"/>
      <c r="G154" s="741"/>
      <c r="H154" s="741"/>
      <c r="I154" s="741"/>
      <c r="J154" s="741"/>
      <c r="K154" s="741"/>
      <c r="L154" s="741"/>
      <c r="M154" s="741"/>
      <c r="N154" s="741"/>
      <c r="O154" s="741"/>
      <c r="P154" s="741"/>
      <c r="Q154" s="741"/>
      <c r="R154" s="741"/>
      <c r="S154" s="741"/>
      <c r="T154" s="801"/>
      <c r="U154" s="910"/>
      <c r="V154" s="911"/>
      <c r="W154" s="911"/>
      <c r="X154" s="911"/>
      <c r="Y154" s="911"/>
      <c r="Z154" s="911"/>
      <c r="AA154" s="912"/>
      <c r="AB154" s="910"/>
      <c r="AC154" s="911"/>
      <c r="AD154" s="911"/>
      <c r="AE154" s="911"/>
      <c r="AF154" s="911"/>
      <c r="AG154" s="911"/>
      <c r="AH154" s="912"/>
      <c r="AI154" s="573"/>
      <c r="AJ154" s="573"/>
      <c r="AK154" s="573"/>
      <c r="AL154" s="913"/>
      <c r="AM154" s="914"/>
      <c r="AN154" s="914"/>
      <c r="AO154" s="914"/>
      <c r="AP154" s="914"/>
      <c r="AQ154" s="914"/>
      <c r="AR154" s="915"/>
      <c r="AS154" s="916"/>
      <c r="AT154" s="916"/>
      <c r="AU154" s="916"/>
      <c r="AV154" s="916"/>
      <c r="AW154" s="916"/>
      <c r="AX154" s="916"/>
      <c r="AY154" s="916"/>
      <c r="AZ154" s="916"/>
      <c r="BA154" s="916"/>
      <c r="BB154" s="916"/>
      <c r="BC154" s="916"/>
      <c r="BD154" s="916"/>
      <c r="BE154" s="916"/>
      <c r="BF154" s="916"/>
      <c r="BG154" s="916"/>
      <c r="BH154" s="916"/>
      <c r="BI154" s="916"/>
    </row>
    <row r="155" spans="1:62" ht="24" customHeight="1">
      <c r="B155" s="282"/>
      <c r="C155" s="727" t="s">
        <v>563</v>
      </c>
      <c r="D155" s="728"/>
      <c r="E155" s="728"/>
      <c r="F155" s="728"/>
      <c r="G155" s="728"/>
      <c r="H155" s="728"/>
      <c r="I155" s="728"/>
      <c r="J155" s="728"/>
      <c r="K155" s="728"/>
      <c r="L155" s="728"/>
      <c r="M155" s="728"/>
      <c r="N155" s="728"/>
      <c r="O155" s="728"/>
      <c r="P155" s="728"/>
      <c r="Q155" s="728"/>
      <c r="R155" s="728"/>
      <c r="S155" s="728"/>
      <c r="T155" s="729"/>
      <c r="U155" s="922">
        <v>600000</v>
      </c>
      <c r="V155" s="923"/>
      <c r="W155" s="923"/>
      <c r="X155" s="923"/>
      <c r="Y155" s="923"/>
      <c r="Z155" s="923"/>
      <c r="AA155" s="924"/>
      <c r="AB155" s="922">
        <v>600000</v>
      </c>
      <c r="AC155" s="923"/>
      <c r="AD155" s="923"/>
      <c r="AE155" s="923"/>
      <c r="AF155" s="923"/>
      <c r="AG155" s="923"/>
      <c r="AH155" s="924"/>
      <c r="AI155" s="574"/>
      <c r="AJ155" s="574"/>
      <c r="AK155" s="574"/>
      <c r="AL155" s="922">
        <v>0</v>
      </c>
      <c r="AM155" s="923"/>
      <c r="AN155" s="923"/>
      <c r="AO155" s="923"/>
      <c r="AP155" s="923"/>
      <c r="AQ155" s="923"/>
      <c r="AR155" s="924"/>
      <c r="AS155" s="908" t="s">
        <v>953</v>
      </c>
      <c r="AT155" s="909"/>
      <c r="AU155" s="909"/>
      <c r="AV155" s="909"/>
      <c r="AW155" s="909"/>
      <c r="AX155" s="916"/>
      <c r="AY155" s="916"/>
      <c r="AZ155" s="916"/>
      <c r="BA155" s="916"/>
      <c r="BB155" s="916"/>
      <c r="BC155" s="916"/>
      <c r="BD155" s="916"/>
      <c r="BE155" s="916"/>
      <c r="BF155" s="916"/>
      <c r="BG155" s="916"/>
      <c r="BH155" s="916"/>
      <c r="BI155" s="916"/>
    </row>
    <row r="156" spans="1:62" ht="24" customHeight="1">
      <c r="B156" s="318"/>
      <c r="C156" s="727" t="s">
        <v>564</v>
      </c>
      <c r="D156" s="728"/>
      <c r="E156" s="728"/>
      <c r="F156" s="728"/>
      <c r="G156" s="728"/>
      <c r="H156" s="728"/>
      <c r="I156" s="728"/>
      <c r="J156" s="728"/>
      <c r="K156" s="728"/>
      <c r="L156" s="728"/>
      <c r="M156" s="728"/>
      <c r="N156" s="728"/>
      <c r="O156" s="728"/>
      <c r="P156" s="728"/>
      <c r="Q156" s="728"/>
      <c r="R156" s="728"/>
      <c r="S156" s="728"/>
      <c r="T156" s="729"/>
      <c r="U156" s="910"/>
      <c r="V156" s="911"/>
      <c r="W156" s="911"/>
      <c r="X156" s="911"/>
      <c r="Y156" s="911"/>
      <c r="Z156" s="911"/>
      <c r="AA156" s="912"/>
      <c r="AB156" s="910"/>
      <c r="AC156" s="911"/>
      <c r="AD156" s="911"/>
      <c r="AE156" s="911"/>
      <c r="AF156" s="911"/>
      <c r="AG156" s="911"/>
      <c r="AH156" s="912"/>
      <c r="AI156" s="574"/>
      <c r="AJ156" s="574"/>
      <c r="AK156" s="574"/>
      <c r="AL156" s="913"/>
      <c r="AM156" s="914"/>
      <c r="AN156" s="914"/>
      <c r="AO156" s="914"/>
      <c r="AP156" s="914"/>
      <c r="AQ156" s="914"/>
      <c r="AR156" s="915"/>
      <c r="AS156" s="919"/>
      <c r="AT156" s="920"/>
      <c r="AU156" s="920"/>
      <c r="AV156" s="920"/>
      <c r="AW156" s="921"/>
      <c r="AX156" s="916"/>
      <c r="AY156" s="916"/>
      <c r="AZ156" s="916"/>
      <c r="BA156" s="916"/>
      <c r="BB156" s="916"/>
      <c r="BC156" s="916"/>
      <c r="BD156" s="916"/>
      <c r="BE156" s="916"/>
      <c r="BF156" s="916"/>
      <c r="BG156" s="916"/>
      <c r="BH156" s="916"/>
      <c r="BI156" s="916"/>
    </row>
    <row r="157" spans="1:62" ht="26.25" customHeight="1">
      <c r="B157" s="781" t="s">
        <v>565</v>
      </c>
      <c r="C157" s="782"/>
      <c r="D157" s="782"/>
      <c r="E157" s="782"/>
      <c r="F157" s="782"/>
      <c r="G157" s="782"/>
      <c r="H157" s="782"/>
      <c r="I157" s="782"/>
      <c r="J157" s="782"/>
      <c r="K157" s="782"/>
      <c r="L157" s="782"/>
      <c r="M157" s="782"/>
      <c r="N157" s="782"/>
      <c r="O157" s="782"/>
      <c r="P157" s="782"/>
      <c r="Q157" s="782"/>
      <c r="R157" s="782"/>
      <c r="S157" s="782"/>
      <c r="T157" s="783"/>
      <c r="U157" s="929">
        <f>AG91</f>
        <v>27500000</v>
      </c>
      <c r="V157" s="930"/>
      <c r="W157" s="930"/>
      <c r="X157" s="930"/>
      <c r="Y157" s="930"/>
      <c r="Z157" s="930"/>
      <c r="AA157" s="931"/>
      <c r="AB157" s="932">
        <f>IF(AL91=0,"0",AL91)</f>
        <v>12500000</v>
      </c>
      <c r="AC157" s="933"/>
      <c r="AD157" s="933"/>
      <c r="AE157" s="933"/>
      <c r="AF157" s="933"/>
      <c r="AG157" s="933"/>
      <c r="AH157" s="934"/>
      <c r="AI157" s="935" t="s">
        <v>566</v>
      </c>
      <c r="AJ157" s="574"/>
      <c r="AK157" s="574"/>
      <c r="AL157" s="925">
        <f>IFERROR(U157-AB157,"")</f>
        <v>15000000</v>
      </c>
      <c r="AM157" s="926"/>
      <c r="AN157" s="926"/>
      <c r="AO157" s="926"/>
      <c r="AP157" s="926"/>
      <c r="AQ157" s="926"/>
      <c r="AR157" s="927"/>
      <c r="AS157" s="928" t="s">
        <v>954</v>
      </c>
      <c r="AT157" s="909"/>
      <c r="AU157" s="909"/>
      <c r="AV157" s="909"/>
      <c r="AW157" s="909"/>
      <c r="AX157" s="750"/>
      <c r="AY157" s="750"/>
      <c r="AZ157" s="750"/>
      <c r="BA157" s="750"/>
      <c r="BB157" s="750"/>
      <c r="BC157" s="750"/>
      <c r="BD157" s="750"/>
      <c r="BE157" s="750"/>
      <c r="BF157" s="750"/>
      <c r="BG157" s="750"/>
      <c r="BH157" s="750"/>
      <c r="BI157" s="750"/>
    </row>
    <row r="158" spans="1:62" ht="26.25" customHeight="1">
      <c r="B158" s="573" t="s">
        <v>567</v>
      </c>
      <c r="C158" s="573"/>
      <c r="D158" s="573"/>
      <c r="E158" s="573"/>
      <c r="F158" s="573"/>
      <c r="G158" s="573"/>
      <c r="H158" s="573"/>
      <c r="I158" s="573"/>
      <c r="J158" s="573"/>
      <c r="K158" s="573"/>
      <c r="L158" s="573"/>
      <c r="M158" s="573"/>
      <c r="N158" s="573"/>
      <c r="O158" s="573"/>
      <c r="P158" s="573"/>
      <c r="Q158" s="573"/>
      <c r="R158" s="573"/>
      <c r="S158" s="573"/>
      <c r="T158" s="573"/>
      <c r="U158" s="925">
        <f>IFERROR(U136+U157,"")</f>
        <v>29167000</v>
      </c>
      <c r="V158" s="926"/>
      <c r="W158" s="926"/>
      <c r="X158" s="926"/>
      <c r="Y158" s="926"/>
      <c r="Z158" s="926"/>
      <c r="AA158" s="927"/>
      <c r="AB158" s="925">
        <f>IFERROR(AB136+AB157,"")</f>
        <v>14070000</v>
      </c>
      <c r="AC158" s="926"/>
      <c r="AD158" s="926"/>
      <c r="AE158" s="926"/>
      <c r="AF158" s="926"/>
      <c r="AG158" s="926"/>
      <c r="AH158" s="927"/>
      <c r="AI158" s="574"/>
      <c r="AJ158" s="574"/>
      <c r="AK158" s="574"/>
      <c r="AL158" s="925">
        <f>IFERROR(AL136+AL157,"")</f>
        <v>15097000</v>
      </c>
      <c r="AM158" s="926"/>
      <c r="AN158" s="926"/>
      <c r="AO158" s="926"/>
      <c r="AP158" s="926"/>
      <c r="AQ158" s="926"/>
      <c r="AR158" s="927"/>
      <c r="AS158" s="928" t="s">
        <v>955</v>
      </c>
      <c r="AT158" s="909"/>
      <c r="AU158" s="909"/>
      <c r="AV158" s="909"/>
      <c r="AW158" s="909"/>
      <c r="AX158" s="750"/>
      <c r="AY158" s="750"/>
      <c r="AZ158" s="750"/>
      <c r="BA158" s="750"/>
      <c r="BB158" s="750"/>
      <c r="BC158" s="750"/>
      <c r="BD158" s="750"/>
      <c r="BE158" s="750"/>
      <c r="BF158" s="750"/>
      <c r="BG158" s="750"/>
      <c r="BH158" s="750"/>
      <c r="BI158" s="750"/>
    </row>
    <row r="159" spans="1:62" s="242" customFormat="1" ht="75" customHeight="1">
      <c r="A159" s="319"/>
      <c r="B159" s="936" t="s">
        <v>568</v>
      </c>
      <c r="C159" s="936"/>
      <c r="D159" s="936"/>
      <c r="E159" s="936"/>
      <c r="F159" s="936"/>
      <c r="G159" s="936"/>
      <c r="H159" s="936"/>
      <c r="I159" s="936"/>
      <c r="J159" s="936"/>
      <c r="K159" s="936"/>
      <c r="L159" s="936"/>
      <c r="M159" s="936"/>
      <c r="N159" s="936"/>
      <c r="O159" s="936"/>
      <c r="P159" s="936"/>
      <c r="Q159" s="936"/>
      <c r="R159" s="936"/>
      <c r="S159" s="936"/>
      <c r="T159" s="936"/>
      <c r="U159" s="936"/>
      <c r="V159" s="936"/>
      <c r="W159" s="936"/>
      <c r="X159" s="936"/>
      <c r="Y159" s="936"/>
      <c r="Z159" s="936"/>
      <c r="AA159" s="936"/>
      <c r="AB159" s="936"/>
      <c r="AC159" s="936"/>
      <c r="AD159" s="936"/>
      <c r="AE159" s="936"/>
      <c r="AF159" s="936"/>
      <c r="AG159" s="936"/>
      <c r="AH159" s="936"/>
      <c r="AI159" s="936"/>
      <c r="AJ159" s="936"/>
      <c r="AK159" s="936"/>
      <c r="AL159" s="936"/>
      <c r="AM159" s="936"/>
      <c r="AN159" s="936"/>
      <c r="AO159" s="936"/>
      <c r="AP159" s="936"/>
      <c r="AQ159" s="936"/>
      <c r="AR159" s="936"/>
      <c r="AS159" s="936"/>
      <c r="AT159" s="936"/>
      <c r="AU159" s="936"/>
      <c r="AV159" s="936"/>
      <c r="AW159" s="936"/>
      <c r="AX159" s="936"/>
      <c r="AY159" s="936"/>
      <c r="AZ159" s="936"/>
      <c r="BA159" s="936"/>
      <c r="BB159" s="936"/>
      <c r="BC159" s="936"/>
      <c r="BD159" s="936"/>
      <c r="BE159" s="936"/>
      <c r="BF159" s="936"/>
      <c r="BG159" s="936"/>
      <c r="BH159" s="936"/>
      <c r="BI159" s="319"/>
      <c r="BJ159" s="319"/>
    </row>
    <row r="160" spans="1:62" s="242" customFormat="1" ht="10.5" customHeight="1">
      <c r="A160" s="319"/>
      <c r="B160" s="320"/>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c r="AZ160" s="320"/>
      <c r="BA160" s="320"/>
      <c r="BB160" s="320"/>
      <c r="BC160" s="320"/>
      <c r="BD160" s="320"/>
      <c r="BE160" s="320"/>
      <c r="BF160" s="320"/>
      <c r="BG160" s="320"/>
      <c r="BH160" s="320"/>
      <c r="BI160" s="319"/>
      <c r="BJ160" s="319"/>
    </row>
    <row r="161" spans="1:63" ht="18" customHeight="1">
      <c r="B161" s="937" t="s">
        <v>569</v>
      </c>
      <c r="C161" s="937"/>
      <c r="D161" s="937"/>
      <c r="E161" s="937"/>
      <c r="F161" s="937"/>
      <c r="G161" s="937"/>
      <c r="H161" s="937"/>
      <c r="I161" s="937"/>
      <c r="J161" s="937"/>
      <c r="K161" s="937"/>
      <c r="L161" s="937"/>
      <c r="M161" s="937"/>
      <c r="N161" s="937"/>
      <c r="O161" s="937"/>
      <c r="P161" s="937"/>
      <c r="Q161" s="937"/>
      <c r="R161" s="937"/>
      <c r="S161" s="937"/>
      <c r="T161" s="937"/>
      <c r="U161" s="937"/>
      <c r="V161" s="937"/>
      <c r="W161" s="937"/>
      <c r="X161" s="937"/>
      <c r="Y161" s="937"/>
      <c r="Z161" s="937"/>
      <c r="AA161" s="937"/>
      <c r="AB161" s="937"/>
      <c r="AC161" s="937"/>
      <c r="AD161" s="937"/>
      <c r="AE161" s="937"/>
      <c r="AF161" s="937"/>
      <c r="AG161" s="937"/>
      <c r="AH161" s="937"/>
      <c r="AI161" s="937"/>
      <c r="AJ161" s="937"/>
      <c r="AK161" s="937"/>
      <c r="AL161" s="937"/>
      <c r="AM161" s="937"/>
      <c r="AN161" s="937"/>
      <c r="AO161" s="937"/>
      <c r="AP161" s="937"/>
      <c r="AQ161" s="937"/>
      <c r="AR161" s="937"/>
      <c r="AS161" s="937"/>
      <c r="AT161" s="937"/>
      <c r="AU161" s="937"/>
      <c r="AV161" s="937"/>
      <c r="AW161" s="937"/>
      <c r="AX161" s="937"/>
      <c r="AY161" s="937"/>
      <c r="AZ161" s="937"/>
      <c r="BA161" s="937"/>
      <c r="BB161" s="937"/>
      <c r="BC161" s="937"/>
      <c r="BD161" s="937"/>
      <c r="BE161" s="937"/>
      <c r="BF161" s="937"/>
      <c r="BG161" s="937"/>
      <c r="BH161" s="937"/>
      <c r="BI161" s="937"/>
    </row>
    <row r="162" spans="1:63" ht="16.5" customHeight="1">
      <c r="A162" s="292"/>
      <c r="B162" s="938" t="s">
        <v>570</v>
      </c>
      <c r="C162" s="938"/>
      <c r="D162" s="938"/>
      <c r="E162" s="938"/>
      <c r="F162" s="938"/>
      <c r="G162" s="938"/>
      <c r="H162" s="938"/>
      <c r="I162" s="938"/>
      <c r="J162" s="938"/>
      <c r="K162" s="938"/>
      <c r="L162" s="938"/>
      <c r="M162" s="938"/>
      <c r="N162" s="938"/>
      <c r="O162" s="938"/>
      <c r="P162" s="938"/>
      <c r="Q162" s="938"/>
      <c r="R162" s="938"/>
      <c r="S162" s="938"/>
      <c r="T162" s="938"/>
      <c r="U162" s="938"/>
      <c r="V162" s="938"/>
      <c r="W162" s="938"/>
      <c r="X162" s="938"/>
      <c r="Y162" s="938"/>
      <c r="Z162" s="938"/>
      <c r="AA162" s="938"/>
      <c r="AB162" s="938"/>
      <c r="AC162" s="938"/>
      <c r="AD162" s="938"/>
      <c r="AE162" s="938"/>
      <c r="AF162" s="938"/>
      <c r="AG162" s="938"/>
      <c r="AH162" s="938"/>
      <c r="AI162" s="938"/>
      <c r="AJ162" s="938"/>
      <c r="AK162" s="938"/>
      <c r="AL162" s="938"/>
      <c r="AM162" s="938"/>
      <c r="AN162" s="938"/>
      <c r="AO162" s="938"/>
      <c r="AP162" s="938"/>
      <c r="AQ162" s="938"/>
      <c r="AR162" s="938"/>
      <c r="AS162" s="938"/>
      <c r="AT162" s="938"/>
      <c r="AU162" s="938"/>
      <c r="AV162" s="939"/>
      <c r="AW162" s="939"/>
      <c r="AX162" s="939"/>
      <c r="AY162" s="939"/>
      <c r="AZ162" s="939"/>
      <c r="BA162" s="939"/>
      <c r="BB162" s="939"/>
      <c r="BC162" s="939"/>
      <c r="BD162" s="939"/>
      <c r="BE162" s="939"/>
      <c r="BF162" s="939"/>
      <c r="BG162" s="939"/>
      <c r="BH162" s="939"/>
      <c r="BI162" s="292"/>
      <c r="BJ162" s="292"/>
      <c r="BK162" s="292"/>
    </row>
    <row r="163" spans="1:63" ht="16.5" customHeight="1">
      <c r="A163" s="292"/>
      <c r="B163" s="572" t="s">
        <v>571</v>
      </c>
      <c r="C163" s="572"/>
      <c r="D163" s="572"/>
      <c r="E163" s="572"/>
      <c r="F163" s="572"/>
      <c r="G163" s="572"/>
      <c r="H163" s="572"/>
      <c r="I163" s="572"/>
      <c r="J163" s="572"/>
      <c r="K163" s="572"/>
      <c r="L163" s="572" t="s">
        <v>845</v>
      </c>
      <c r="M163" s="572"/>
      <c r="N163" s="572"/>
      <c r="O163" s="572"/>
      <c r="P163" s="572"/>
      <c r="Q163" s="572"/>
      <c r="R163" s="572"/>
      <c r="S163" s="572"/>
      <c r="T163" s="572"/>
      <c r="U163" s="572" t="s">
        <v>846</v>
      </c>
      <c r="V163" s="572"/>
      <c r="W163" s="572"/>
      <c r="X163" s="572"/>
      <c r="Y163" s="572"/>
      <c r="Z163" s="572"/>
      <c r="AA163" s="572"/>
      <c r="AB163" s="572"/>
      <c r="AC163" s="572"/>
      <c r="AD163" s="572" t="s">
        <v>847</v>
      </c>
      <c r="AE163" s="572"/>
      <c r="AF163" s="572"/>
      <c r="AG163" s="572"/>
      <c r="AH163" s="572"/>
      <c r="AI163" s="572"/>
      <c r="AJ163" s="572"/>
      <c r="AK163" s="572"/>
      <c r="AL163" s="572"/>
      <c r="AM163" s="572" t="s">
        <v>848</v>
      </c>
      <c r="AN163" s="572"/>
      <c r="AO163" s="572"/>
      <c r="AP163" s="572"/>
      <c r="AQ163" s="572"/>
      <c r="AR163" s="572"/>
      <c r="AS163" s="572"/>
      <c r="AT163" s="572"/>
      <c r="AU163" s="572"/>
      <c r="AV163" s="893" t="s">
        <v>572</v>
      </c>
      <c r="AW163" s="893"/>
      <c r="AX163" s="893"/>
      <c r="AY163" s="893"/>
      <c r="AZ163" s="893"/>
      <c r="BA163" s="893"/>
      <c r="BB163" s="893"/>
      <c r="BC163" s="893"/>
      <c r="BD163" s="894"/>
      <c r="BE163" s="722"/>
      <c r="BF163" s="722"/>
      <c r="BG163" s="722"/>
      <c r="BH163" s="722"/>
      <c r="BI163" s="723"/>
      <c r="BJ163" s="292"/>
      <c r="BK163" s="292"/>
    </row>
    <row r="164" spans="1:63" ht="44.1" customHeight="1" thickBot="1">
      <c r="B164" s="572"/>
      <c r="C164" s="572"/>
      <c r="D164" s="572"/>
      <c r="E164" s="572"/>
      <c r="F164" s="572"/>
      <c r="G164" s="572"/>
      <c r="H164" s="572"/>
      <c r="I164" s="572"/>
      <c r="J164" s="572"/>
      <c r="K164" s="572"/>
      <c r="L164" s="572"/>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2"/>
      <c r="AK164" s="572"/>
      <c r="AL164" s="572"/>
      <c r="AM164" s="572"/>
      <c r="AN164" s="572"/>
      <c r="AO164" s="572"/>
      <c r="AP164" s="572"/>
      <c r="AQ164" s="572"/>
      <c r="AR164" s="572"/>
      <c r="AS164" s="572"/>
      <c r="AT164" s="572"/>
      <c r="AU164" s="572"/>
      <c r="AV164" s="940"/>
      <c r="AW164" s="940"/>
      <c r="AX164" s="940"/>
      <c r="AY164" s="940"/>
      <c r="AZ164" s="940"/>
      <c r="BA164" s="940"/>
      <c r="BB164" s="940"/>
      <c r="BC164" s="940"/>
      <c r="BD164" s="940"/>
      <c r="BE164" s="941" t="s">
        <v>573</v>
      </c>
      <c r="BF164" s="893"/>
      <c r="BG164" s="893"/>
      <c r="BH164" s="893"/>
      <c r="BI164" s="893"/>
      <c r="BK164" s="284"/>
    </row>
    <row r="165" spans="1:63" ht="54.6" customHeight="1" thickBot="1">
      <c r="B165" s="813" t="s">
        <v>574</v>
      </c>
      <c r="C165" s="696"/>
      <c r="D165" s="696"/>
      <c r="E165" s="696"/>
      <c r="F165" s="696"/>
      <c r="G165" s="696"/>
      <c r="H165" s="696"/>
      <c r="I165" s="696"/>
      <c r="J165" s="696"/>
      <c r="K165" s="730"/>
      <c r="L165" s="701">
        <v>0</v>
      </c>
      <c r="M165" s="702"/>
      <c r="N165" s="702"/>
      <c r="O165" s="702"/>
      <c r="P165" s="702"/>
      <c r="Q165" s="702"/>
      <c r="R165" s="702"/>
      <c r="S165" s="951" t="s">
        <v>575</v>
      </c>
      <c r="T165" s="952"/>
      <c r="U165" s="701">
        <v>20</v>
      </c>
      <c r="V165" s="702"/>
      <c r="W165" s="702"/>
      <c r="X165" s="702"/>
      <c r="Y165" s="702"/>
      <c r="Z165" s="702"/>
      <c r="AA165" s="702"/>
      <c r="AB165" s="951" t="s">
        <v>575</v>
      </c>
      <c r="AC165" s="952"/>
      <c r="AD165" s="701">
        <v>38</v>
      </c>
      <c r="AE165" s="702"/>
      <c r="AF165" s="702"/>
      <c r="AG165" s="702"/>
      <c r="AH165" s="702"/>
      <c r="AI165" s="702"/>
      <c r="AJ165" s="702"/>
      <c r="AK165" s="951" t="s">
        <v>575</v>
      </c>
      <c r="AL165" s="952"/>
      <c r="AM165" s="701">
        <v>52</v>
      </c>
      <c r="AN165" s="702"/>
      <c r="AO165" s="702"/>
      <c r="AP165" s="702"/>
      <c r="AQ165" s="702"/>
      <c r="AR165" s="702"/>
      <c r="AS165" s="702"/>
      <c r="AT165" s="951" t="s">
        <v>575</v>
      </c>
      <c r="AU165" s="953"/>
      <c r="AV165" s="944">
        <f>IF(OR(L165="",AM165=""),"",AM165-L165)</f>
        <v>52</v>
      </c>
      <c r="AW165" s="945"/>
      <c r="AX165" s="945"/>
      <c r="AY165" s="945"/>
      <c r="AZ165" s="945"/>
      <c r="BA165" s="945"/>
      <c r="BB165" s="945"/>
      <c r="BC165" s="946" t="s">
        <v>575</v>
      </c>
      <c r="BD165" s="947"/>
      <c r="BE165" s="836">
        <v>0</v>
      </c>
      <c r="BF165" s="836"/>
      <c r="BG165" s="836"/>
      <c r="BH165" s="948" t="s">
        <v>575</v>
      </c>
      <c r="BI165" s="484"/>
    </row>
    <row r="166" spans="1:63" ht="54.6" customHeight="1">
      <c r="B166" s="572" t="s">
        <v>576</v>
      </c>
      <c r="C166" s="572"/>
      <c r="D166" s="572"/>
      <c r="E166" s="572"/>
      <c r="F166" s="572"/>
      <c r="G166" s="572"/>
      <c r="H166" s="572"/>
      <c r="I166" s="572"/>
      <c r="J166" s="572"/>
      <c r="K166" s="721"/>
      <c r="L166" s="949" t="s">
        <v>577</v>
      </c>
      <c r="M166" s="949"/>
      <c r="N166" s="949"/>
      <c r="O166" s="949"/>
      <c r="P166" s="949"/>
      <c r="Q166" s="949"/>
      <c r="R166" s="949"/>
      <c r="S166" s="949"/>
      <c r="T166" s="949"/>
      <c r="U166" s="949"/>
      <c r="V166" s="949"/>
      <c r="W166" s="949"/>
      <c r="X166" s="949"/>
      <c r="Y166" s="949"/>
      <c r="Z166" s="949"/>
      <c r="AA166" s="949"/>
      <c r="AB166" s="949"/>
      <c r="AC166" s="949"/>
      <c r="AD166" s="949"/>
      <c r="AE166" s="949"/>
      <c r="AF166" s="949"/>
      <c r="AG166" s="949"/>
      <c r="AH166" s="949"/>
      <c r="AI166" s="949"/>
      <c r="AJ166" s="949"/>
      <c r="AK166" s="949"/>
      <c r="AL166" s="949"/>
      <c r="AM166" s="949"/>
      <c r="AN166" s="949"/>
      <c r="AO166" s="949"/>
      <c r="AP166" s="949"/>
      <c r="AQ166" s="949"/>
      <c r="AR166" s="949"/>
      <c r="AS166" s="949"/>
      <c r="AT166" s="949"/>
      <c r="AU166" s="949"/>
      <c r="AV166" s="950"/>
      <c r="AW166" s="950"/>
      <c r="AX166" s="950"/>
      <c r="AY166" s="950"/>
      <c r="AZ166" s="950"/>
      <c r="BA166" s="950"/>
      <c r="BB166" s="950"/>
      <c r="BC166" s="950"/>
      <c r="BD166" s="950"/>
      <c r="BE166" s="949"/>
      <c r="BF166" s="949"/>
      <c r="BG166" s="949"/>
      <c r="BH166" s="949"/>
      <c r="BI166" s="949"/>
    </row>
    <row r="167" spans="1:63" ht="12" customHeight="1">
      <c r="B167" s="322"/>
      <c r="C167" s="322"/>
      <c r="D167" s="322"/>
      <c r="E167" s="322"/>
      <c r="F167" s="322"/>
      <c r="G167" s="322"/>
      <c r="H167" s="322"/>
      <c r="I167" s="322"/>
      <c r="J167" s="322"/>
      <c r="K167" s="322"/>
      <c r="L167" s="276"/>
      <c r="M167" s="276"/>
      <c r="N167" s="276"/>
      <c r="O167" s="276"/>
      <c r="P167" s="276"/>
      <c r="Q167" s="276"/>
      <c r="R167" s="276"/>
      <c r="S167" s="276"/>
      <c r="T167" s="276"/>
      <c r="U167" s="276"/>
      <c r="V167" s="276"/>
      <c r="W167" s="276"/>
      <c r="X167" s="276"/>
      <c r="Y167" s="276"/>
      <c r="Z167" s="276"/>
      <c r="AA167" s="276"/>
      <c r="AB167" s="276"/>
      <c r="AC167" s="276"/>
      <c r="AD167" s="276"/>
      <c r="AE167" s="276"/>
      <c r="AF167" s="276"/>
      <c r="AG167" s="276"/>
      <c r="AH167" s="276"/>
      <c r="AI167" s="276"/>
      <c r="AJ167" s="276"/>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row>
    <row r="168" spans="1:63" ht="12" customHeight="1">
      <c r="A168" s="296"/>
      <c r="B168" s="942" t="s">
        <v>578</v>
      </c>
      <c r="C168" s="942"/>
      <c r="D168" s="942"/>
      <c r="E168" s="942"/>
      <c r="F168" s="942"/>
      <c r="G168" s="942"/>
      <c r="H168" s="942"/>
      <c r="I168" s="942"/>
      <c r="J168" s="942"/>
      <c r="K168" s="942"/>
      <c r="L168" s="942"/>
      <c r="M168" s="942"/>
      <c r="N168" s="942"/>
      <c r="O168" s="942"/>
      <c r="P168" s="942"/>
      <c r="Q168" s="942"/>
      <c r="R168" s="942"/>
      <c r="S168" s="942"/>
      <c r="T168" s="942"/>
      <c r="U168" s="942"/>
      <c r="V168" s="942"/>
      <c r="W168" s="942"/>
      <c r="X168" s="942"/>
      <c r="Y168" s="942"/>
      <c r="Z168" s="942"/>
      <c r="AA168" s="942"/>
      <c r="AB168" s="942"/>
      <c r="AC168" s="942"/>
      <c r="AD168" s="942"/>
      <c r="AE168" s="942"/>
      <c r="AF168" s="942"/>
      <c r="AG168" s="942"/>
      <c r="AH168" s="942"/>
      <c r="AI168" s="942"/>
      <c r="AJ168" s="942"/>
      <c r="AK168" s="942"/>
      <c r="AL168" s="942"/>
      <c r="AM168" s="942"/>
      <c r="AN168" s="942"/>
      <c r="AO168" s="942"/>
      <c r="AP168" s="942"/>
      <c r="AQ168" s="942"/>
      <c r="AR168" s="942"/>
      <c r="AS168" s="942"/>
      <c r="AT168" s="942"/>
      <c r="AU168" s="942"/>
      <c r="AV168" s="734"/>
      <c r="AW168" s="734"/>
      <c r="AX168" s="734"/>
      <c r="AY168" s="734"/>
      <c r="AZ168" s="734"/>
      <c r="BA168" s="734"/>
      <c r="BB168" s="734"/>
      <c r="BC168" s="734"/>
      <c r="BD168" s="734"/>
      <c r="BE168" s="734"/>
      <c r="BF168" s="734"/>
      <c r="BG168" s="734"/>
      <c r="BH168" s="734"/>
      <c r="BI168" s="296"/>
      <c r="BJ168" s="296"/>
      <c r="BK168" s="296"/>
    </row>
    <row r="169" spans="1:63" ht="44.1" customHeight="1">
      <c r="B169" s="894" t="s">
        <v>579</v>
      </c>
      <c r="C169" s="943"/>
      <c r="D169" s="943"/>
      <c r="E169" s="943"/>
      <c r="F169" s="943"/>
      <c r="G169" s="943"/>
      <c r="H169" s="943"/>
      <c r="I169" s="943"/>
      <c r="J169" s="943"/>
      <c r="K169" s="941"/>
      <c r="L169" s="893" t="s">
        <v>827</v>
      </c>
      <c r="M169" s="893"/>
      <c r="N169" s="893"/>
      <c r="O169" s="893"/>
      <c r="P169" s="893"/>
      <c r="Q169" s="893"/>
      <c r="R169" s="893"/>
      <c r="S169" s="893"/>
      <c r="T169" s="893"/>
      <c r="U169" s="893" t="s">
        <v>828</v>
      </c>
      <c r="V169" s="893"/>
      <c r="W169" s="893"/>
      <c r="X169" s="893"/>
      <c r="Y169" s="893"/>
      <c r="Z169" s="893"/>
      <c r="AA169" s="893"/>
      <c r="AB169" s="893"/>
      <c r="AC169" s="893"/>
      <c r="AD169" s="893" t="s">
        <v>829</v>
      </c>
      <c r="AE169" s="893"/>
      <c r="AF169" s="893"/>
      <c r="AG169" s="893"/>
      <c r="AH169" s="893"/>
      <c r="AI169" s="893"/>
      <c r="AJ169" s="893"/>
      <c r="AK169" s="893"/>
      <c r="AL169" s="893"/>
      <c r="AM169" s="894" t="s">
        <v>830</v>
      </c>
      <c r="AN169" s="943"/>
      <c r="AO169" s="943"/>
      <c r="AP169" s="943"/>
      <c r="AQ169" s="943"/>
      <c r="AR169" s="943"/>
      <c r="AS169" s="943"/>
      <c r="AT169" s="943"/>
      <c r="AU169" s="943"/>
      <c r="AV169" s="893" t="s">
        <v>580</v>
      </c>
      <c r="AW169" s="893"/>
      <c r="AX169" s="893"/>
      <c r="AY169" s="893"/>
      <c r="AZ169" s="893"/>
      <c r="BA169" s="893"/>
      <c r="BB169" s="893"/>
      <c r="BC169" s="893"/>
      <c r="BD169" s="893"/>
      <c r="BE169" s="893"/>
      <c r="BF169" s="893"/>
      <c r="BG169" s="893"/>
      <c r="BH169" s="893"/>
      <c r="BI169" s="893"/>
    </row>
    <row r="170" spans="1:63" ht="54" customHeight="1">
      <c r="B170" s="894" t="s">
        <v>581</v>
      </c>
      <c r="C170" s="722"/>
      <c r="D170" s="722"/>
      <c r="E170" s="722"/>
      <c r="F170" s="722"/>
      <c r="G170" s="722"/>
      <c r="H170" s="722"/>
      <c r="I170" s="722"/>
      <c r="J170" s="722"/>
      <c r="K170" s="723"/>
      <c r="L170" s="955">
        <v>0</v>
      </c>
      <c r="M170" s="956"/>
      <c r="N170" s="956"/>
      <c r="O170" s="956"/>
      <c r="P170" s="956"/>
      <c r="Q170" s="956"/>
      <c r="R170" s="956"/>
      <c r="S170" s="954" t="s">
        <v>582</v>
      </c>
      <c r="T170" s="941"/>
      <c r="U170" s="955">
        <v>23</v>
      </c>
      <c r="V170" s="956"/>
      <c r="W170" s="956"/>
      <c r="X170" s="956"/>
      <c r="Y170" s="956"/>
      <c r="Z170" s="956"/>
      <c r="AA170" s="956"/>
      <c r="AB170" s="954" t="s">
        <v>582</v>
      </c>
      <c r="AC170" s="941"/>
      <c r="AD170" s="955">
        <v>38</v>
      </c>
      <c r="AE170" s="956"/>
      <c r="AF170" s="956"/>
      <c r="AG170" s="956"/>
      <c r="AH170" s="956"/>
      <c r="AI170" s="956"/>
      <c r="AJ170" s="956"/>
      <c r="AK170" s="954" t="s">
        <v>582</v>
      </c>
      <c r="AL170" s="941"/>
      <c r="AM170" s="955">
        <v>44</v>
      </c>
      <c r="AN170" s="956"/>
      <c r="AO170" s="956"/>
      <c r="AP170" s="956"/>
      <c r="AQ170" s="956"/>
      <c r="AR170" s="956"/>
      <c r="AS170" s="956"/>
      <c r="AT170" s="954" t="s">
        <v>582</v>
      </c>
      <c r="AU170" s="941"/>
      <c r="AV170" s="949" t="s">
        <v>583</v>
      </c>
      <c r="AW170" s="797"/>
      <c r="AX170" s="797"/>
      <c r="AY170" s="797"/>
      <c r="AZ170" s="797"/>
      <c r="BA170" s="797"/>
      <c r="BB170" s="797"/>
      <c r="BC170" s="797"/>
      <c r="BD170" s="797"/>
      <c r="BE170" s="797"/>
      <c r="BF170" s="797"/>
      <c r="BG170" s="797"/>
      <c r="BH170" s="797"/>
      <c r="BI170" s="797"/>
    </row>
    <row r="171" spans="1:63" ht="62.25" customHeight="1">
      <c r="B171" s="894" t="s">
        <v>584</v>
      </c>
      <c r="C171" s="722"/>
      <c r="D171" s="722"/>
      <c r="E171" s="722"/>
      <c r="F171" s="722"/>
      <c r="G171" s="722"/>
      <c r="H171" s="722"/>
      <c r="I171" s="722"/>
      <c r="J171" s="722"/>
      <c r="K171" s="723"/>
      <c r="L171" s="955">
        <v>0</v>
      </c>
      <c r="M171" s="956"/>
      <c r="N171" s="956"/>
      <c r="O171" s="956"/>
      <c r="P171" s="956"/>
      <c r="Q171" s="956"/>
      <c r="R171" s="956"/>
      <c r="S171" s="954" t="s">
        <v>585</v>
      </c>
      <c r="T171" s="941"/>
      <c r="U171" s="955">
        <v>80</v>
      </c>
      <c r="V171" s="956"/>
      <c r="W171" s="956"/>
      <c r="X171" s="956"/>
      <c r="Y171" s="956"/>
      <c r="Z171" s="956"/>
      <c r="AA171" s="956"/>
      <c r="AB171" s="954" t="s">
        <v>586</v>
      </c>
      <c r="AC171" s="941"/>
      <c r="AD171" s="955">
        <v>130</v>
      </c>
      <c r="AE171" s="956"/>
      <c r="AF171" s="956"/>
      <c r="AG171" s="956"/>
      <c r="AH171" s="956"/>
      <c r="AI171" s="956"/>
      <c r="AJ171" s="956"/>
      <c r="AK171" s="954" t="s">
        <v>585</v>
      </c>
      <c r="AL171" s="941"/>
      <c r="AM171" s="955">
        <v>145</v>
      </c>
      <c r="AN171" s="956"/>
      <c r="AO171" s="956"/>
      <c r="AP171" s="956"/>
      <c r="AQ171" s="956"/>
      <c r="AR171" s="956"/>
      <c r="AS171" s="956"/>
      <c r="AT171" s="954" t="s">
        <v>585</v>
      </c>
      <c r="AU171" s="941"/>
      <c r="AV171" s="810" t="s">
        <v>587</v>
      </c>
      <c r="AW171" s="810"/>
      <c r="AX171" s="810"/>
      <c r="AY171" s="810"/>
      <c r="AZ171" s="810"/>
      <c r="BA171" s="810"/>
      <c r="BB171" s="810"/>
      <c r="BC171" s="810"/>
      <c r="BD171" s="810"/>
      <c r="BE171" s="810"/>
      <c r="BF171" s="810"/>
      <c r="BG171" s="810"/>
      <c r="BH171" s="810"/>
      <c r="BI171" s="810"/>
    </row>
    <row r="172" spans="1:63" s="235" customFormat="1" ht="12" customHeight="1">
      <c r="B172" s="965" t="s">
        <v>588</v>
      </c>
      <c r="C172" s="965"/>
      <c r="D172" s="965"/>
      <c r="E172" s="965"/>
      <c r="F172" s="965"/>
      <c r="G172" s="965"/>
      <c r="H172" s="965"/>
      <c r="I172" s="965"/>
      <c r="J172" s="965"/>
      <c r="K172" s="965"/>
      <c r="L172" s="965"/>
      <c r="M172" s="965"/>
      <c r="N172" s="965"/>
      <c r="O172" s="965"/>
      <c r="P172" s="965"/>
      <c r="Q172" s="965"/>
      <c r="R172" s="965"/>
      <c r="S172" s="965"/>
      <c r="T172" s="965"/>
      <c r="U172" s="965"/>
      <c r="V172" s="965"/>
      <c r="W172" s="965"/>
      <c r="X172" s="965"/>
      <c r="Y172" s="965"/>
      <c r="Z172" s="965"/>
      <c r="AA172" s="965"/>
      <c r="AB172" s="965"/>
      <c r="AC172" s="965"/>
      <c r="AD172" s="965"/>
      <c r="AE172" s="965"/>
      <c r="AF172" s="965"/>
      <c r="AG172" s="965"/>
      <c r="AH172" s="965"/>
      <c r="AI172" s="965"/>
      <c r="AJ172" s="965"/>
      <c r="AK172" s="965"/>
      <c r="AL172" s="965"/>
      <c r="AM172" s="965"/>
      <c r="AN172" s="965"/>
      <c r="AO172" s="965"/>
      <c r="AP172" s="965"/>
      <c r="AQ172" s="965"/>
      <c r="AR172" s="965"/>
      <c r="AS172" s="965"/>
      <c r="AT172" s="965"/>
      <c r="AU172" s="965"/>
      <c r="AV172" s="965"/>
      <c r="AW172" s="965"/>
      <c r="AX172" s="965"/>
      <c r="AY172" s="965"/>
      <c r="AZ172" s="965"/>
      <c r="BA172" s="965"/>
      <c r="BB172" s="965"/>
      <c r="BC172" s="965"/>
      <c r="BD172" s="965"/>
      <c r="BE172" s="965"/>
      <c r="BF172" s="965"/>
      <c r="BG172" s="965"/>
      <c r="BH172" s="965"/>
      <c r="BI172" s="965"/>
    </row>
    <row r="173" spans="1:63" s="235" customFormat="1" ht="12" customHeight="1">
      <c r="B173" s="965" t="s">
        <v>589</v>
      </c>
      <c r="C173" s="965"/>
      <c r="D173" s="965"/>
      <c r="E173" s="965"/>
      <c r="F173" s="965"/>
      <c r="G173" s="965"/>
      <c r="H173" s="965"/>
      <c r="I173" s="965"/>
      <c r="J173" s="965"/>
      <c r="K173" s="965"/>
      <c r="L173" s="965"/>
      <c r="M173" s="965"/>
      <c r="N173" s="965"/>
      <c r="O173" s="965"/>
      <c r="P173" s="965"/>
      <c r="Q173" s="965"/>
      <c r="R173" s="965"/>
      <c r="S173" s="965"/>
      <c r="T173" s="965"/>
      <c r="U173" s="965"/>
      <c r="V173" s="965"/>
      <c r="W173" s="965"/>
      <c r="X173" s="965"/>
      <c r="Y173" s="965"/>
      <c r="Z173" s="965"/>
      <c r="AA173" s="965"/>
      <c r="AB173" s="965"/>
      <c r="AC173" s="965"/>
      <c r="AD173" s="965"/>
      <c r="AE173" s="965"/>
      <c r="AF173" s="965"/>
      <c r="AG173" s="965"/>
      <c r="AH173" s="965"/>
      <c r="AI173" s="965"/>
      <c r="AJ173" s="965"/>
      <c r="AK173" s="965"/>
      <c r="AL173" s="965"/>
      <c r="AM173" s="965"/>
      <c r="AN173" s="965"/>
      <c r="AO173" s="965"/>
      <c r="AP173" s="965"/>
      <c r="AQ173" s="965"/>
      <c r="AR173" s="965"/>
      <c r="AS173" s="965"/>
      <c r="AT173" s="965"/>
      <c r="AU173" s="965"/>
      <c r="AV173" s="965"/>
      <c r="AW173" s="965"/>
      <c r="AX173" s="965"/>
      <c r="AY173" s="965"/>
      <c r="AZ173" s="965"/>
      <c r="BA173" s="965"/>
      <c r="BB173" s="965"/>
      <c r="BC173" s="965"/>
      <c r="BD173" s="965"/>
      <c r="BE173" s="965"/>
      <c r="BF173" s="965"/>
      <c r="BG173" s="965"/>
      <c r="BH173" s="965"/>
      <c r="BI173" s="965"/>
    </row>
    <row r="174" spans="1:63" s="235" customFormat="1" ht="9.75" customHeight="1">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row r="175" spans="1:63" ht="14.25" customHeight="1">
      <c r="B175" s="957" t="s">
        <v>590</v>
      </c>
      <c r="C175" s="957"/>
      <c r="D175" s="957"/>
      <c r="E175" s="957"/>
      <c r="F175" s="957"/>
      <c r="G175" s="957"/>
      <c r="H175" s="957"/>
      <c r="I175" s="957"/>
      <c r="J175" s="957"/>
      <c r="K175" s="957"/>
      <c r="L175" s="957"/>
      <c r="M175" s="957"/>
      <c r="N175" s="957"/>
      <c r="O175" s="957"/>
      <c r="P175" s="957"/>
      <c r="Q175" s="957"/>
      <c r="R175" s="957"/>
      <c r="S175" s="957"/>
      <c r="T175" s="957"/>
      <c r="U175" s="957"/>
      <c r="V175" s="957"/>
      <c r="W175" s="957"/>
      <c r="X175" s="957"/>
      <c r="Y175" s="957"/>
      <c r="Z175" s="957"/>
      <c r="AA175" s="957"/>
      <c r="AB175" s="957"/>
      <c r="AC175" s="957"/>
      <c r="AD175" s="957"/>
      <c r="AE175" s="957"/>
      <c r="AF175" s="957"/>
      <c r="AG175" s="957"/>
      <c r="AH175" s="957"/>
      <c r="AI175" s="957"/>
      <c r="AJ175" s="957"/>
      <c r="AK175" s="957"/>
      <c r="AL175" s="957"/>
      <c r="AM175" s="957"/>
      <c r="AN175" s="957"/>
      <c r="AO175" s="957"/>
      <c r="AP175" s="957"/>
      <c r="AQ175" s="957"/>
      <c r="AR175" s="957"/>
      <c r="AS175" s="957"/>
      <c r="AT175" s="957"/>
      <c r="AU175" s="957"/>
      <c r="AV175" s="957"/>
      <c r="AW175" s="957"/>
      <c r="AX175" s="957"/>
      <c r="AY175" s="957"/>
      <c r="AZ175" s="957"/>
      <c r="BA175" s="957"/>
      <c r="BB175" s="957"/>
      <c r="BC175" s="957"/>
      <c r="BD175" s="957"/>
      <c r="BE175" s="957"/>
      <c r="BF175" s="957"/>
      <c r="BG175" s="957"/>
      <c r="BH175" s="957"/>
      <c r="BI175" s="957"/>
    </row>
    <row r="176" spans="1:63" ht="51" customHeight="1">
      <c r="B176" s="767" t="s">
        <v>591</v>
      </c>
      <c r="C176" s="767"/>
      <c r="D176" s="767"/>
      <c r="E176" s="767"/>
      <c r="F176" s="767"/>
      <c r="G176" s="767"/>
      <c r="H176" s="767"/>
      <c r="I176" s="767"/>
      <c r="J176" s="767"/>
      <c r="K176" s="767"/>
      <c r="L176" s="767"/>
      <c r="M176" s="767"/>
      <c r="N176" s="767"/>
      <c r="O176" s="767"/>
      <c r="P176" s="767"/>
      <c r="Q176" s="767"/>
      <c r="R176" s="767"/>
      <c r="S176" s="767"/>
      <c r="T176" s="768"/>
      <c r="U176" s="767" t="s">
        <v>592</v>
      </c>
      <c r="V176" s="767"/>
      <c r="W176" s="767"/>
      <c r="X176" s="767"/>
      <c r="Y176" s="767"/>
      <c r="Z176" s="767"/>
      <c r="AA176" s="767"/>
      <c r="AB176" s="767"/>
      <c r="AC176" s="767"/>
      <c r="AD176" s="767"/>
      <c r="AE176" s="767"/>
      <c r="AF176" s="767"/>
      <c r="AG176" s="767"/>
      <c r="AH176" s="767"/>
      <c r="AI176" s="767"/>
      <c r="AJ176" s="767"/>
      <c r="AK176" s="767"/>
      <c r="AL176" s="767"/>
      <c r="AM176" s="767" t="s">
        <v>593</v>
      </c>
      <c r="AN176" s="767"/>
      <c r="AO176" s="767"/>
      <c r="AP176" s="767"/>
      <c r="AQ176" s="767"/>
      <c r="AR176" s="767"/>
      <c r="AS176" s="767"/>
      <c r="AT176" s="767"/>
      <c r="AU176" s="767"/>
      <c r="AV176" s="767"/>
      <c r="AW176" s="767"/>
      <c r="AX176" s="767"/>
      <c r="AY176" s="767"/>
      <c r="AZ176" s="767"/>
      <c r="BA176" s="767"/>
      <c r="BB176" s="767"/>
      <c r="BC176" s="767"/>
      <c r="BD176" s="767"/>
      <c r="BE176" s="767"/>
      <c r="BF176" s="767"/>
      <c r="BG176" s="767"/>
      <c r="BH176" s="767"/>
      <c r="BI176" s="767"/>
    </row>
    <row r="177" spans="2:61" ht="29.25" customHeight="1">
      <c r="B177" s="958">
        <v>90</v>
      </c>
      <c r="C177" s="959"/>
      <c r="D177" s="959"/>
      <c r="E177" s="959"/>
      <c r="F177" s="959"/>
      <c r="G177" s="959"/>
      <c r="H177" s="959"/>
      <c r="I177" s="959"/>
      <c r="J177" s="959"/>
      <c r="K177" s="959"/>
      <c r="L177" s="959"/>
      <c r="M177" s="959"/>
      <c r="N177" s="959"/>
      <c r="O177" s="959"/>
      <c r="P177" s="959"/>
      <c r="Q177" s="959"/>
      <c r="R177" s="959"/>
      <c r="S177" s="959"/>
      <c r="T177" s="960"/>
      <c r="U177" s="961">
        <f>IFERROR(BB91/10000,"")</f>
        <v>392.85714285714289</v>
      </c>
      <c r="V177" s="962"/>
      <c r="W177" s="962"/>
      <c r="X177" s="962"/>
      <c r="Y177" s="962"/>
      <c r="Z177" s="962"/>
      <c r="AA177" s="962"/>
      <c r="AB177" s="962"/>
      <c r="AC177" s="962"/>
      <c r="AD177" s="962"/>
      <c r="AE177" s="962"/>
      <c r="AF177" s="962"/>
      <c r="AG177" s="962"/>
      <c r="AH177" s="962"/>
      <c r="AI177" s="962"/>
      <c r="AJ177" s="962"/>
      <c r="AK177" s="962"/>
      <c r="AL177" s="963"/>
      <c r="AM177" s="964" t="str">
        <f>IF(B177="","",IF(B177&gt;U177,"○","×"))</f>
        <v>×</v>
      </c>
      <c r="AN177" s="964"/>
      <c r="AO177" s="964"/>
      <c r="AP177" s="964"/>
      <c r="AQ177" s="964"/>
      <c r="AR177" s="964"/>
      <c r="AS177" s="964"/>
      <c r="AT177" s="964"/>
      <c r="AU177" s="964"/>
      <c r="AV177" s="964"/>
      <c r="AW177" s="964"/>
      <c r="AX177" s="964"/>
      <c r="AY177" s="964"/>
      <c r="AZ177" s="964"/>
      <c r="BA177" s="964"/>
      <c r="BB177" s="964"/>
      <c r="BC177" s="964"/>
      <c r="BD177" s="964"/>
      <c r="BE177" s="964"/>
      <c r="BF177" s="964"/>
      <c r="BG177" s="964"/>
      <c r="BH177" s="964"/>
      <c r="BI177" s="964"/>
    </row>
    <row r="178" spans="2:61" s="235" customFormat="1" ht="11.25" customHeight="1">
      <c r="B178" s="966" t="s">
        <v>594</v>
      </c>
      <c r="C178" s="966"/>
      <c r="D178" s="966"/>
      <c r="E178" s="966"/>
      <c r="F178" s="966"/>
      <c r="G178" s="966"/>
      <c r="H178" s="966"/>
      <c r="I178" s="966"/>
      <c r="J178" s="966"/>
      <c r="K178" s="966"/>
      <c r="L178" s="966"/>
      <c r="M178" s="966"/>
      <c r="N178" s="966"/>
      <c r="O178" s="966"/>
      <c r="P178" s="966"/>
      <c r="Q178" s="966"/>
      <c r="R178" s="966"/>
      <c r="S178" s="966"/>
      <c r="T178" s="966"/>
      <c r="U178" s="966"/>
      <c r="V178" s="966"/>
      <c r="W178" s="966"/>
      <c r="X178" s="966"/>
      <c r="Y178" s="966"/>
      <c r="Z178" s="966"/>
      <c r="AA178" s="966"/>
      <c r="AB178" s="966"/>
      <c r="AC178" s="966"/>
      <c r="AD178" s="966"/>
      <c r="AE178" s="966"/>
      <c r="AF178" s="966"/>
      <c r="AG178" s="966"/>
      <c r="AH178" s="966"/>
      <c r="AI178" s="966"/>
      <c r="AJ178" s="966"/>
      <c r="AK178" s="966"/>
      <c r="AL178" s="966"/>
      <c r="AM178" s="821"/>
      <c r="AN178" s="821"/>
      <c r="AO178" s="821"/>
      <c r="AP178" s="821"/>
      <c r="AQ178" s="821"/>
      <c r="AR178" s="821"/>
      <c r="AS178" s="821"/>
      <c r="AT178" s="821"/>
      <c r="AU178" s="821"/>
      <c r="AV178" s="821"/>
      <c r="AW178" s="821"/>
      <c r="AX178" s="821"/>
      <c r="AY178" s="821"/>
      <c r="AZ178" s="821"/>
      <c r="BA178" s="821"/>
      <c r="BB178" s="821"/>
      <c r="BC178" s="821"/>
      <c r="BD178" s="821"/>
      <c r="BE178" s="821"/>
      <c r="BF178" s="821"/>
      <c r="BG178" s="821"/>
      <c r="BH178" s="821"/>
    </row>
    <row r="179" spans="2:61" s="235" customFormat="1" ht="11.25" customHeight="1">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c r="AC179" s="323"/>
      <c r="AD179" s="323"/>
      <c r="AE179" s="323"/>
      <c r="AF179" s="323"/>
      <c r="AG179" s="323"/>
      <c r="AH179" s="323"/>
      <c r="AI179" s="323"/>
      <c r="AJ179" s="323"/>
      <c r="AK179" s="323"/>
      <c r="AL179" s="323"/>
      <c r="AM179" s="230"/>
      <c r="AN179" s="230"/>
      <c r="AO179" s="230"/>
      <c r="AP179" s="230"/>
      <c r="AQ179" s="230"/>
      <c r="AR179" s="230"/>
      <c r="AS179" s="230"/>
      <c r="AT179" s="230"/>
      <c r="AU179" s="230"/>
      <c r="AV179" s="230"/>
      <c r="AW179" s="230"/>
      <c r="AX179" s="230"/>
      <c r="AY179" s="230"/>
      <c r="AZ179" s="230"/>
      <c r="BA179" s="230"/>
      <c r="BB179" s="230"/>
      <c r="BC179" s="230"/>
      <c r="BD179" s="230"/>
      <c r="BE179" s="230"/>
      <c r="BF179" s="230"/>
      <c r="BG179" s="230"/>
      <c r="BH179" s="230"/>
    </row>
    <row r="180" spans="2:61" s="235" customFormat="1" ht="18" customHeight="1">
      <c r="B180" s="937" t="s">
        <v>595</v>
      </c>
      <c r="C180" s="937"/>
      <c r="D180" s="937"/>
      <c r="E180" s="937"/>
      <c r="F180" s="937"/>
      <c r="G180" s="937"/>
      <c r="H180" s="937"/>
      <c r="I180" s="937"/>
      <c r="J180" s="937"/>
      <c r="K180" s="937"/>
      <c r="L180" s="937"/>
      <c r="M180" s="937"/>
      <c r="N180" s="937"/>
      <c r="O180" s="937"/>
      <c r="P180" s="937"/>
      <c r="Q180" s="937"/>
      <c r="R180" s="937"/>
      <c r="S180" s="937"/>
      <c r="T180" s="937"/>
      <c r="U180" s="937"/>
      <c r="V180" s="937"/>
      <c r="W180" s="937"/>
      <c r="X180" s="937"/>
      <c r="Y180" s="937"/>
      <c r="Z180" s="937"/>
      <c r="AA180" s="937"/>
      <c r="AB180" s="937"/>
      <c r="AC180" s="937"/>
      <c r="AD180" s="937"/>
      <c r="AE180" s="937"/>
      <c r="AF180" s="937"/>
      <c r="AG180" s="937"/>
      <c r="AH180" s="937"/>
      <c r="AI180" s="937"/>
      <c r="AJ180" s="937"/>
      <c r="AK180" s="937"/>
      <c r="AL180" s="937"/>
      <c r="AM180" s="937"/>
      <c r="AN180" s="937"/>
      <c r="AO180" s="937"/>
      <c r="AP180" s="937"/>
      <c r="AQ180" s="937"/>
      <c r="AR180" s="937"/>
      <c r="AS180" s="937"/>
      <c r="AT180" s="937"/>
      <c r="AU180" s="937"/>
      <c r="AV180" s="937"/>
      <c r="AW180" s="937"/>
      <c r="AX180" s="937"/>
      <c r="AY180" s="937"/>
      <c r="AZ180" s="937"/>
      <c r="BA180" s="937"/>
      <c r="BB180" s="937"/>
      <c r="BC180" s="937"/>
      <c r="BD180" s="937"/>
      <c r="BE180" s="937"/>
      <c r="BF180" s="937"/>
      <c r="BG180" s="937"/>
      <c r="BH180" s="937"/>
      <c r="BI180" s="937"/>
    </row>
    <row r="181" spans="2:61" s="235" customFormat="1" ht="19.5" customHeight="1">
      <c r="B181" s="828" t="s">
        <v>596</v>
      </c>
      <c r="C181" s="828"/>
      <c r="D181" s="828"/>
      <c r="E181" s="828"/>
      <c r="F181" s="828"/>
      <c r="G181" s="828"/>
      <c r="H181" s="828"/>
      <c r="I181" s="822" t="s">
        <v>597</v>
      </c>
      <c r="J181" s="823"/>
      <c r="K181" s="823"/>
      <c r="L181" s="824"/>
      <c r="M181" s="822" t="s">
        <v>598</v>
      </c>
      <c r="N181" s="823"/>
      <c r="O181" s="823"/>
      <c r="P181" s="823"/>
      <c r="Q181" s="823"/>
      <c r="R181" s="824"/>
      <c r="S181" s="767" t="s">
        <v>599</v>
      </c>
      <c r="T181" s="767"/>
      <c r="U181" s="767"/>
      <c r="V181" s="767"/>
      <c r="W181" s="767"/>
      <c r="X181" s="767"/>
      <c r="Y181" s="767"/>
      <c r="Z181" s="767"/>
      <c r="AA181" s="767"/>
      <c r="AB181" s="767"/>
      <c r="AC181" s="767"/>
      <c r="AD181" s="767"/>
      <c r="AE181" s="767"/>
      <c r="AF181" s="767"/>
      <c r="AG181" s="767"/>
      <c r="AH181" s="767"/>
      <c r="AI181" s="767"/>
      <c r="AJ181" s="767"/>
      <c r="AK181" s="767" t="s">
        <v>600</v>
      </c>
      <c r="AL181" s="767"/>
      <c r="AM181" s="767"/>
      <c r="AN181" s="767"/>
      <c r="AO181" s="767"/>
      <c r="AP181" s="767"/>
      <c r="AQ181" s="767"/>
      <c r="AR181" s="767"/>
      <c r="AS181" s="767"/>
      <c r="AT181" s="767"/>
      <c r="AU181" s="767"/>
      <c r="AV181" s="767"/>
      <c r="AW181" s="967" t="s">
        <v>329</v>
      </c>
      <c r="AX181" s="967"/>
      <c r="AY181" s="967"/>
      <c r="AZ181" s="967"/>
      <c r="BA181" s="967"/>
      <c r="BB181" s="967"/>
      <c r="BC181" s="967"/>
      <c r="BD181" s="967"/>
      <c r="BE181" s="230"/>
      <c r="BF181" s="230"/>
      <c r="BG181" s="230"/>
      <c r="BH181" s="230"/>
    </row>
    <row r="182" spans="2:61" s="235" customFormat="1" ht="38.25" customHeight="1">
      <c r="B182" s="828"/>
      <c r="C182" s="828"/>
      <c r="D182" s="828"/>
      <c r="E182" s="828"/>
      <c r="F182" s="828"/>
      <c r="G182" s="828"/>
      <c r="H182" s="828"/>
      <c r="I182" s="825"/>
      <c r="J182" s="826"/>
      <c r="K182" s="826"/>
      <c r="L182" s="827"/>
      <c r="M182" s="825"/>
      <c r="N182" s="826"/>
      <c r="O182" s="826"/>
      <c r="P182" s="826"/>
      <c r="Q182" s="826"/>
      <c r="R182" s="827"/>
      <c r="S182" s="968" t="s">
        <v>601</v>
      </c>
      <c r="T182" s="968"/>
      <c r="U182" s="968"/>
      <c r="V182" s="968"/>
      <c r="W182" s="968"/>
      <c r="X182" s="968"/>
      <c r="Y182" s="840" t="s">
        <v>602</v>
      </c>
      <c r="Z182" s="840"/>
      <c r="AA182" s="840"/>
      <c r="AB182" s="840"/>
      <c r="AC182" s="840"/>
      <c r="AD182" s="840"/>
      <c r="AE182" s="840" t="s">
        <v>603</v>
      </c>
      <c r="AF182" s="840"/>
      <c r="AG182" s="840"/>
      <c r="AH182" s="840"/>
      <c r="AI182" s="840"/>
      <c r="AJ182" s="840"/>
      <c r="AK182" s="828" t="s">
        <v>604</v>
      </c>
      <c r="AL182" s="828"/>
      <c r="AM182" s="828"/>
      <c r="AN182" s="828"/>
      <c r="AO182" s="828"/>
      <c r="AP182" s="828"/>
      <c r="AQ182" s="828" t="s">
        <v>605</v>
      </c>
      <c r="AR182" s="828"/>
      <c r="AS182" s="828"/>
      <c r="AT182" s="828"/>
      <c r="AU182" s="828"/>
      <c r="AV182" s="828"/>
      <c r="AW182" s="967"/>
      <c r="AX182" s="967"/>
      <c r="AY182" s="967"/>
      <c r="AZ182" s="967"/>
      <c r="BA182" s="967"/>
      <c r="BB182" s="967"/>
      <c r="BC182" s="967"/>
      <c r="BD182" s="967"/>
      <c r="BE182" s="230"/>
      <c r="BF182" s="230"/>
      <c r="BG182" s="230"/>
      <c r="BH182" s="230"/>
    </row>
    <row r="183" spans="2:61" s="235" customFormat="1" ht="15" customHeight="1">
      <c r="B183" s="969" t="str">
        <f>IF(B88=0,"",B88)</f>
        <v>玉ねぎ収穫機</v>
      </c>
      <c r="C183" s="969"/>
      <c r="D183" s="969"/>
      <c r="E183" s="969"/>
      <c r="F183" s="969"/>
      <c r="G183" s="969"/>
      <c r="H183" s="969"/>
      <c r="I183" s="970" t="str">
        <f>IF(F88=0,"",F88)</f>
        <v>abcde</v>
      </c>
      <c r="J183" s="971"/>
      <c r="K183" s="971"/>
      <c r="L183" s="972"/>
      <c r="M183" s="970" t="str">
        <f>IF(J88=0,"",J88)</f>
        <v>qwerty</v>
      </c>
      <c r="N183" s="971"/>
      <c r="O183" s="971"/>
      <c r="P183" s="971"/>
      <c r="Q183" s="971"/>
      <c r="R183" s="972"/>
      <c r="S183" s="833" t="s">
        <v>606</v>
      </c>
      <c r="T183" s="833"/>
      <c r="U183" s="833"/>
      <c r="V183" s="833"/>
      <c r="W183" s="833"/>
      <c r="X183" s="833"/>
      <c r="Y183" s="976" t="s">
        <v>416</v>
      </c>
      <c r="Z183" s="833"/>
      <c r="AA183" s="833"/>
      <c r="AB183" s="833"/>
      <c r="AC183" s="833"/>
      <c r="AD183" s="833"/>
      <c r="AE183" s="977" t="s">
        <v>38</v>
      </c>
      <c r="AF183" s="978"/>
      <c r="AG183" s="978"/>
      <c r="AH183" s="978"/>
      <c r="AI183" s="978"/>
      <c r="AJ183" s="978"/>
      <c r="AK183" s="979" t="s">
        <v>39</v>
      </c>
      <c r="AL183" s="980"/>
      <c r="AM183" s="980"/>
      <c r="AN183" s="980"/>
      <c r="AO183" s="980"/>
      <c r="AP183" s="981"/>
      <c r="AQ183" s="446" t="s">
        <v>607</v>
      </c>
      <c r="AR183" s="446"/>
      <c r="AS183" s="446"/>
      <c r="AT183" s="446"/>
      <c r="AU183" s="446"/>
      <c r="AV183" s="446"/>
      <c r="AW183" s="983" t="s">
        <v>608</v>
      </c>
      <c r="AX183" s="984"/>
      <c r="AY183" s="984"/>
      <c r="AZ183" s="984"/>
      <c r="BA183" s="984"/>
      <c r="BB183" s="984"/>
      <c r="BC183" s="984"/>
      <c r="BD183" s="985"/>
      <c r="BE183" s="230"/>
      <c r="BF183" s="230"/>
      <c r="BG183" s="230"/>
      <c r="BH183" s="230"/>
    </row>
    <row r="184" spans="2:61" s="235" customFormat="1" ht="15" customHeight="1">
      <c r="B184" s="969"/>
      <c r="C184" s="969"/>
      <c r="D184" s="969"/>
      <c r="E184" s="969"/>
      <c r="F184" s="969"/>
      <c r="G184" s="969"/>
      <c r="H184" s="969"/>
      <c r="I184" s="973"/>
      <c r="J184" s="974"/>
      <c r="K184" s="974"/>
      <c r="L184" s="975"/>
      <c r="M184" s="973"/>
      <c r="N184" s="974"/>
      <c r="O184" s="974"/>
      <c r="P184" s="974"/>
      <c r="Q184" s="974"/>
      <c r="R184" s="975"/>
      <c r="S184" s="833"/>
      <c r="T184" s="833"/>
      <c r="U184" s="833"/>
      <c r="V184" s="833"/>
      <c r="W184" s="833"/>
      <c r="X184" s="833"/>
      <c r="Y184" s="833"/>
      <c r="Z184" s="833"/>
      <c r="AA184" s="833"/>
      <c r="AB184" s="833"/>
      <c r="AC184" s="833"/>
      <c r="AD184" s="833"/>
      <c r="AE184" s="989" t="s">
        <v>609</v>
      </c>
      <c r="AF184" s="990"/>
      <c r="AG184" s="990"/>
      <c r="AH184" s="990"/>
      <c r="AI184" s="990"/>
      <c r="AJ184" s="991"/>
      <c r="AK184" s="982"/>
      <c r="AL184" s="875"/>
      <c r="AM184" s="875"/>
      <c r="AN184" s="875"/>
      <c r="AO184" s="875"/>
      <c r="AP184" s="876"/>
      <c r="AQ184" s="446"/>
      <c r="AR184" s="446"/>
      <c r="AS184" s="446"/>
      <c r="AT184" s="446"/>
      <c r="AU184" s="446"/>
      <c r="AV184" s="446"/>
      <c r="AW184" s="986"/>
      <c r="AX184" s="987"/>
      <c r="AY184" s="987"/>
      <c r="AZ184" s="987"/>
      <c r="BA184" s="987"/>
      <c r="BB184" s="987"/>
      <c r="BC184" s="987"/>
      <c r="BD184" s="988"/>
      <c r="BE184" s="230"/>
      <c r="BF184" s="230"/>
      <c r="BG184" s="230"/>
      <c r="BH184" s="230"/>
    </row>
    <row r="185" spans="2:61" s="235" customFormat="1" ht="15" customHeight="1">
      <c r="B185" s="559" t="str">
        <f>IF(B89=0,"",B89)</f>
        <v/>
      </c>
      <c r="C185" s="559"/>
      <c r="D185" s="559"/>
      <c r="E185" s="559"/>
      <c r="F185" s="559"/>
      <c r="G185" s="559"/>
      <c r="H185" s="559"/>
      <c r="I185" s="553" t="str">
        <f>IF(F89=0,"",F89)</f>
        <v/>
      </c>
      <c r="J185" s="554"/>
      <c r="K185" s="554"/>
      <c r="L185" s="555"/>
      <c r="M185" s="553" t="str">
        <f>IF(J89=0,"",J89)</f>
        <v/>
      </c>
      <c r="N185" s="554"/>
      <c r="O185" s="554"/>
      <c r="P185" s="554"/>
      <c r="Q185" s="554"/>
      <c r="R185" s="555"/>
      <c r="S185" s="446"/>
      <c r="T185" s="446"/>
      <c r="U185" s="446"/>
      <c r="V185" s="446"/>
      <c r="W185" s="446"/>
      <c r="X185" s="446"/>
      <c r="Y185" s="446" t="s">
        <v>416</v>
      </c>
      <c r="Z185" s="446"/>
      <c r="AA185" s="446"/>
      <c r="AB185" s="446"/>
      <c r="AC185" s="446"/>
      <c r="AD185" s="446"/>
      <c r="AE185" s="977" t="s">
        <v>38</v>
      </c>
      <c r="AF185" s="978"/>
      <c r="AG185" s="978"/>
      <c r="AH185" s="978"/>
      <c r="AI185" s="978"/>
      <c r="AJ185" s="978"/>
      <c r="AK185" s="446" t="s">
        <v>416</v>
      </c>
      <c r="AL185" s="446"/>
      <c r="AM185" s="446"/>
      <c r="AN185" s="446"/>
      <c r="AO185" s="446"/>
      <c r="AP185" s="446"/>
      <c r="AQ185" s="446" t="s">
        <v>607</v>
      </c>
      <c r="AR185" s="446"/>
      <c r="AS185" s="446"/>
      <c r="AT185" s="446"/>
      <c r="AU185" s="446"/>
      <c r="AV185" s="446"/>
      <c r="AW185" s="992"/>
      <c r="AX185" s="993"/>
      <c r="AY185" s="993"/>
      <c r="AZ185" s="993"/>
      <c r="BA185" s="993"/>
      <c r="BB185" s="993"/>
      <c r="BC185" s="993"/>
      <c r="BD185" s="994"/>
      <c r="BE185" s="230"/>
      <c r="BF185" s="230"/>
      <c r="BG185" s="230"/>
      <c r="BH185" s="230"/>
    </row>
    <row r="186" spans="2:61" s="235" customFormat="1" ht="15" customHeight="1">
      <c r="B186" s="559"/>
      <c r="C186" s="559"/>
      <c r="D186" s="559"/>
      <c r="E186" s="559"/>
      <c r="F186" s="559"/>
      <c r="G186" s="559"/>
      <c r="H186" s="559"/>
      <c r="I186" s="1003"/>
      <c r="J186" s="1004"/>
      <c r="K186" s="1004"/>
      <c r="L186" s="1005"/>
      <c r="M186" s="1003"/>
      <c r="N186" s="1004"/>
      <c r="O186" s="1004"/>
      <c r="P186" s="1004"/>
      <c r="Q186" s="1004"/>
      <c r="R186" s="1005"/>
      <c r="S186" s="446"/>
      <c r="T186" s="446"/>
      <c r="U186" s="446"/>
      <c r="V186" s="446"/>
      <c r="W186" s="446"/>
      <c r="X186" s="446"/>
      <c r="Y186" s="446"/>
      <c r="Z186" s="446"/>
      <c r="AA186" s="446"/>
      <c r="AB186" s="446"/>
      <c r="AC186" s="446"/>
      <c r="AD186" s="446"/>
      <c r="AE186" s="989" t="s">
        <v>609</v>
      </c>
      <c r="AF186" s="990"/>
      <c r="AG186" s="990"/>
      <c r="AH186" s="990"/>
      <c r="AI186" s="990"/>
      <c r="AJ186" s="991"/>
      <c r="AK186" s="446"/>
      <c r="AL186" s="446"/>
      <c r="AM186" s="446"/>
      <c r="AN186" s="446"/>
      <c r="AO186" s="446"/>
      <c r="AP186" s="446"/>
      <c r="AQ186" s="446"/>
      <c r="AR186" s="446"/>
      <c r="AS186" s="446"/>
      <c r="AT186" s="446"/>
      <c r="AU186" s="446"/>
      <c r="AV186" s="446"/>
      <c r="AW186" s="995"/>
      <c r="AX186" s="996"/>
      <c r="AY186" s="996"/>
      <c r="AZ186" s="996"/>
      <c r="BA186" s="996"/>
      <c r="BB186" s="996"/>
      <c r="BC186" s="996"/>
      <c r="BD186" s="997"/>
      <c r="BE186" s="230"/>
      <c r="BF186" s="230"/>
      <c r="BG186" s="230"/>
      <c r="BH186" s="230"/>
    </row>
    <row r="187" spans="2:61" s="235" customFormat="1" ht="15" customHeight="1">
      <c r="B187" s="560" t="str">
        <f>IF(B90=0,"",B90)</f>
        <v/>
      </c>
      <c r="C187" s="560"/>
      <c r="D187" s="560"/>
      <c r="E187" s="560"/>
      <c r="F187" s="560"/>
      <c r="G187" s="560"/>
      <c r="H187" s="560"/>
      <c r="I187" s="998" t="str">
        <f>IF(F90=0,"",F90)</f>
        <v/>
      </c>
      <c r="J187" s="685"/>
      <c r="K187" s="685"/>
      <c r="L187" s="999"/>
      <c r="M187" s="998" t="str">
        <f>IF(J90=0,"",J90)</f>
        <v/>
      </c>
      <c r="N187" s="685"/>
      <c r="O187" s="685"/>
      <c r="P187" s="685"/>
      <c r="Q187" s="685"/>
      <c r="R187" s="999"/>
      <c r="S187" s="446"/>
      <c r="T187" s="446"/>
      <c r="U187" s="446"/>
      <c r="V187" s="446"/>
      <c r="W187" s="446"/>
      <c r="X187" s="446"/>
      <c r="Y187" s="446" t="s">
        <v>416</v>
      </c>
      <c r="Z187" s="446"/>
      <c r="AA187" s="446"/>
      <c r="AB187" s="446"/>
      <c r="AC187" s="446"/>
      <c r="AD187" s="446"/>
      <c r="AE187" s="977" t="s">
        <v>38</v>
      </c>
      <c r="AF187" s="978"/>
      <c r="AG187" s="978"/>
      <c r="AH187" s="978"/>
      <c r="AI187" s="978"/>
      <c r="AJ187" s="978"/>
      <c r="AK187" s="446" t="s">
        <v>416</v>
      </c>
      <c r="AL187" s="446"/>
      <c r="AM187" s="446"/>
      <c r="AN187" s="446"/>
      <c r="AO187" s="446"/>
      <c r="AP187" s="446"/>
      <c r="AQ187" s="446" t="s">
        <v>416</v>
      </c>
      <c r="AR187" s="446"/>
      <c r="AS187" s="446"/>
      <c r="AT187" s="446"/>
      <c r="AU187" s="446"/>
      <c r="AV187" s="446"/>
      <c r="AW187" s="992"/>
      <c r="AX187" s="993"/>
      <c r="AY187" s="993"/>
      <c r="AZ187" s="993"/>
      <c r="BA187" s="993"/>
      <c r="BB187" s="993"/>
      <c r="BC187" s="993"/>
      <c r="BD187" s="994"/>
      <c r="BE187" s="230"/>
      <c r="BF187" s="230"/>
      <c r="BG187" s="230"/>
      <c r="BH187" s="230"/>
    </row>
    <row r="188" spans="2:61" s="235" customFormat="1" ht="15" customHeight="1">
      <c r="B188" s="560"/>
      <c r="C188" s="560"/>
      <c r="D188" s="560"/>
      <c r="E188" s="560"/>
      <c r="F188" s="560"/>
      <c r="G188" s="560"/>
      <c r="H188" s="560"/>
      <c r="I188" s="1000"/>
      <c r="J188" s="1001"/>
      <c r="K188" s="1001"/>
      <c r="L188" s="1002"/>
      <c r="M188" s="1000"/>
      <c r="N188" s="1001"/>
      <c r="O188" s="1001"/>
      <c r="P188" s="1001"/>
      <c r="Q188" s="1001"/>
      <c r="R188" s="1002"/>
      <c r="S188" s="446"/>
      <c r="T188" s="446"/>
      <c r="U188" s="446"/>
      <c r="V188" s="446"/>
      <c r="W188" s="446"/>
      <c r="X188" s="446"/>
      <c r="Y188" s="446"/>
      <c r="Z188" s="446"/>
      <c r="AA188" s="446"/>
      <c r="AB188" s="446"/>
      <c r="AC188" s="446"/>
      <c r="AD188" s="446"/>
      <c r="AE188" s="989" t="s">
        <v>609</v>
      </c>
      <c r="AF188" s="990"/>
      <c r="AG188" s="990"/>
      <c r="AH188" s="990"/>
      <c r="AI188" s="990"/>
      <c r="AJ188" s="991"/>
      <c r="AK188" s="446"/>
      <c r="AL188" s="446"/>
      <c r="AM188" s="446"/>
      <c r="AN188" s="446"/>
      <c r="AO188" s="446"/>
      <c r="AP188" s="446"/>
      <c r="AQ188" s="446"/>
      <c r="AR188" s="446"/>
      <c r="AS188" s="446"/>
      <c r="AT188" s="446"/>
      <c r="AU188" s="446"/>
      <c r="AV188" s="446"/>
      <c r="AW188" s="995"/>
      <c r="AX188" s="996"/>
      <c r="AY188" s="996"/>
      <c r="AZ188" s="996"/>
      <c r="BA188" s="996"/>
      <c r="BB188" s="996"/>
      <c r="BC188" s="996"/>
      <c r="BD188" s="997"/>
      <c r="BE188" s="230"/>
      <c r="BF188" s="230"/>
      <c r="BG188" s="230"/>
      <c r="BH188" s="230"/>
    </row>
    <row r="189" spans="2:61" ht="16.5" customHeight="1">
      <c r="B189" s="512" t="s">
        <v>610</v>
      </c>
      <c r="C189" s="512"/>
      <c r="D189" s="512"/>
      <c r="E189" s="512"/>
      <c r="F189" s="512"/>
      <c r="G189" s="512"/>
      <c r="H189" s="512"/>
      <c r="I189" s="512"/>
      <c r="J189" s="512"/>
      <c r="K189" s="512"/>
      <c r="L189" s="512"/>
      <c r="M189" s="512"/>
      <c r="N189" s="512"/>
      <c r="O189" s="512"/>
      <c r="P189" s="512"/>
      <c r="Q189" s="512"/>
      <c r="R189" s="512"/>
      <c r="S189" s="512"/>
      <c r="T189" s="512"/>
      <c r="U189" s="512"/>
      <c r="V189" s="512"/>
      <c r="W189" s="512"/>
      <c r="X189" s="512"/>
      <c r="Y189" s="512"/>
      <c r="Z189" s="512"/>
      <c r="AA189" s="512"/>
      <c r="AB189" s="512"/>
      <c r="AC189" s="512"/>
      <c r="AD189" s="512"/>
      <c r="AE189" s="512"/>
      <c r="AF189" s="512"/>
      <c r="AG189" s="512"/>
      <c r="AH189" s="512"/>
      <c r="AI189" s="512"/>
      <c r="AJ189" s="512"/>
      <c r="AK189" s="512"/>
      <c r="AL189" s="512"/>
      <c r="AM189" s="512"/>
      <c r="AN189" s="512"/>
      <c r="AO189" s="512"/>
      <c r="AP189" s="512"/>
      <c r="AQ189" s="512"/>
      <c r="AR189" s="512"/>
      <c r="AS189" s="512"/>
      <c r="AT189" s="512"/>
      <c r="AU189" s="512"/>
      <c r="AV189" s="512"/>
      <c r="AW189" s="512"/>
      <c r="AX189" s="512"/>
      <c r="AY189" s="512"/>
      <c r="AZ189" s="512"/>
      <c r="BA189" s="512"/>
      <c r="BB189" s="512"/>
      <c r="BC189" s="512"/>
      <c r="BD189" s="512"/>
      <c r="BE189" s="512"/>
      <c r="BF189" s="512"/>
      <c r="BG189" s="512"/>
      <c r="BH189" s="512"/>
      <c r="BI189" s="235"/>
    </row>
    <row r="190" spans="2:61" ht="30" customHeight="1">
      <c r="B190" s="821" t="s">
        <v>611</v>
      </c>
      <c r="C190" s="821"/>
      <c r="D190" s="821"/>
      <c r="E190" s="821"/>
      <c r="F190" s="821"/>
      <c r="G190" s="821"/>
      <c r="H190" s="821"/>
      <c r="I190" s="821"/>
      <c r="J190" s="821"/>
      <c r="K190" s="821"/>
      <c r="L190" s="821"/>
      <c r="M190" s="821"/>
      <c r="N190" s="821"/>
      <c r="O190" s="821"/>
      <c r="P190" s="821"/>
      <c r="Q190" s="821"/>
      <c r="R190" s="821"/>
      <c r="S190" s="821"/>
      <c r="T190" s="821"/>
      <c r="U190" s="821"/>
      <c r="V190" s="821"/>
      <c r="W190" s="821"/>
      <c r="X190" s="821"/>
      <c r="Y190" s="821"/>
      <c r="Z190" s="821"/>
      <c r="AA190" s="821"/>
      <c r="AB190" s="821"/>
      <c r="AC190" s="821"/>
      <c r="AD190" s="821"/>
      <c r="AE190" s="821"/>
      <c r="AF190" s="821"/>
      <c r="AG190" s="821"/>
      <c r="AH190" s="821"/>
      <c r="AI190" s="821"/>
      <c r="AJ190" s="821"/>
      <c r="AK190" s="821"/>
      <c r="AL190" s="821"/>
      <c r="AM190" s="821"/>
      <c r="AN190" s="821"/>
      <c r="AO190" s="821"/>
      <c r="AP190" s="821"/>
      <c r="AQ190" s="821"/>
      <c r="AR190" s="821"/>
      <c r="AS190" s="821"/>
      <c r="AT190" s="821"/>
      <c r="AU190" s="821"/>
      <c r="AV190" s="821"/>
      <c r="AW190" s="821"/>
      <c r="AX190" s="821"/>
      <c r="AY190" s="821"/>
      <c r="AZ190" s="821"/>
      <c r="BA190" s="821"/>
      <c r="BB190" s="821"/>
      <c r="BC190" s="821"/>
      <c r="BD190" s="821"/>
      <c r="BE190" s="821"/>
      <c r="BF190" s="821"/>
      <c r="BG190" s="821"/>
      <c r="BH190" s="821"/>
      <c r="BI190" s="235"/>
    </row>
    <row r="191" spans="2:61" ht="12" customHeight="1">
      <c r="B191" s="512" t="s">
        <v>612</v>
      </c>
      <c r="C191" s="512"/>
      <c r="D191" s="512"/>
      <c r="E191" s="512"/>
      <c r="F191" s="512"/>
      <c r="G191" s="512"/>
      <c r="H191" s="512"/>
      <c r="I191" s="512"/>
      <c r="J191" s="512"/>
      <c r="K191" s="512"/>
      <c r="L191" s="512"/>
      <c r="M191" s="512"/>
      <c r="N191" s="512"/>
      <c r="O191" s="512"/>
      <c r="P191" s="512"/>
      <c r="Q191" s="512"/>
      <c r="R191" s="512"/>
      <c r="S191" s="512"/>
      <c r="T191" s="512"/>
      <c r="U191" s="512"/>
      <c r="V191" s="512"/>
      <c r="W191" s="512"/>
      <c r="X191" s="512"/>
      <c r="Y191" s="512"/>
      <c r="Z191" s="512"/>
      <c r="AA191" s="512"/>
      <c r="AB191" s="512"/>
      <c r="AC191" s="512"/>
      <c r="AD191" s="512"/>
      <c r="AE191" s="512"/>
      <c r="AF191" s="512"/>
      <c r="AG191" s="512"/>
      <c r="AH191" s="512"/>
      <c r="AI191" s="512"/>
      <c r="AJ191" s="512"/>
      <c r="AK191" s="512"/>
      <c r="AL191" s="512"/>
      <c r="AM191" s="512"/>
      <c r="AN191" s="512"/>
      <c r="AO191" s="512"/>
      <c r="AP191" s="512"/>
      <c r="AQ191" s="512"/>
      <c r="AR191" s="512"/>
      <c r="AS191" s="512"/>
      <c r="AT191" s="512"/>
      <c r="AU191" s="512"/>
      <c r="AV191" s="512"/>
      <c r="AW191" s="512"/>
      <c r="AX191" s="512"/>
      <c r="AY191" s="512"/>
      <c r="AZ191" s="512"/>
      <c r="BA191" s="512"/>
      <c r="BB191" s="512"/>
      <c r="BC191" s="512"/>
      <c r="BD191" s="512"/>
      <c r="BE191" s="512"/>
      <c r="BF191" s="512"/>
      <c r="BG191" s="512"/>
      <c r="BH191" s="512"/>
      <c r="BI191" s="235"/>
    </row>
    <row r="192" spans="2:61" s="235" customFormat="1" ht="11.25" customHeight="1">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323"/>
      <c r="AL192" s="323"/>
      <c r="AM192" s="230"/>
      <c r="AN192" s="230"/>
      <c r="AO192" s="230"/>
      <c r="AP192" s="230"/>
      <c r="AQ192" s="230"/>
      <c r="AR192" s="230"/>
      <c r="AS192" s="230"/>
      <c r="AT192" s="230"/>
      <c r="AU192" s="230"/>
      <c r="AV192" s="230"/>
      <c r="AW192" s="230"/>
      <c r="AX192" s="230"/>
      <c r="AY192" s="230"/>
      <c r="AZ192" s="230"/>
      <c r="BA192" s="230"/>
      <c r="BB192" s="230"/>
      <c r="BC192" s="230"/>
      <c r="BD192" s="230"/>
      <c r="BE192" s="230"/>
      <c r="BF192" s="230"/>
      <c r="BG192" s="230"/>
      <c r="BH192" s="230"/>
    </row>
    <row r="193" spans="2:93" ht="16.5" customHeight="1">
      <c r="B193" s="812" t="s">
        <v>613</v>
      </c>
      <c r="C193" s="812"/>
      <c r="D193" s="812"/>
      <c r="E193" s="812"/>
      <c r="F193" s="812"/>
      <c r="G193" s="812"/>
      <c r="H193" s="812"/>
      <c r="I193" s="812"/>
      <c r="J193" s="812"/>
      <c r="K193" s="812"/>
      <c r="L193" s="812"/>
      <c r="M193" s="812"/>
      <c r="N193" s="812"/>
      <c r="O193" s="812"/>
      <c r="P193" s="812"/>
      <c r="Q193" s="812"/>
      <c r="R193" s="812"/>
      <c r="S193" s="812"/>
      <c r="T193" s="812"/>
      <c r="U193" s="812"/>
      <c r="V193" s="812"/>
      <c r="W193" s="812"/>
      <c r="X193" s="812"/>
      <c r="Y193" s="812"/>
      <c r="Z193" s="812"/>
      <c r="AA193" s="812"/>
      <c r="AB193" s="812"/>
      <c r="AC193" s="812"/>
      <c r="AD193" s="812"/>
      <c r="AE193" s="812"/>
      <c r="AF193" s="812"/>
      <c r="AG193" s="812"/>
      <c r="AH193" s="812"/>
      <c r="AI193" s="812"/>
      <c r="AJ193" s="812"/>
      <c r="AK193" s="812"/>
      <c r="AL193" s="812"/>
      <c r="AM193" s="812"/>
      <c r="AN193" s="812"/>
      <c r="AO193" s="812"/>
      <c r="AP193" s="812"/>
      <c r="AQ193" s="812"/>
      <c r="AR193" s="812"/>
      <c r="AS193" s="812"/>
      <c r="AT193" s="812"/>
      <c r="AU193" s="812"/>
      <c r="AV193" s="812"/>
      <c r="AW193" s="812"/>
      <c r="AX193" s="812"/>
      <c r="AY193" s="812"/>
      <c r="AZ193" s="812"/>
      <c r="BA193" s="812"/>
      <c r="BB193" s="812"/>
      <c r="BC193" s="812"/>
      <c r="BD193" s="812"/>
      <c r="BE193" s="812"/>
      <c r="BF193" s="812"/>
      <c r="BG193" s="812"/>
      <c r="BH193" s="812"/>
    </row>
    <row r="194" spans="2:93" ht="38.25" customHeight="1">
      <c r="B194" s="542" t="s">
        <v>614</v>
      </c>
      <c r="C194" s="728"/>
      <c r="D194" s="728"/>
      <c r="E194" s="728"/>
      <c r="F194" s="728"/>
      <c r="G194" s="728"/>
      <c r="H194" s="728"/>
      <c r="I194" s="728"/>
      <c r="J194" s="728"/>
      <c r="K194" s="728"/>
      <c r="L194" s="728"/>
      <c r="M194" s="728"/>
      <c r="N194" s="728"/>
      <c r="O194" s="728"/>
      <c r="P194" s="728"/>
      <c r="Q194" s="728"/>
      <c r="R194" s="728"/>
      <c r="S194" s="729"/>
      <c r="T194" s="574" t="s">
        <v>615</v>
      </c>
      <c r="U194" s="574"/>
      <c r="V194" s="574"/>
      <c r="W194" s="574"/>
      <c r="X194" s="574"/>
      <c r="Y194" s="574"/>
      <c r="Z194" s="574"/>
      <c r="AA194" s="574"/>
      <c r="AB194" s="574"/>
      <c r="AC194" s="574"/>
      <c r="AD194" s="574"/>
      <c r="AE194" s="574"/>
      <c r="AF194" s="574"/>
      <c r="AG194" s="574"/>
      <c r="AH194" s="574"/>
      <c r="AI194" s="574"/>
      <c r="AJ194" s="574"/>
      <c r="AK194" s="574"/>
      <c r="AL194" s="574"/>
      <c r="AM194" s="574"/>
      <c r="AN194" s="574"/>
      <c r="AO194" s="574"/>
      <c r="AP194" s="574"/>
      <c r="AQ194" s="574"/>
      <c r="AR194" s="574"/>
      <c r="AS194" s="574"/>
      <c r="AT194" s="574"/>
      <c r="AU194" s="574"/>
      <c r="AV194" s="721" t="s">
        <v>616</v>
      </c>
      <c r="AW194" s="722"/>
      <c r="AX194" s="722"/>
      <c r="AY194" s="722"/>
      <c r="AZ194" s="723"/>
      <c r="BA194" s="727" t="s">
        <v>617</v>
      </c>
      <c r="BB194" s="728"/>
      <c r="BC194" s="728"/>
      <c r="BD194" s="728"/>
      <c r="BE194" s="728"/>
      <c r="BF194" s="728"/>
      <c r="BG194" s="728"/>
      <c r="BH194" s="729"/>
      <c r="BI194" s="264"/>
    </row>
    <row r="195" spans="2:93" ht="18.75" customHeight="1">
      <c r="B195" s="781" t="s">
        <v>618</v>
      </c>
      <c r="C195" s="782"/>
      <c r="D195" s="782"/>
      <c r="E195" s="782"/>
      <c r="F195" s="782"/>
      <c r="G195" s="782"/>
      <c r="H195" s="782"/>
      <c r="I195" s="782"/>
      <c r="J195" s="782"/>
      <c r="K195" s="782"/>
      <c r="L195" s="782"/>
      <c r="M195" s="782"/>
      <c r="N195" s="782"/>
      <c r="O195" s="782"/>
      <c r="P195" s="782"/>
      <c r="Q195" s="782"/>
      <c r="R195" s="782"/>
      <c r="S195" s="783"/>
      <c r="T195" s="573"/>
      <c r="U195" s="573"/>
      <c r="V195" s="573"/>
      <c r="W195" s="573"/>
      <c r="X195" s="573"/>
      <c r="Y195" s="573"/>
      <c r="Z195" s="573"/>
      <c r="AA195" s="573"/>
      <c r="AB195" s="573"/>
      <c r="AC195" s="573"/>
      <c r="AD195" s="573"/>
      <c r="AE195" s="573"/>
      <c r="AF195" s="573"/>
      <c r="AG195" s="573"/>
      <c r="AH195" s="573"/>
      <c r="AI195" s="573"/>
      <c r="AJ195" s="573"/>
      <c r="AK195" s="573"/>
      <c r="AL195" s="573"/>
      <c r="AM195" s="573"/>
      <c r="AN195" s="573"/>
      <c r="AO195" s="573"/>
      <c r="AP195" s="573"/>
      <c r="AQ195" s="573"/>
      <c r="AR195" s="573"/>
      <c r="AS195" s="573"/>
      <c r="AT195" s="573"/>
      <c r="AU195" s="573"/>
      <c r="AV195" s="1006"/>
      <c r="AW195" s="1007"/>
      <c r="AX195" s="1007"/>
      <c r="AY195" s="1007"/>
      <c r="AZ195" s="1008"/>
      <c r="BA195" s="727">
        <f>IFERROR(IF(AND(OR((BF45&gt;1),(BF52&gt;1)),(BE165/AV165)&gt;=0.5),IF(AV165&gt;=20,10,IF(AND(AV165&lt;20,AV165&gt;=10),10,IF(AND(AV165&lt;10,AV165&gt;=5),7,IF(AND(AV165&lt;5,AV165&gt;=1),3,IF(AV165&lt;1,0))))),IF(AND(OR((BF45&gt;1),(BF52&gt;1)),(BE165/AV165)&lt;0.5),IF(AV165&gt;=700,10,IF(AND(AV165&lt;700,AV165&gt;=500),7,IF(AND(AV165&lt;500,AV165&gt;=300),5,IF(AND(AV165&lt;300,AV165&gt;=100),3,IF(AV165&lt;100,0))))),IF((BE165/AV165)&gt;=0.5,IF(AV165&gt;=10,10,IF(AND(AV165&lt;10,AV165&gt;=9),9,IF(AND(AV165&lt;9,AV165&gt;=8),8,IF(AND(AV165&lt;8,AV165&gt;=7),7,IF(AND(AV165&lt;7,AV165&gt;=6),6,IF(AND(AV165&lt;6,AV165&gt;=5),5,IF(AND(AV165&lt;5,AV165&gt;=4),4,IF(AND(AV165&lt;4,AV165&gt;=3),3,IF(AND(AV165&lt;3,AV165&gt;=3),3,IF(AND(AV165&lt;3,AV165&gt;=2),2,IF(AND(AV165&lt;2,AV165&gt;=1),1,0))))))))))),IF((BE165/AV165)&lt;0.5,IF(AV165&gt;=200,10,IF(AND(AV165&lt;200,AV165&gt;=150),9,IF(AND(AV165&lt;150,AV165&gt;=100),8,IF(AND(AV165&lt;100,AV165&gt;=90),7,IF(AND(AV165&lt;90,AV165&gt;=70),6,IF(AND(AV165&lt;70,AV165&gt;=50),5,IF(AND(AV165&lt;50,AV165&gt;=40),4,IF(AND(AV165&lt;40,AV165&gt;=30),3,IF(AND(AV165&lt;30,AV165&gt;=20),2,IF(AND(AV165&lt;20,AV165&gt;=10),1,0)))))))))))))),"0")</f>
        <v>5</v>
      </c>
      <c r="BB195" s="728"/>
      <c r="BC195" s="728"/>
      <c r="BD195" s="728"/>
      <c r="BE195" s="728"/>
      <c r="BF195" s="728"/>
      <c r="BG195" s="728"/>
      <c r="BH195" s="729"/>
      <c r="BI195" s="264"/>
      <c r="BL195" s="242"/>
      <c r="BM195" s="242"/>
      <c r="BN195" s="242"/>
      <c r="BO195" s="242"/>
      <c r="BP195" s="242"/>
      <c r="BQ195" s="242"/>
      <c r="BR195" s="242"/>
      <c r="BS195" s="242"/>
      <c r="BT195" s="242"/>
      <c r="BU195" s="242"/>
      <c r="BV195" s="242"/>
      <c r="BW195" s="242"/>
      <c r="BX195" s="242"/>
      <c r="BY195" s="242"/>
      <c r="BZ195" s="242"/>
      <c r="CA195" s="242"/>
      <c r="CB195" s="242"/>
      <c r="CC195" s="242"/>
      <c r="CD195" s="242"/>
      <c r="CE195" s="242"/>
      <c r="CF195" s="242"/>
      <c r="CG195" s="242"/>
      <c r="CH195" s="242"/>
      <c r="CI195" s="242"/>
      <c r="CJ195" s="242"/>
      <c r="CK195" s="242"/>
      <c r="CL195" s="242"/>
      <c r="CM195" s="242"/>
      <c r="CN195" s="242"/>
      <c r="CO195" s="242"/>
    </row>
    <row r="196" spans="2:93" ht="81" customHeight="1">
      <c r="B196" s="514" t="s">
        <v>619</v>
      </c>
      <c r="C196" s="515"/>
      <c r="D196" s="515"/>
      <c r="E196" s="515"/>
      <c r="F196" s="515"/>
      <c r="G196" s="515"/>
      <c r="H196" s="515"/>
      <c r="I196" s="515"/>
      <c r="J196" s="515"/>
      <c r="K196" s="515"/>
      <c r="L196" s="515"/>
      <c r="M196" s="515"/>
      <c r="N196" s="515"/>
      <c r="O196" s="515"/>
      <c r="P196" s="515"/>
      <c r="Q196" s="515"/>
      <c r="R196" s="515"/>
      <c r="S196" s="516"/>
      <c r="T196" s="1012" t="s">
        <v>620</v>
      </c>
      <c r="U196" s="1012"/>
      <c r="V196" s="1012"/>
      <c r="W196" s="1012"/>
      <c r="X196" s="1012"/>
      <c r="Y196" s="1012"/>
      <c r="Z196" s="1012"/>
      <c r="AA196" s="1012"/>
      <c r="AB196" s="1012"/>
      <c r="AC196" s="1012"/>
      <c r="AD196" s="1012"/>
      <c r="AE196" s="1012"/>
      <c r="AF196" s="1012"/>
      <c r="AG196" s="1012"/>
      <c r="AH196" s="1012"/>
      <c r="AI196" s="1012"/>
      <c r="AJ196" s="1012"/>
      <c r="AK196" s="1012"/>
      <c r="AL196" s="1012"/>
      <c r="AM196" s="1012"/>
      <c r="AN196" s="1012"/>
      <c r="AO196" s="1012"/>
      <c r="AP196" s="1012"/>
      <c r="AQ196" s="1012"/>
      <c r="AR196" s="1012"/>
      <c r="AS196" s="1012"/>
      <c r="AT196" s="1012"/>
      <c r="AU196" s="1012"/>
      <c r="AV196" s="740" t="s">
        <v>39</v>
      </c>
      <c r="AW196" s="741"/>
      <c r="AX196" s="741"/>
      <c r="AY196" s="741"/>
      <c r="AZ196" s="801"/>
      <c r="BA196" s="727">
        <f>IF(AV196="○",5,0)</f>
        <v>5</v>
      </c>
      <c r="BB196" s="728"/>
      <c r="BC196" s="728"/>
      <c r="BD196" s="728"/>
      <c r="BE196" s="728"/>
      <c r="BF196" s="728"/>
      <c r="BG196" s="728"/>
      <c r="BH196" s="729"/>
    </row>
    <row r="197" spans="2:93" ht="70.5" customHeight="1">
      <c r="B197" s="514" t="s">
        <v>621</v>
      </c>
      <c r="C197" s="515"/>
      <c r="D197" s="515"/>
      <c r="E197" s="515"/>
      <c r="F197" s="515"/>
      <c r="G197" s="515"/>
      <c r="H197" s="515"/>
      <c r="I197" s="515"/>
      <c r="J197" s="515"/>
      <c r="K197" s="515"/>
      <c r="L197" s="515"/>
      <c r="M197" s="515"/>
      <c r="N197" s="515"/>
      <c r="O197" s="515"/>
      <c r="P197" s="515"/>
      <c r="Q197" s="515"/>
      <c r="R197" s="515"/>
      <c r="S197" s="516"/>
      <c r="T197" s="1009" t="s">
        <v>622</v>
      </c>
      <c r="U197" s="1010"/>
      <c r="V197" s="1010"/>
      <c r="W197" s="1010"/>
      <c r="X197" s="1010"/>
      <c r="Y197" s="1010"/>
      <c r="Z197" s="1010"/>
      <c r="AA197" s="1010"/>
      <c r="AB197" s="1010"/>
      <c r="AC197" s="1010"/>
      <c r="AD197" s="1010"/>
      <c r="AE197" s="1010"/>
      <c r="AF197" s="1010"/>
      <c r="AG197" s="1010"/>
      <c r="AH197" s="1010"/>
      <c r="AI197" s="1010"/>
      <c r="AJ197" s="1010"/>
      <c r="AK197" s="1010"/>
      <c r="AL197" s="1010"/>
      <c r="AM197" s="1010"/>
      <c r="AN197" s="1010"/>
      <c r="AO197" s="1010"/>
      <c r="AP197" s="1010"/>
      <c r="AQ197" s="1010"/>
      <c r="AR197" s="1010"/>
      <c r="AS197" s="1010"/>
      <c r="AT197" s="1010"/>
      <c r="AU197" s="1011"/>
      <c r="AV197" s="727" t="str">
        <f>IF(OR(T64="☑",AN64="☑"),"○","－")</f>
        <v>○</v>
      </c>
      <c r="AW197" s="728"/>
      <c r="AX197" s="728"/>
      <c r="AY197" s="728"/>
      <c r="AZ197" s="729"/>
      <c r="BA197" s="727">
        <f>IF(AV197="○",5,0)</f>
        <v>5</v>
      </c>
      <c r="BB197" s="728"/>
      <c r="BC197" s="728"/>
      <c r="BD197" s="728"/>
      <c r="BE197" s="728"/>
      <c r="BF197" s="728"/>
      <c r="BG197" s="728"/>
      <c r="BH197" s="729"/>
      <c r="BI197" s="324"/>
      <c r="BL197" s="242"/>
      <c r="BM197" s="242"/>
    </row>
    <row r="198" spans="2:93" ht="135" customHeight="1">
      <c r="B198" s="514" t="s">
        <v>623</v>
      </c>
      <c r="C198" s="515"/>
      <c r="D198" s="515"/>
      <c r="E198" s="515"/>
      <c r="F198" s="515"/>
      <c r="G198" s="515"/>
      <c r="H198" s="515"/>
      <c r="I198" s="515"/>
      <c r="J198" s="515"/>
      <c r="K198" s="515"/>
      <c r="L198" s="515"/>
      <c r="M198" s="515"/>
      <c r="N198" s="515"/>
      <c r="O198" s="515"/>
      <c r="P198" s="515"/>
      <c r="Q198" s="515"/>
      <c r="R198" s="515"/>
      <c r="S198" s="516"/>
      <c r="T198" s="1009" t="s">
        <v>624</v>
      </c>
      <c r="U198" s="1010"/>
      <c r="V198" s="1010"/>
      <c r="W198" s="1010"/>
      <c r="X198" s="1010"/>
      <c r="Y198" s="1010"/>
      <c r="Z198" s="1010"/>
      <c r="AA198" s="1010"/>
      <c r="AB198" s="1010"/>
      <c r="AC198" s="1010"/>
      <c r="AD198" s="1010"/>
      <c r="AE198" s="1010"/>
      <c r="AF198" s="1010"/>
      <c r="AG198" s="1010"/>
      <c r="AH198" s="1010"/>
      <c r="AI198" s="1010"/>
      <c r="AJ198" s="1010"/>
      <c r="AK198" s="1010"/>
      <c r="AL198" s="1010"/>
      <c r="AM198" s="1010"/>
      <c r="AN198" s="1010"/>
      <c r="AO198" s="1010"/>
      <c r="AP198" s="1010"/>
      <c r="AQ198" s="1010"/>
      <c r="AR198" s="1010"/>
      <c r="AS198" s="1010"/>
      <c r="AT198" s="1010"/>
      <c r="AU198" s="1011"/>
      <c r="AV198" s="727" t="str">
        <f>IF(OR(AK183="○",AK185="○",AK187="○"),"○","－")</f>
        <v>○</v>
      </c>
      <c r="AW198" s="728"/>
      <c r="AX198" s="728"/>
      <c r="AY198" s="728"/>
      <c r="AZ198" s="729"/>
      <c r="BA198" s="727">
        <f>IF(AV198="○",15,0)</f>
        <v>15</v>
      </c>
      <c r="BB198" s="728"/>
      <c r="BC198" s="728"/>
      <c r="BD198" s="728"/>
      <c r="BE198" s="728"/>
      <c r="BF198" s="728"/>
      <c r="BG198" s="728"/>
      <c r="BH198" s="729"/>
      <c r="BI198" s="324"/>
      <c r="BL198" s="242"/>
      <c r="BM198" s="242"/>
    </row>
    <row r="199" spans="2:93" ht="111.75" customHeight="1">
      <c r="B199" s="514" t="s">
        <v>625</v>
      </c>
      <c r="C199" s="515"/>
      <c r="D199" s="515"/>
      <c r="E199" s="515"/>
      <c r="F199" s="515"/>
      <c r="G199" s="515"/>
      <c r="H199" s="515"/>
      <c r="I199" s="515"/>
      <c r="J199" s="515"/>
      <c r="K199" s="515"/>
      <c r="L199" s="515"/>
      <c r="M199" s="515"/>
      <c r="N199" s="515"/>
      <c r="O199" s="515"/>
      <c r="P199" s="515"/>
      <c r="Q199" s="515"/>
      <c r="R199" s="515"/>
      <c r="S199" s="516"/>
      <c r="T199" s="1009" t="s">
        <v>626</v>
      </c>
      <c r="U199" s="1010"/>
      <c r="V199" s="1010"/>
      <c r="W199" s="1010"/>
      <c r="X199" s="1010"/>
      <c r="Y199" s="1010"/>
      <c r="Z199" s="1010"/>
      <c r="AA199" s="1010"/>
      <c r="AB199" s="1010"/>
      <c r="AC199" s="1010"/>
      <c r="AD199" s="1010"/>
      <c r="AE199" s="1010"/>
      <c r="AF199" s="1010"/>
      <c r="AG199" s="1010"/>
      <c r="AH199" s="1010"/>
      <c r="AI199" s="1010"/>
      <c r="AJ199" s="1010"/>
      <c r="AK199" s="1010"/>
      <c r="AL199" s="1010"/>
      <c r="AM199" s="1010"/>
      <c r="AN199" s="1010"/>
      <c r="AO199" s="1010"/>
      <c r="AP199" s="1010"/>
      <c r="AQ199" s="1010"/>
      <c r="AR199" s="1010"/>
      <c r="AS199" s="1010"/>
      <c r="AT199" s="1010"/>
      <c r="AU199" s="1011"/>
      <c r="AV199" s="740" t="s">
        <v>607</v>
      </c>
      <c r="AW199" s="741"/>
      <c r="AX199" s="741"/>
      <c r="AY199" s="741"/>
      <c r="AZ199" s="801"/>
      <c r="BA199" s="727">
        <f>IF(AV199="○",10,0)</f>
        <v>0</v>
      </c>
      <c r="BB199" s="728"/>
      <c r="BC199" s="728"/>
      <c r="BD199" s="728"/>
      <c r="BE199" s="728"/>
      <c r="BF199" s="728"/>
      <c r="BG199" s="728"/>
      <c r="BH199" s="729"/>
      <c r="BL199" s="242"/>
      <c r="BM199" s="242"/>
    </row>
    <row r="200" spans="2:93" ht="27.75" customHeight="1">
      <c r="B200" s="514" t="s">
        <v>627</v>
      </c>
      <c r="C200" s="515"/>
      <c r="D200" s="515"/>
      <c r="E200" s="515"/>
      <c r="F200" s="515"/>
      <c r="G200" s="515"/>
      <c r="H200" s="515"/>
      <c r="I200" s="515"/>
      <c r="J200" s="515"/>
      <c r="K200" s="515"/>
      <c r="L200" s="515"/>
      <c r="M200" s="515"/>
      <c r="N200" s="515"/>
      <c r="O200" s="515"/>
      <c r="P200" s="515"/>
      <c r="Q200" s="515"/>
      <c r="R200" s="515"/>
      <c r="S200" s="516"/>
      <c r="T200" s="1009" t="s">
        <v>628</v>
      </c>
      <c r="U200" s="1010"/>
      <c r="V200" s="1010"/>
      <c r="W200" s="1010"/>
      <c r="X200" s="1010"/>
      <c r="Y200" s="1010"/>
      <c r="Z200" s="1010"/>
      <c r="AA200" s="1010"/>
      <c r="AB200" s="1010"/>
      <c r="AC200" s="1010"/>
      <c r="AD200" s="1010"/>
      <c r="AE200" s="1010"/>
      <c r="AF200" s="1010"/>
      <c r="AG200" s="1010"/>
      <c r="AH200" s="1010"/>
      <c r="AI200" s="1010"/>
      <c r="AJ200" s="1010"/>
      <c r="AK200" s="1010"/>
      <c r="AL200" s="1010"/>
      <c r="AM200" s="1010"/>
      <c r="AN200" s="1010"/>
      <c r="AO200" s="1010"/>
      <c r="AP200" s="1010"/>
      <c r="AQ200" s="1010"/>
      <c r="AR200" s="1010"/>
      <c r="AS200" s="1010"/>
      <c r="AT200" s="1010"/>
      <c r="AU200" s="1011"/>
      <c r="AV200" s="740" t="s">
        <v>607</v>
      </c>
      <c r="AW200" s="741"/>
      <c r="AX200" s="741"/>
      <c r="AY200" s="741"/>
      <c r="AZ200" s="801"/>
      <c r="BA200" s="727">
        <f>IF(AV200="○",5,0)</f>
        <v>0</v>
      </c>
      <c r="BB200" s="728"/>
      <c r="BC200" s="728"/>
      <c r="BD200" s="728"/>
      <c r="BE200" s="728"/>
      <c r="BF200" s="728"/>
      <c r="BG200" s="728"/>
      <c r="BH200" s="729"/>
      <c r="BL200" s="242"/>
      <c r="BM200" s="242"/>
    </row>
    <row r="201" spans="2:93" ht="29.25" customHeight="1">
      <c r="B201" s="514" t="s">
        <v>629</v>
      </c>
      <c r="C201" s="515"/>
      <c r="D201" s="515"/>
      <c r="E201" s="515"/>
      <c r="F201" s="515"/>
      <c r="G201" s="515"/>
      <c r="H201" s="515"/>
      <c r="I201" s="515"/>
      <c r="J201" s="515"/>
      <c r="K201" s="515"/>
      <c r="L201" s="515"/>
      <c r="M201" s="515"/>
      <c r="N201" s="515"/>
      <c r="O201" s="515"/>
      <c r="P201" s="515"/>
      <c r="Q201" s="515"/>
      <c r="R201" s="515"/>
      <c r="S201" s="516"/>
      <c r="T201" s="1009" t="s">
        <v>630</v>
      </c>
      <c r="U201" s="1010"/>
      <c r="V201" s="1010"/>
      <c r="W201" s="1010"/>
      <c r="X201" s="1010"/>
      <c r="Y201" s="1010"/>
      <c r="Z201" s="1010"/>
      <c r="AA201" s="1010"/>
      <c r="AB201" s="1010"/>
      <c r="AC201" s="1010"/>
      <c r="AD201" s="1010"/>
      <c r="AE201" s="1010"/>
      <c r="AF201" s="1010"/>
      <c r="AG201" s="1010"/>
      <c r="AH201" s="1010"/>
      <c r="AI201" s="1010"/>
      <c r="AJ201" s="1010"/>
      <c r="AK201" s="1010"/>
      <c r="AL201" s="1010"/>
      <c r="AM201" s="1010"/>
      <c r="AN201" s="1010"/>
      <c r="AO201" s="1010"/>
      <c r="AP201" s="1010"/>
      <c r="AQ201" s="1010"/>
      <c r="AR201" s="1010"/>
      <c r="AS201" s="1010"/>
      <c r="AT201" s="1010"/>
      <c r="AU201" s="1011"/>
      <c r="AV201" s="1016" t="str">
        <f>IF(OR(AQ183="○",AQ185="○",AQ187="○"),"○","－")</f>
        <v>－</v>
      </c>
      <c r="AW201" s="1017"/>
      <c r="AX201" s="1017"/>
      <c r="AY201" s="1017"/>
      <c r="AZ201" s="1018"/>
      <c r="BA201" s="727">
        <f t="shared" ref="BA201:BA204" si="0">IF(AV201="○",5,0)</f>
        <v>0</v>
      </c>
      <c r="BB201" s="728"/>
      <c r="BC201" s="728"/>
      <c r="BD201" s="728"/>
      <c r="BE201" s="728"/>
      <c r="BF201" s="728"/>
      <c r="BG201" s="728"/>
      <c r="BH201" s="729"/>
      <c r="BL201" s="242"/>
      <c r="BM201" s="242"/>
    </row>
    <row r="202" spans="2:93" ht="29.25" customHeight="1">
      <c r="B202" s="514" t="s">
        <v>631</v>
      </c>
      <c r="C202" s="515"/>
      <c r="D202" s="515"/>
      <c r="E202" s="515"/>
      <c r="F202" s="515"/>
      <c r="G202" s="515"/>
      <c r="H202" s="515"/>
      <c r="I202" s="515"/>
      <c r="J202" s="515"/>
      <c r="K202" s="515"/>
      <c r="L202" s="515"/>
      <c r="M202" s="515"/>
      <c r="N202" s="515"/>
      <c r="O202" s="515"/>
      <c r="P202" s="515"/>
      <c r="Q202" s="515"/>
      <c r="R202" s="515"/>
      <c r="S202" s="516"/>
      <c r="T202" s="1009" t="s">
        <v>632</v>
      </c>
      <c r="U202" s="1010"/>
      <c r="V202" s="1010"/>
      <c r="W202" s="1010"/>
      <c r="X202" s="1010"/>
      <c r="Y202" s="1010"/>
      <c r="Z202" s="1010"/>
      <c r="AA202" s="1010"/>
      <c r="AB202" s="1010"/>
      <c r="AC202" s="1010"/>
      <c r="AD202" s="1010"/>
      <c r="AE202" s="1010"/>
      <c r="AF202" s="1010"/>
      <c r="AG202" s="1010"/>
      <c r="AH202" s="1010"/>
      <c r="AI202" s="1010"/>
      <c r="AJ202" s="1010"/>
      <c r="AK202" s="1010"/>
      <c r="AL202" s="1010"/>
      <c r="AM202" s="1010"/>
      <c r="AN202" s="1010"/>
      <c r="AO202" s="1010"/>
      <c r="AP202" s="1010"/>
      <c r="AQ202" s="1010"/>
      <c r="AR202" s="1010"/>
      <c r="AS202" s="1010"/>
      <c r="AT202" s="1010"/>
      <c r="AU202" s="1011"/>
      <c r="AV202" s="740" t="s">
        <v>607</v>
      </c>
      <c r="AW202" s="741"/>
      <c r="AX202" s="741"/>
      <c r="AY202" s="741"/>
      <c r="AZ202" s="801"/>
      <c r="BA202" s="727">
        <f t="shared" si="0"/>
        <v>0</v>
      </c>
      <c r="BB202" s="728"/>
      <c r="BC202" s="728"/>
      <c r="BD202" s="728"/>
      <c r="BE202" s="728"/>
      <c r="BF202" s="728"/>
      <c r="BG202" s="728"/>
      <c r="BH202" s="729"/>
      <c r="BI202" s="324"/>
      <c r="BL202" s="242"/>
      <c r="BM202" s="242"/>
    </row>
    <row r="203" spans="2:93" ht="41.25" customHeight="1">
      <c r="B203" s="514" t="s">
        <v>633</v>
      </c>
      <c r="C203" s="515"/>
      <c r="D203" s="515"/>
      <c r="E203" s="515"/>
      <c r="F203" s="515"/>
      <c r="G203" s="515"/>
      <c r="H203" s="515"/>
      <c r="I203" s="515"/>
      <c r="J203" s="515"/>
      <c r="K203" s="515"/>
      <c r="L203" s="515"/>
      <c r="M203" s="515"/>
      <c r="N203" s="515"/>
      <c r="O203" s="515"/>
      <c r="P203" s="515"/>
      <c r="Q203" s="515"/>
      <c r="R203" s="515"/>
      <c r="S203" s="516"/>
      <c r="T203" s="1013" t="s">
        <v>634</v>
      </c>
      <c r="U203" s="1014"/>
      <c r="V203" s="1014"/>
      <c r="W203" s="1014"/>
      <c r="X203" s="1014"/>
      <c r="Y203" s="1014"/>
      <c r="Z203" s="1014"/>
      <c r="AA203" s="1014"/>
      <c r="AB203" s="1014"/>
      <c r="AC203" s="1014"/>
      <c r="AD203" s="1014"/>
      <c r="AE203" s="1014"/>
      <c r="AF203" s="1014"/>
      <c r="AG203" s="1014"/>
      <c r="AH203" s="1014"/>
      <c r="AI203" s="1014"/>
      <c r="AJ203" s="1014"/>
      <c r="AK203" s="1014"/>
      <c r="AL203" s="1014"/>
      <c r="AM203" s="1014"/>
      <c r="AN203" s="1014"/>
      <c r="AO203" s="1014"/>
      <c r="AP203" s="1014"/>
      <c r="AQ203" s="1014"/>
      <c r="AR203" s="1014"/>
      <c r="AS203" s="1014"/>
      <c r="AT203" s="1014"/>
      <c r="AU203" s="1015"/>
      <c r="AV203" s="740" t="s">
        <v>607</v>
      </c>
      <c r="AW203" s="741"/>
      <c r="AX203" s="741"/>
      <c r="AY203" s="741"/>
      <c r="AZ203" s="801"/>
      <c r="BA203" s="727">
        <f t="shared" si="0"/>
        <v>0</v>
      </c>
      <c r="BB203" s="728"/>
      <c r="BC203" s="728"/>
      <c r="BD203" s="728"/>
      <c r="BE203" s="728"/>
      <c r="BF203" s="728"/>
      <c r="BG203" s="728"/>
      <c r="BH203" s="729"/>
    </row>
    <row r="204" spans="2:93" ht="54" customHeight="1">
      <c r="B204" s="514" t="s">
        <v>635</v>
      </c>
      <c r="C204" s="515"/>
      <c r="D204" s="515"/>
      <c r="E204" s="515"/>
      <c r="F204" s="515"/>
      <c r="G204" s="515"/>
      <c r="H204" s="515"/>
      <c r="I204" s="515"/>
      <c r="J204" s="515"/>
      <c r="K204" s="515"/>
      <c r="L204" s="515"/>
      <c r="M204" s="515"/>
      <c r="N204" s="515"/>
      <c r="O204" s="515"/>
      <c r="P204" s="515"/>
      <c r="Q204" s="515"/>
      <c r="R204" s="515"/>
      <c r="S204" s="516"/>
      <c r="T204" s="1009" t="s">
        <v>636</v>
      </c>
      <c r="U204" s="1010"/>
      <c r="V204" s="1010"/>
      <c r="W204" s="1010"/>
      <c r="X204" s="1010"/>
      <c r="Y204" s="1010"/>
      <c r="Z204" s="1010"/>
      <c r="AA204" s="1010"/>
      <c r="AB204" s="1010"/>
      <c r="AC204" s="1010"/>
      <c r="AD204" s="1010"/>
      <c r="AE204" s="1010"/>
      <c r="AF204" s="1010"/>
      <c r="AG204" s="1010"/>
      <c r="AH204" s="1010"/>
      <c r="AI204" s="1010"/>
      <c r="AJ204" s="1010"/>
      <c r="AK204" s="1010"/>
      <c r="AL204" s="1010"/>
      <c r="AM204" s="1010"/>
      <c r="AN204" s="1010"/>
      <c r="AO204" s="1010"/>
      <c r="AP204" s="1010"/>
      <c r="AQ204" s="1010"/>
      <c r="AR204" s="1010"/>
      <c r="AS204" s="1010"/>
      <c r="AT204" s="1010"/>
      <c r="AU204" s="1011"/>
      <c r="AV204" s="740" t="s">
        <v>607</v>
      </c>
      <c r="AW204" s="741"/>
      <c r="AX204" s="741"/>
      <c r="AY204" s="741"/>
      <c r="AZ204" s="801"/>
      <c r="BA204" s="727">
        <f t="shared" si="0"/>
        <v>0</v>
      </c>
      <c r="BB204" s="728"/>
      <c r="BC204" s="728"/>
      <c r="BD204" s="728"/>
      <c r="BE204" s="728"/>
      <c r="BF204" s="728"/>
      <c r="BG204" s="728"/>
      <c r="BH204" s="729"/>
      <c r="BL204" s="242"/>
      <c r="BM204" s="242"/>
    </row>
    <row r="205" spans="2:93" ht="107.25" customHeight="1">
      <c r="B205" s="514" t="s">
        <v>637</v>
      </c>
      <c r="C205" s="515"/>
      <c r="D205" s="515"/>
      <c r="E205" s="515"/>
      <c r="F205" s="515"/>
      <c r="G205" s="515"/>
      <c r="H205" s="515"/>
      <c r="I205" s="515"/>
      <c r="J205" s="515"/>
      <c r="K205" s="515"/>
      <c r="L205" s="515"/>
      <c r="M205" s="515"/>
      <c r="N205" s="515"/>
      <c r="O205" s="515"/>
      <c r="P205" s="515"/>
      <c r="Q205" s="515"/>
      <c r="R205" s="515"/>
      <c r="S205" s="516"/>
      <c r="T205" s="1009" t="s">
        <v>638</v>
      </c>
      <c r="U205" s="1010"/>
      <c r="V205" s="1010"/>
      <c r="W205" s="1010"/>
      <c r="X205" s="1010"/>
      <c r="Y205" s="1010"/>
      <c r="Z205" s="1010"/>
      <c r="AA205" s="1010"/>
      <c r="AB205" s="1010"/>
      <c r="AC205" s="1010"/>
      <c r="AD205" s="1010"/>
      <c r="AE205" s="1010"/>
      <c r="AF205" s="1010"/>
      <c r="AG205" s="1010"/>
      <c r="AH205" s="1010"/>
      <c r="AI205" s="1010"/>
      <c r="AJ205" s="1010"/>
      <c r="AK205" s="1010"/>
      <c r="AL205" s="1010"/>
      <c r="AM205" s="1010"/>
      <c r="AN205" s="1010"/>
      <c r="AO205" s="1010"/>
      <c r="AP205" s="1010"/>
      <c r="AQ205" s="1010"/>
      <c r="AR205" s="1010"/>
      <c r="AS205" s="1010"/>
      <c r="AT205" s="1010"/>
      <c r="AU205" s="1011"/>
      <c r="AV205" s="740" t="s">
        <v>607</v>
      </c>
      <c r="AW205" s="741"/>
      <c r="AX205" s="741"/>
      <c r="AY205" s="741"/>
      <c r="AZ205" s="801"/>
      <c r="BA205" s="727">
        <f>IF(AV205="○",15,0)</f>
        <v>0</v>
      </c>
      <c r="BB205" s="728"/>
      <c r="BC205" s="728"/>
      <c r="BD205" s="728"/>
      <c r="BE205" s="728"/>
      <c r="BF205" s="728"/>
      <c r="BG205" s="728"/>
      <c r="BH205" s="729"/>
      <c r="BL205" s="242"/>
      <c r="BM205" s="242"/>
    </row>
    <row r="206" spans="2:93" ht="18.75" customHeight="1">
      <c r="B206" s="1019" t="s">
        <v>639</v>
      </c>
      <c r="C206" s="1019"/>
      <c r="D206" s="1019"/>
      <c r="E206" s="1019"/>
      <c r="F206" s="1019"/>
      <c r="G206" s="1019"/>
      <c r="H206" s="1019"/>
      <c r="I206" s="1019"/>
      <c r="J206" s="1019"/>
      <c r="K206" s="1019"/>
      <c r="L206" s="1019"/>
      <c r="M206" s="1019"/>
      <c r="N206" s="1019"/>
      <c r="O206" s="1019"/>
      <c r="P206" s="1019"/>
      <c r="Q206" s="1019"/>
      <c r="R206" s="1019"/>
      <c r="S206" s="1019"/>
      <c r="T206" s="1019"/>
      <c r="U206" s="1019"/>
      <c r="V206" s="1019"/>
      <c r="W206" s="1019"/>
      <c r="X206" s="1019"/>
      <c r="Y206" s="1019"/>
      <c r="Z206" s="1019"/>
      <c r="AA206" s="1019"/>
      <c r="AB206" s="1019"/>
      <c r="AC206" s="1019"/>
      <c r="AD206" s="1019"/>
      <c r="AE206" s="1019"/>
      <c r="AF206" s="1019"/>
      <c r="AG206" s="1019"/>
      <c r="AH206" s="1019"/>
      <c r="AI206" s="1019"/>
      <c r="AJ206" s="1019"/>
      <c r="AK206" s="270"/>
      <c r="AL206" s="270"/>
      <c r="AM206" s="270"/>
      <c r="AN206" s="270"/>
      <c r="AO206" s="270"/>
      <c r="AP206" s="270"/>
      <c r="AQ206" s="270"/>
      <c r="AR206" s="270"/>
      <c r="AS206" s="325"/>
      <c r="AT206" s="325"/>
      <c r="AU206" s="326"/>
      <c r="AV206" s="542" t="s">
        <v>640</v>
      </c>
      <c r="AW206" s="543"/>
      <c r="AX206" s="543"/>
      <c r="AY206" s="543"/>
      <c r="AZ206" s="544"/>
      <c r="BA206" s="574">
        <f>SUM(BA195:BH205)</f>
        <v>30</v>
      </c>
      <c r="BB206" s="574"/>
      <c r="BC206" s="574"/>
      <c r="BD206" s="574"/>
      <c r="BE206" s="574"/>
      <c r="BF206" s="574"/>
      <c r="BG206" s="574"/>
      <c r="BH206" s="574"/>
      <c r="BL206" s="327"/>
      <c r="BM206" s="327"/>
    </row>
    <row r="207" spans="2:93" ht="18.75" customHeight="1">
      <c r="B207" s="809" t="s">
        <v>641</v>
      </c>
      <c r="C207" s="809"/>
      <c r="D207" s="809"/>
      <c r="E207" s="809"/>
      <c r="F207" s="809"/>
      <c r="G207" s="809"/>
      <c r="H207" s="809"/>
      <c r="I207" s="809"/>
      <c r="J207" s="809"/>
      <c r="K207" s="809"/>
      <c r="L207" s="809"/>
      <c r="M207" s="809"/>
      <c r="N207" s="809"/>
      <c r="O207" s="809"/>
      <c r="P207" s="809"/>
      <c r="Q207" s="809"/>
      <c r="R207" s="809"/>
      <c r="S207" s="809"/>
      <c r="T207" s="809"/>
      <c r="U207" s="809"/>
      <c r="V207" s="809"/>
      <c r="W207" s="809"/>
      <c r="X207" s="809"/>
      <c r="Y207" s="809"/>
      <c r="Z207" s="809"/>
      <c r="AA207" s="809"/>
      <c r="AB207" s="809"/>
      <c r="AC207" s="809"/>
      <c r="AD207" s="809"/>
      <c r="AE207" s="809"/>
      <c r="AF207" s="809"/>
      <c r="AG207" s="809"/>
      <c r="AH207" s="809"/>
      <c r="AI207" s="809"/>
      <c r="AJ207" s="809"/>
      <c r="AK207" s="809"/>
      <c r="AL207" s="809"/>
      <c r="AM207" s="809"/>
      <c r="AN207" s="809"/>
      <c r="AO207" s="809"/>
      <c r="AP207" s="809"/>
      <c r="AQ207" s="809"/>
      <c r="AR207" s="809"/>
      <c r="AS207" s="809"/>
      <c r="AT207" s="809"/>
      <c r="AU207" s="809"/>
      <c r="AV207" s="809"/>
      <c r="AW207" s="809"/>
      <c r="AX207" s="809"/>
      <c r="AY207" s="809"/>
      <c r="AZ207" s="809"/>
      <c r="BA207" s="809"/>
      <c r="BB207" s="809"/>
      <c r="BC207" s="809"/>
      <c r="BD207" s="809"/>
      <c r="BE207" s="809"/>
      <c r="BF207" s="809"/>
      <c r="BG207" s="809"/>
      <c r="BH207" s="809"/>
      <c r="BL207" s="327"/>
      <c r="BM207" s="327"/>
    </row>
    <row r="208" spans="2:93" s="2" customFormat="1">
      <c r="B208" s="2" t="s">
        <v>642</v>
      </c>
    </row>
    <row r="209" spans="2:60" s="2" customFormat="1" ht="23.25" customHeight="1">
      <c r="C209" s="1020" t="s">
        <v>48</v>
      </c>
      <c r="D209" s="1021"/>
      <c r="E209" s="1021"/>
      <c r="F209" s="1022" t="s">
        <v>23</v>
      </c>
      <c r="G209" s="1022"/>
      <c r="H209" s="1022"/>
      <c r="I209" s="1022"/>
      <c r="J209" s="1022"/>
      <c r="K209" s="1022"/>
      <c r="L209" s="1022"/>
      <c r="M209" s="1022"/>
      <c r="N209" s="1022"/>
      <c r="O209" s="1022"/>
      <c r="P209" s="1022"/>
      <c r="Q209" s="1022"/>
      <c r="R209" s="1022"/>
      <c r="S209" s="1022"/>
      <c r="T209" s="1022"/>
      <c r="U209" s="1022"/>
      <c r="V209" s="1022"/>
      <c r="W209" s="1022"/>
      <c r="X209" s="1022"/>
      <c r="Y209" s="1022"/>
      <c r="Z209" s="1022"/>
      <c r="AA209" s="1022"/>
      <c r="AB209" s="1022"/>
      <c r="AC209" s="1022"/>
      <c r="AD209" s="1022"/>
      <c r="AE209" s="1022"/>
      <c r="AF209" s="1022"/>
      <c r="AG209" s="1022"/>
      <c r="AH209" s="1023"/>
    </row>
    <row r="210" spans="2:60" s="2" customFormat="1" ht="13.5" customHeight="1">
      <c r="C210" s="1028" t="s">
        <v>643</v>
      </c>
      <c r="D210" s="1028"/>
      <c r="E210" s="1028"/>
      <c r="F210" s="1028"/>
      <c r="G210" s="1028"/>
      <c r="H210" s="1028"/>
      <c r="I210" s="1028"/>
      <c r="J210" s="1028"/>
      <c r="K210" s="1028"/>
      <c r="L210" s="1028"/>
      <c r="M210" s="1028"/>
      <c r="N210" s="1028"/>
      <c r="O210" s="1028"/>
      <c r="P210" s="1028"/>
      <c r="Q210" s="1028"/>
      <c r="R210" s="1028"/>
      <c r="S210" s="1028"/>
      <c r="T210" s="1028"/>
      <c r="U210" s="1028"/>
      <c r="V210" s="1028"/>
      <c r="W210" s="1028"/>
      <c r="X210" s="1028"/>
      <c r="Y210" s="1028"/>
      <c r="Z210" s="1028"/>
      <c r="AA210" s="1028"/>
      <c r="AB210" s="1028"/>
      <c r="AC210" s="1028"/>
      <c r="AD210" s="1028"/>
      <c r="AE210" s="1028"/>
      <c r="AF210" s="1028"/>
      <c r="AG210" s="1028"/>
      <c r="AH210" s="1028"/>
      <c r="AI210" s="1028"/>
      <c r="AJ210" s="1028"/>
      <c r="AK210" s="1028"/>
      <c r="AL210" s="1028"/>
      <c r="AM210" s="1028"/>
      <c r="AN210" s="1028"/>
      <c r="AO210" s="1028"/>
      <c r="AP210" s="1028"/>
      <c r="AQ210" s="1028"/>
      <c r="AR210" s="1028"/>
      <c r="AS210" s="1028"/>
      <c r="AT210" s="1028"/>
      <c r="AU210" s="1028"/>
      <c r="AV210" s="1028"/>
      <c r="AW210" s="1028"/>
      <c r="AX210" s="1028"/>
      <c r="AY210" s="1028"/>
      <c r="AZ210" s="1028"/>
      <c r="BA210" s="1028"/>
      <c r="BB210" s="1028"/>
      <c r="BC210" s="1028"/>
      <c r="BD210" s="1028"/>
      <c r="BE210" s="1028"/>
      <c r="BF210" s="1028"/>
      <c r="BG210" s="1028"/>
      <c r="BH210" s="1028"/>
    </row>
    <row r="211" spans="2:60" s="2" customFormat="1" ht="18" customHeight="1">
      <c r="C211" s="2" t="s">
        <v>24</v>
      </c>
    </row>
    <row r="212" spans="2:60" s="2" customFormat="1" ht="13.5" customHeight="1">
      <c r="C212" s="1029" t="s">
        <v>644</v>
      </c>
      <c r="D212" s="1029"/>
      <c r="E212" s="1029"/>
      <c r="F212" s="1029"/>
      <c r="G212" s="1029"/>
      <c r="H212" s="1029"/>
      <c r="I212" s="1029"/>
      <c r="J212" s="1029"/>
      <c r="K212" s="1029"/>
      <c r="L212" s="1029"/>
      <c r="M212" s="1029"/>
      <c r="N212" s="1029"/>
      <c r="O212" s="1029"/>
      <c r="P212" s="1029"/>
      <c r="Q212" s="1029"/>
      <c r="R212" s="1029"/>
      <c r="S212" s="1029"/>
      <c r="T212" s="1029"/>
      <c r="U212" s="1029"/>
      <c r="V212" s="1029"/>
      <c r="W212" s="1029"/>
      <c r="X212" s="1029"/>
      <c r="Y212" s="1029"/>
      <c r="Z212" s="1029"/>
      <c r="AA212" s="1029"/>
      <c r="AB212" s="1029"/>
      <c r="AC212" s="1029"/>
      <c r="AD212" s="1029"/>
      <c r="AE212" s="1029"/>
      <c r="AF212" s="1029"/>
      <c r="AG212" s="1029"/>
      <c r="AH212" s="1029"/>
      <c r="AI212" s="1029"/>
      <c r="AJ212" s="1029"/>
      <c r="AK212" s="1029"/>
      <c r="AL212" s="1029"/>
      <c r="AM212" s="1029"/>
      <c r="AN212" s="1029"/>
      <c r="AO212" s="1029"/>
      <c r="AP212" s="1029"/>
      <c r="AQ212" s="1029"/>
      <c r="AR212" s="1029"/>
      <c r="AS212" s="1029"/>
      <c r="AT212" s="1029"/>
      <c r="AU212" s="1029"/>
      <c r="AV212" s="1029"/>
      <c r="AW212" s="1029"/>
      <c r="AX212" s="1029"/>
      <c r="AY212" s="1029"/>
      <c r="AZ212" s="1029"/>
      <c r="BA212" s="1029"/>
      <c r="BB212" s="1029"/>
      <c r="BC212" s="1029"/>
      <c r="BD212" s="1029"/>
      <c r="BE212" s="1029"/>
      <c r="BF212" s="1029"/>
      <c r="BG212" s="1029"/>
      <c r="BH212" s="1029"/>
    </row>
    <row r="213" spans="2:60" s="2" customFormat="1" ht="18" customHeight="1">
      <c r="C213" s="1029"/>
      <c r="D213" s="1029"/>
      <c r="E213" s="1029"/>
      <c r="F213" s="1029"/>
      <c r="G213" s="1029"/>
      <c r="H213" s="1029"/>
      <c r="I213" s="1029"/>
      <c r="J213" s="1029"/>
      <c r="K213" s="1029"/>
      <c r="L213" s="1029"/>
      <c r="M213" s="1029"/>
      <c r="N213" s="1029"/>
      <c r="O213" s="1029"/>
      <c r="P213" s="1029"/>
      <c r="Q213" s="1029"/>
      <c r="R213" s="1029"/>
      <c r="S213" s="1029"/>
      <c r="T213" s="1029"/>
      <c r="U213" s="1029"/>
      <c r="V213" s="1029"/>
      <c r="W213" s="1029"/>
      <c r="X213" s="1029"/>
      <c r="Y213" s="1029"/>
      <c r="Z213" s="1029"/>
      <c r="AA213" s="1029"/>
      <c r="AB213" s="1029"/>
      <c r="AC213" s="1029"/>
      <c r="AD213" s="1029"/>
      <c r="AE213" s="1029"/>
      <c r="AF213" s="1029"/>
      <c r="AG213" s="1029"/>
      <c r="AH213" s="1029"/>
      <c r="AI213" s="1029"/>
      <c r="AJ213" s="1029"/>
      <c r="AK213" s="1029"/>
      <c r="AL213" s="1029"/>
      <c r="AM213" s="1029"/>
      <c r="AN213" s="1029"/>
      <c r="AO213" s="1029"/>
      <c r="AP213" s="1029"/>
      <c r="AQ213" s="1029"/>
      <c r="AR213" s="1029"/>
      <c r="AS213" s="1029"/>
      <c r="AT213" s="1029"/>
      <c r="AU213" s="1029"/>
      <c r="AV213" s="1029"/>
      <c r="AW213" s="1029"/>
      <c r="AX213" s="1029"/>
      <c r="AY213" s="1029"/>
      <c r="AZ213" s="1029"/>
      <c r="BA213" s="1029"/>
      <c r="BB213" s="1029"/>
      <c r="BC213" s="1029"/>
      <c r="BD213" s="1029"/>
      <c r="BE213" s="1029"/>
      <c r="BF213" s="1029"/>
      <c r="BG213" s="1029"/>
      <c r="BH213" s="1029"/>
    </row>
    <row r="214" spans="2:60" s="2" customFormat="1">
      <c r="C214" s="1029"/>
      <c r="D214" s="1029"/>
      <c r="E214" s="1029"/>
      <c r="F214" s="1029"/>
      <c r="G214" s="1029"/>
      <c r="H214" s="1029"/>
      <c r="I214" s="1029"/>
      <c r="J214" s="1029"/>
      <c r="K214" s="1029"/>
      <c r="L214" s="1029"/>
      <c r="M214" s="1029"/>
      <c r="N214" s="1029"/>
      <c r="O214" s="1029"/>
      <c r="P214" s="1029"/>
      <c r="Q214" s="1029"/>
      <c r="R214" s="1029"/>
      <c r="S214" s="1029"/>
      <c r="T214" s="1029"/>
      <c r="U214" s="1029"/>
      <c r="V214" s="1029"/>
      <c r="W214" s="1029"/>
      <c r="X214" s="1029"/>
      <c r="Y214" s="1029"/>
      <c r="Z214" s="1029"/>
      <c r="AA214" s="1029"/>
      <c r="AB214" s="1029"/>
      <c r="AC214" s="1029"/>
      <c r="AD214" s="1029"/>
      <c r="AE214" s="1029"/>
      <c r="AF214" s="1029"/>
      <c r="AG214" s="1029"/>
      <c r="AH214" s="1029"/>
      <c r="AI214" s="1029"/>
      <c r="AJ214" s="1029"/>
      <c r="AK214" s="1029"/>
      <c r="AL214" s="1029"/>
      <c r="AM214" s="1029"/>
      <c r="AN214" s="1029"/>
      <c r="AO214" s="1029"/>
      <c r="AP214" s="1029"/>
      <c r="AQ214" s="1029"/>
      <c r="AR214" s="1029"/>
      <c r="AS214" s="1029"/>
      <c r="AT214" s="1029"/>
      <c r="AU214" s="1029"/>
      <c r="AV214" s="1029"/>
      <c r="AW214" s="1029"/>
      <c r="AX214" s="1029"/>
      <c r="AY214" s="1029"/>
      <c r="AZ214" s="1029"/>
      <c r="BA214" s="1029"/>
      <c r="BB214" s="1029"/>
      <c r="BC214" s="1029"/>
      <c r="BD214" s="1029"/>
      <c r="BE214" s="1029"/>
      <c r="BF214" s="1029"/>
      <c r="BG214" s="1029"/>
      <c r="BH214" s="1029"/>
    </row>
    <row r="215" spans="2:60" s="2" customFormat="1">
      <c r="C215" s="1029"/>
      <c r="D215" s="1029"/>
      <c r="E215" s="1029"/>
      <c r="F215" s="1029"/>
      <c r="G215" s="1029"/>
      <c r="H215" s="1029"/>
      <c r="I215" s="1029"/>
      <c r="J215" s="1029"/>
      <c r="K215" s="1029"/>
      <c r="L215" s="1029"/>
      <c r="M215" s="1029"/>
      <c r="N215" s="1029"/>
      <c r="O215" s="1029"/>
      <c r="P215" s="1029"/>
      <c r="Q215" s="1029"/>
      <c r="R215" s="1029"/>
      <c r="S215" s="1029"/>
      <c r="T215" s="1029"/>
      <c r="U215" s="1029"/>
      <c r="V215" s="1029"/>
      <c r="W215" s="1029"/>
      <c r="X215" s="1029"/>
      <c r="Y215" s="1029"/>
      <c r="Z215" s="1029"/>
      <c r="AA215" s="1029"/>
      <c r="AB215" s="1029"/>
      <c r="AC215" s="1029"/>
      <c r="AD215" s="1029"/>
      <c r="AE215" s="1029"/>
      <c r="AF215" s="1029"/>
      <c r="AG215" s="1029"/>
      <c r="AH215" s="1029"/>
      <c r="AI215" s="1029"/>
      <c r="AJ215" s="1029"/>
      <c r="AK215" s="1029"/>
      <c r="AL215" s="1029"/>
      <c r="AM215" s="1029"/>
      <c r="AN215" s="1029"/>
      <c r="AO215" s="1029"/>
      <c r="AP215" s="1029"/>
      <c r="AQ215" s="1029"/>
      <c r="AR215" s="1029"/>
      <c r="AS215" s="1029"/>
      <c r="AT215" s="1029"/>
      <c r="AU215" s="1029"/>
      <c r="AV215" s="1029"/>
      <c r="AW215" s="1029"/>
      <c r="AX215" s="1029"/>
      <c r="AY215" s="1029"/>
      <c r="AZ215" s="1029"/>
      <c r="BA215" s="1029"/>
      <c r="BB215" s="1029"/>
      <c r="BC215" s="1029"/>
      <c r="BD215" s="1029"/>
      <c r="BE215" s="1029"/>
      <c r="BF215" s="1029"/>
      <c r="BG215" s="1029"/>
      <c r="BH215" s="1029"/>
    </row>
    <row r="216" spans="2:60" s="2" customFormat="1" ht="7.5" customHeight="1"/>
    <row r="217" spans="2:60" s="2" customFormat="1" ht="18" customHeight="1">
      <c r="B217" s="2" t="s">
        <v>645</v>
      </c>
    </row>
    <row r="218" spans="2:60" s="2" customFormat="1" ht="22.5" customHeight="1">
      <c r="C218" s="1030" t="s">
        <v>25</v>
      </c>
      <c r="D218" s="1030"/>
      <c r="E218" s="1030"/>
      <c r="F218" s="1030"/>
      <c r="G218" s="1030"/>
      <c r="H218" s="1030"/>
      <c r="I218" s="1030"/>
      <c r="J218" s="1030"/>
      <c r="K218" s="1031" t="s">
        <v>646</v>
      </c>
      <c r="L218" s="1031"/>
      <c r="M218" s="1031"/>
      <c r="N218" s="1031"/>
      <c r="O218" s="1031"/>
      <c r="P218" s="1031"/>
      <c r="Q218" s="1031"/>
      <c r="R218" s="1031"/>
    </row>
    <row r="219" spans="2:60" s="2" customFormat="1" ht="22.5" customHeight="1">
      <c r="C219" s="1032" t="s">
        <v>48</v>
      </c>
      <c r="D219" s="1027"/>
      <c r="E219" s="1027"/>
      <c r="F219" s="1027"/>
      <c r="G219" s="1027"/>
      <c r="H219" s="1027"/>
      <c r="I219" s="1027"/>
      <c r="J219" s="1027"/>
      <c r="K219" s="1033" t="s">
        <v>38</v>
      </c>
      <c r="L219" s="1033"/>
      <c r="M219" s="1033"/>
      <c r="N219" s="1033"/>
      <c r="O219" s="1033"/>
      <c r="P219" s="1033"/>
      <c r="Q219" s="1033"/>
      <c r="R219" s="1033"/>
    </row>
    <row r="220" spans="2:60" s="235" customFormat="1" ht="15" customHeight="1">
      <c r="C220" s="235" t="s">
        <v>647</v>
      </c>
    </row>
    <row r="221" spans="2:60" s="2" customFormat="1" ht="9" customHeight="1"/>
    <row r="222" spans="2:60" s="2" customFormat="1" ht="18" customHeight="1">
      <c r="B222" s="2" t="s">
        <v>648</v>
      </c>
    </row>
    <row r="223" spans="2:60" s="2" customFormat="1" ht="18" customHeight="1">
      <c r="C223" s="1024" t="s">
        <v>649</v>
      </c>
      <c r="D223" s="1024"/>
      <c r="E223" s="1024"/>
      <c r="F223" s="1024"/>
      <c r="G223" s="1024"/>
      <c r="H223" s="1024"/>
      <c r="I223" s="1024"/>
      <c r="J223" s="1024"/>
      <c r="K223" s="1024"/>
      <c r="L223" s="1024"/>
      <c r="M223" s="1024"/>
      <c r="N223" s="1024"/>
      <c r="O223" s="1024"/>
      <c r="P223" s="1024"/>
      <c r="Q223" s="1024"/>
      <c r="R223" s="1024"/>
      <c r="S223" s="1024"/>
      <c r="T223" s="1024"/>
      <c r="U223" s="1024"/>
      <c r="V223" s="1024"/>
      <c r="W223" s="1024"/>
      <c r="X223" s="1024"/>
      <c r="Y223" s="1024"/>
      <c r="Z223" s="1024"/>
      <c r="AA223" s="1024"/>
      <c r="AB223" s="1024"/>
      <c r="AC223" s="1024"/>
      <c r="AD223" s="1024"/>
      <c r="AE223" s="1024"/>
      <c r="AF223" s="1024"/>
      <c r="AG223" s="1024"/>
      <c r="AH223" s="1024"/>
      <c r="AI223" s="1024"/>
      <c r="AJ223" s="1024"/>
      <c r="AK223" s="1024"/>
      <c r="AL223" s="1024"/>
      <c r="AM223" s="1024"/>
      <c r="AN223" s="1024"/>
      <c r="AO223" s="1024"/>
      <c r="AP223" s="1024"/>
      <c r="AQ223" s="1024"/>
      <c r="AR223" s="1024"/>
      <c r="AS223" s="1024"/>
      <c r="AT223" s="1024"/>
      <c r="AU223" s="1024"/>
      <c r="AV223" s="1024"/>
    </row>
    <row r="224" spans="2:60" s="2" customFormat="1" ht="23.25" customHeight="1">
      <c r="C224" s="1025" t="s">
        <v>38</v>
      </c>
      <c r="D224" s="1025"/>
      <c r="E224" s="1025"/>
      <c r="F224" s="1026" t="s">
        <v>650</v>
      </c>
      <c r="G224" s="1026"/>
      <c r="H224" s="1026"/>
      <c r="I224" s="1026"/>
      <c r="J224" s="1026"/>
      <c r="K224" s="1026"/>
      <c r="L224" s="1026"/>
      <c r="M224" s="1026"/>
      <c r="N224" s="1027" t="s">
        <v>48</v>
      </c>
      <c r="O224" s="1027"/>
      <c r="P224" s="1027"/>
      <c r="Q224" s="1026" t="s">
        <v>651</v>
      </c>
      <c r="R224" s="1026"/>
      <c r="S224" s="1026"/>
      <c r="T224" s="1026"/>
      <c r="U224" s="1026"/>
      <c r="V224" s="1026"/>
      <c r="W224" s="1026"/>
      <c r="X224" s="1026"/>
    </row>
    <row r="225" spans="2:102" s="2" customFormat="1" ht="24.75" customHeight="1">
      <c r="C225" s="821" t="s">
        <v>652</v>
      </c>
      <c r="D225" s="821"/>
      <c r="E225" s="821"/>
      <c r="F225" s="821"/>
      <c r="G225" s="821"/>
      <c r="H225" s="821"/>
      <c r="I225" s="821"/>
      <c r="J225" s="821"/>
      <c r="K225" s="821"/>
      <c r="L225" s="821"/>
      <c r="M225" s="821"/>
      <c r="N225" s="821"/>
      <c r="O225" s="821"/>
      <c r="P225" s="821"/>
      <c r="Q225" s="821"/>
      <c r="R225" s="821"/>
      <c r="S225" s="821"/>
      <c r="T225" s="821"/>
      <c r="U225" s="821"/>
      <c r="V225" s="821"/>
      <c r="W225" s="821"/>
      <c r="X225" s="821"/>
      <c r="Y225" s="821"/>
      <c r="Z225" s="821"/>
      <c r="AA225" s="821"/>
      <c r="AB225" s="821"/>
      <c r="AC225" s="821"/>
      <c r="AD225" s="821"/>
      <c r="AE225" s="821"/>
      <c r="AF225" s="821"/>
      <c r="AG225" s="821"/>
      <c r="AH225" s="821"/>
      <c r="AI225" s="821"/>
      <c r="AJ225" s="821"/>
      <c r="AK225" s="821"/>
      <c r="AL225" s="821"/>
      <c r="AM225" s="821"/>
      <c r="AN225" s="821"/>
      <c r="AO225" s="821"/>
      <c r="AP225" s="821"/>
      <c r="AQ225" s="821"/>
      <c r="AR225" s="821"/>
      <c r="AS225" s="821"/>
      <c r="AT225" s="821"/>
      <c r="AU225" s="821"/>
      <c r="AV225" s="821"/>
      <c r="AW225" s="821"/>
      <c r="AX225" s="821"/>
      <c r="AY225" s="821"/>
      <c r="AZ225" s="821"/>
      <c r="BA225" s="821"/>
      <c r="BB225" s="821"/>
      <c r="BC225" s="821"/>
      <c r="BD225" s="821"/>
      <c r="BE225" s="821"/>
      <c r="BF225" s="821"/>
      <c r="BG225" s="821"/>
      <c r="BH225" s="821"/>
    </row>
    <row r="226" spans="2:102" s="2" customFormat="1" ht="18" customHeight="1">
      <c r="C226" s="2" t="s">
        <v>653</v>
      </c>
    </row>
    <row r="227" spans="2:102" s="2" customFormat="1" ht="18" customHeight="1">
      <c r="C227" s="2" t="s">
        <v>533</v>
      </c>
      <c r="D227" s="2" t="s">
        <v>654</v>
      </c>
    </row>
    <row r="228" spans="2:102" s="2" customFormat="1" ht="18" customHeight="1">
      <c r="E228" s="2" t="s">
        <v>655</v>
      </c>
    </row>
    <row r="229" spans="2:102" s="2" customFormat="1" ht="18" customHeight="1">
      <c r="E229" s="2" t="s">
        <v>656</v>
      </c>
    </row>
    <row r="230" spans="2:102" s="2" customFormat="1" ht="18" customHeight="1">
      <c r="J230" s="2" t="s">
        <v>657</v>
      </c>
    </row>
    <row r="231" spans="2:102" s="2" customFormat="1" ht="9.75" customHeight="1"/>
    <row r="232" spans="2:102" s="235" customFormat="1" ht="24.75" customHeight="1">
      <c r="D232" s="821" t="s">
        <v>658</v>
      </c>
      <c r="E232" s="821"/>
      <c r="F232" s="821"/>
      <c r="G232" s="821"/>
      <c r="H232" s="821"/>
      <c r="I232" s="821"/>
      <c r="J232" s="821"/>
      <c r="K232" s="821"/>
      <c r="L232" s="821"/>
      <c r="M232" s="821"/>
      <c r="N232" s="821"/>
      <c r="O232" s="821"/>
      <c r="P232" s="821"/>
      <c r="Q232" s="821"/>
      <c r="R232" s="821"/>
      <c r="S232" s="821"/>
      <c r="T232" s="821"/>
      <c r="U232" s="821"/>
      <c r="V232" s="821"/>
      <c r="W232" s="821"/>
      <c r="X232" s="821"/>
      <c r="Y232" s="821"/>
      <c r="Z232" s="821"/>
      <c r="AA232" s="821"/>
      <c r="AB232" s="821"/>
      <c r="AC232" s="821"/>
      <c r="AD232" s="821"/>
      <c r="AE232" s="821"/>
      <c r="AF232" s="821"/>
      <c r="AG232" s="821"/>
      <c r="AH232" s="821"/>
      <c r="AI232" s="821"/>
      <c r="AJ232" s="821"/>
      <c r="AK232" s="821"/>
      <c r="AL232" s="821"/>
      <c r="AM232" s="821"/>
      <c r="AN232" s="821"/>
      <c r="AO232" s="821"/>
      <c r="AP232" s="821"/>
      <c r="AQ232" s="821"/>
      <c r="AR232" s="821"/>
      <c r="AS232" s="821"/>
      <c r="AT232" s="821"/>
      <c r="AU232" s="821"/>
      <c r="AV232" s="821"/>
      <c r="AW232" s="821"/>
      <c r="AX232" s="821"/>
      <c r="AY232" s="821"/>
      <c r="AZ232" s="821"/>
      <c r="BA232" s="821"/>
      <c r="BB232" s="821"/>
      <c r="BC232" s="821"/>
      <c r="BD232" s="821"/>
      <c r="BE232" s="821"/>
      <c r="BF232" s="821"/>
      <c r="BG232" s="821"/>
      <c r="BH232" s="821"/>
      <c r="BI232" s="821"/>
    </row>
    <row r="233" spans="2:102" s="235" customFormat="1" ht="24.75" customHeight="1">
      <c r="D233" s="821" t="s">
        <v>659</v>
      </c>
      <c r="E233" s="821"/>
      <c r="F233" s="821"/>
      <c r="G233" s="821"/>
      <c r="H233" s="821"/>
      <c r="I233" s="821"/>
      <c r="J233" s="821"/>
      <c r="K233" s="821"/>
      <c r="L233" s="821"/>
      <c r="M233" s="821"/>
      <c r="N233" s="821"/>
      <c r="O233" s="821"/>
      <c r="P233" s="821"/>
      <c r="Q233" s="821"/>
      <c r="R233" s="821"/>
      <c r="S233" s="821"/>
      <c r="T233" s="821"/>
      <c r="U233" s="821"/>
      <c r="V233" s="821"/>
      <c r="W233" s="821"/>
      <c r="X233" s="821"/>
      <c r="Y233" s="821"/>
      <c r="Z233" s="821"/>
      <c r="AA233" s="821"/>
      <c r="AB233" s="821"/>
      <c r="AC233" s="821"/>
      <c r="AD233" s="821"/>
      <c r="AE233" s="821"/>
      <c r="AF233" s="821"/>
      <c r="AG233" s="821"/>
      <c r="AH233" s="821"/>
      <c r="AI233" s="821"/>
      <c r="AJ233" s="821"/>
      <c r="AK233" s="821"/>
      <c r="AL233" s="821"/>
      <c r="AM233" s="821"/>
      <c r="AN233" s="821"/>
      <c r="AO233" s="821"/>
      <c r="AP233" s="821"/>
      <c r="AQ233" s="821"/>
      <c r="AR233" s="821"/>
      <c r="AS233" s="821"/>
      <c r="AT233" s="821"/>
      <c r="AU233" s="821"/>
      <c r="AV233" s="821"/>
      <c r="AW233" s="821"/>
      <c r="AX233" s="821"/>
      <c r="AY233" s="821"/>
      <c r="AZ233" s="821"/>
      <c r="BA233" s="821"/>
      <c r="BB233" s="821"/>
      <c r="BC233" s="821"/>
      <c r="BD233" s="821"/>
      <c r="BE233" s="821"/>
      <c r="BF233" s="821"/>
      <c r="BG233" s="821"/>
      <c r="BH233" s="821"/>
      <c r="BI233" s="821"/>
    </row>
    <row r="234" spans="2:102" s="2" customFormat="1" ht="9.75" customHeight="1"/>
    <row r="235" spans="2:102" s="2" customFormat="1" ht="18" customHeight="1">
      <c r="B235" s="2" t="s">
        <v>660</v>
      </c>
    </row>
    <row r="236" spans="2:102" s="2" customFormat="1" ht="18" customHeight="1">
      <c r="C236" s="2" t="s">
        <v>661</v>
      </c>
    </row>
    <row r="237" spans="2:102" s="2" customFormat="1" ht="18" customHeight="1">
      <c r="D237" s="2" t="s">
        <v>26</v>
      </c>
      <c r="BN237" s="328"/>
      <c r="BO237" s="328"/>
      <c r="BP237" s="328"/>
      <c r="BQ237" s="328"/>
      <c r="BR237" s="328"/>
      <c r="BS237" s="328"/>
      <c r="BT237" s="328"/>
      <c r="BU237" s="328"/>
      <c r="BV237" s="328"/>
      <c r="BW237" s="328"/>
      <c r="BX237" s="328"/>
      <c r="BY237" s="328"/>
      <c r="BZ237" s="328"/>
      <c r="CA237" s="328"/>
      <c r="CB237" s="328"/>
      <c r="CC237" s="328"/>
      <c r="CD237" s="328"/>
      <c r="CE237" s="328"/>
      <c r="CF237" s="328"/>
      <c r="CG237" s="328"/>
      <c r="CH237" s="328"/>
      <c r="CI237" s="1"/>
      <c r="CJ237" s="1"/>
      <c r="CK237" s="1"/>
      <c r="CL237" s="1"/>
      <c r="CM237" s="1"/>
      <c r="CN237" s="1"/>
      <c r="CO237" s="1"/>
      <c r="CP237" s="1"/>
      <c r="CQ237" s="329"/>
      <c r="CR237" s="329"/>
      <c r="CS237" s="329"/>
      <c r="CT237" s="329"/>
      <c r="CU237" s="329"/>
      <c r="CV237" s="329"/>
      <c r="CW237" s="329"/>
      <c r="CX237" s="329"/>
    </row>
    <row r="238" spans="2:102" s="329" customFormat="1" ht="23.25" customHeight="1">
      <c r="D238" s="1027" t="s">
        <v>48</v>
      </c>
      <c r="E238" s="1027"/>
      <c r="F238" s="1027"/>
      <c r="G238" s="1037" t="s">
        <v>27</v>
      </c>
      <c r="H238" s="1037"/>
      <c r="I238" s="1037"/>
      <c r="J238" s="1037"/>
      <c r="K238" s="1037"/>
      <c r="L238" s="1037"/>
      <c r="M238" s="1037"/>
      <c r="N238" s="1037"/>
      <c r="O238" s="1037"/>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row>
    <row r="239" spans="2:102" s="329" customFormat="1">
      <c r="C239" s="330"/>
      <c r="D239" s="330"/>
      <c r="E239" s="330"/>
      <c r="F239" s="330"/>
      <c r="G239" s="330"/>
      <c r="H239" s="330"/>
      <c r="I239" s="330"/>
      <c r="J239" s="330"/>
      <c r="K239" s="330"/>
      <c r="L239" s="330"/>
      <c r="M239" s="330"/>
      <c r="N239" s="330"/>
      <c r="O239" s="330"/>
      <c r="P239" s="330"/>
      <c r="Q239" s="330"/>
      <c r="R239" s="330"/>
      <c r="S239" s="330"/>
      <c r="T239" s="330"/>
      <c r="U239" s="330"/>
      <c r="V239" s="330"/>
      <c r="W239" s="330"/>
      <c r="X239" s="330"/>
      <c r="Y239" s="330"/>
      <c r="Z239" s="330"/>
      <c r="AA239" s="330"/>
      <c r="AB239" s="330"/>
      <c r="AC239" s="330"/>
      <c r="AD239" s="330"/>
      <c r="AE239" s="330"/>
      <c r="AF239" s="330"/>
      <c r="AG239" s="330"/>
      <c r="AH239" s="330"/>
      <c r="AI239" s="330"/>
      <c r="AJ239" s="330"/>
      <c r="AK239" s="330"/>
      <c r="AL239" s="330"/>
      <c r="AM239" s="330"/>
      <c r="AN239" s="330"/>
      <c r="AO239" s="330"/>
      <c r="AP239" s="330"/>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row>
    <row r="240" spans="2:102" s="329" customFormat="1">
      <c r="B240" s="329" t="s">
        <v>662</v>
      </c>
      <c r="BK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row>
    <row r="241" spans="2:102" s="329" customFormat="1">
      <c r="C241" s="2" t="s">
        <v>661</v>
      </c>
      <c r="BK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row>
    <row r="242" spans="2:102" s="329" customFormat="1" ht="13.5" customHeight="1">
      <c r="D242" s="329" t="s">
        <v>28</v>
      </c>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E242" s="328"/>
      <c r="AF242" s="328"/>
      <c r="AH242" s="328"/>
      <c r="AI242" s="328"/>
      <c r="AJ242" s="328"/>
      <c r="AK242" s="328"/>
      <c r="AL242" s="328"/>
      <c r="AM242" s="328"/>
      <c r="AN242" s="328"/>
      <c r="AO242" s="328"/>
      <c r="AP242" s="328"/>
      <c r="AQ242" s="328"/>
      <c r="AR242" s="328"/>
      <c r="AS242" s="328"/>
      <c r="AT242" s="328"/>
      <c r="AU242" s="328"/>
      <c r="AV242" s="328"/>
      <c r="AW242" s="328"/>
      <c r="AX242" s="328"/>
      <c r="AY242" s="328"/>
      <c r="AZ242" s="328"/>
      <c r="BA242" s="328"/>
      <c r="BB242" s="328"/>
      <c r="BC242" s="328"/>
      <c r="BD242" s="328"/>
      <c r="BE242" s="328"/>
      <c r="BF242" s="328"/>
      <c r="BG242" s="328"/>
      <c r="BH242" s="328"/>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row>
    <row r="243" spans="2:102" s="329" customFormat="1" ht="23.25" customHeight="1">
      <c r="D243" s="1027" t="s">
        <v>48</v>
      </c>
      <c r="E243" s="1027"/>
      <c r="F243" s="1027"/>
      <c r="G243" s="1038" t="s">
        <v>29</v>
      </c>
      <c r="H243" s="1039"/>
      <c r="I243" s="1039"/>
      <c r="J243" s="1039"/>
      <c r="K243" s="1039"/>
      <c r="L243" s="1039"/>
      <c r="M243" s="1039"/>
      <c r="N243" s="1039"/>
      <c r="O243" s="1039"/>
      <c r="P243" s="1039"/>
      <c r="Q243" s="1039"/>
      <c r="R243" s="1039"/>
      <c r="S243" s="1040"/>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row>
    <row r="244" spans="2:102" s="331" customFormat="1" ht="11.25">
      <c r="C244" s="332" t="s">
        <v>663</v>
      </c>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c r="AB244" s="333"/>
      <c r="AC244" s="333"/>
      <c r="AD244" s="333"/>
      <c r="AE244" s="333"/>
      <c r="AF244" s="333"/>
      <c r="AG244" s="333"/>
      <c r="AH244" s="333"/>
      <c r="BN244" s="235"/>
      <c r="BO244" s="235"/>
      <c r="BP244" s="235"/>
      <c r="BQ244" s="235"/>
      <c r="BR244" s="235"/>
      <c r="BS244" s="235"/>
      <c r="BT244" s="235"/>
      <c r="BU244" s="235"/>
      <c r="BV244" s="235"/>
      <c r="BW244" s="235"/>
      <c r="BX244" s="235"/>
      <c r="BY244" s="235"/>
      <c r="BZ244" s="235"/>
      <c r="CA244" s="235"/>
      <c r="CB244" s="235"/>
      <c r="CC244" s="235"/>
      <c r="CD244" s="235"/>
      <c r="CE244" s="235"/>
      <c r="CF244" s="235"/>
      <c r="CG244" s="235"/>
      <c r="CH244" s="235"/>
      <c r="CI244" s="235"/>
      <c r="CJ244" s="235"/>
      <c r="CK244" s="235"/>
      <c r="CL244" s="235"/>
      <c r="CM244" s="235"/>
      <c r="CN244" s="235"/>
      <c r="CO244" s="235"/>
      <c r="CP244" s="235"/>
      <c r="CQ244" s="235"/>
      <c r="CR244" s="235"/>
      <c r="CS244" s="235"/>
      <c r="CT244" s="235"/>
      <c r="CU244" s="235"/>
      <c r="CV244" s="235"/>
      <c r="CW244" s="235"/>
      <c r="CX244" s="235"/>
    </row>
    <row r="245" spans="2:102" s="331" customFormat="1" ht="11.25">
      <c r="C245" s="332"/>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333"/>
      <c r="Z245" s="333"/>
      <c r="AA245" s="333"/>
      <c r="AB245" s="333"/>
      <c r="AC245" s="333"/>
      <c r="AD245" s="333"/>
      <c r="AE245" s="333"/>
      <c r="AF245" s="333"/>
      <c r="AG245" s="333"/>
      <c r="AH245" s="333"/>
      <c r="BN245" s="235"/>
      <c r="BO245" s="235"/>
      <c r="BP245" s="235"/>
      <c r="BQ245" s="235"/>
      <c r="BR245" s="235"/>
      <c r="BS245" s="235"/>
      <c r="BT245" s="235"/>
      <c r="BU245" s="235"/>
      <c r="BV245" s="235"/>
      <c r="BW245" s="235"/>
      <c r="BX245" s="235"/>
      <c r="BY245" s="235"/>
      <c r="BZ245" s="235"/>
      <c r="CA245" s="235"/>
      <c r="CB245" s="235"/>
      <c r="CC245" s="235"/>
      <c r="CD245" s="235"/>
      <c r="CE245" s="235"/>
      <c r="CF245" s="235"/>
      <c r="CG245" s="235"/>
      <c r="CH245" s="235"/>
      <c r="CI245" s="235"/>
      <c r="CJ245" s="235"/>
      <c r="CK245" s="235"/>
      <c r="CL245" s="235"/>
      <c r="CM245" s="235"/>
      <c r="CN245" s="235"/>
      <c r="CO245" s="235"/>
      <c r="CP245" s="235"/>
      <c r="CQ245" s="235"/>
      <c r="CR245" s="235"/>
      <c r="CS245" s="235"/>
      <c r="CT245" s="235"/>
      <c r="CU245" s="235"/>
      <c r="CV245" s="235"/>
      <c r="CW245" s="235"/>
      <c r="CX245" s="235"/>
    </row>
    <row r="246" spans="2:102" s="1" customFormat="1" ht="18" customHeight="1">
      <c r="B246" s="809" t="s">
        <v>664</v>
      </c>
      <c r="C246" s="809"/>
      <c r="D246" s="809"/>
      <c r="E246" s="809"/>
      <c r="F246" s="809"/>
      <c r="G246" s="809"/>
      <c r="H246" s="809"/>
      <c r="I246" s="809"/>
      <c r="J246" s="809"/>
      <c r="K246" s="809"/>
      <c r="L246" s="809"/>
      <c r="M246" s="809"/>
      <c r="N246" s="809"/>
      <c r="O246" s="809"/>
      <c r="P246" s="809"/>
      <c r="Q246" s="809"/>
      <c r="R246" s="809"/>
      <c r="S246" s="809"/>
      <c r="T246" s="809"/>
      <c r="U246" s="809"/>
      <c r="V246" s="809"/>
      <c r="W246" s="809"/>
      <c r="X246" s="809"/>
      <c r="Y246" s="809"/>
      <c r="Z246" s="809"/>
      <c r="AA246" s="809"/>
      <c r="AB246" s="809"/>
      <c r="AC246" s="809"/>
      <c r="AD246" s="809"/>
      <c r="AE246" s="809"/>
      <c r="AF246" s="809"/>
      <c r="AG246" s="809"/>
      <c r="AH246" s="809"/>
      <c r="AI246" s="809"/>
      <c r="AJ246" s="809"/>
      <c r="AK246" s="809"/>
      <c r="AL246" s="809"/>
      <c r="AM246" s="809"/>
      <c r="AN246" s="809"/>
      <c r="AO246" s="809"/>
      <c r="AP246" s="809"/>
      <c r="AQ246" s="809"/>
      <c r="AR246" s="809"/>
      <c r="AS246" s="809"/>
      <c r="AT246" s="809"/>
      <c r="AU246" s="809"/>
      <c r="AV246" s="809"/>
      <c r="AW246" s="809"/>
      <c r="AX246" s="809"/>
      <c r="AY246" s="809"/>
      <c r="AZ246" s="809"/>
      <c r="BA246" s="809"/>
      <c r="BB246" s="809"/>
      <c r="BC246" s="809"/>
      <c r="BD246" s="809"/>
      <c r="BE246" s="809"/>
      <c r="BF246" s="809"/>
      <c r="BG246" s="809"/>
      <c r="BH246" s="809"/>
      <c r="BI246" s="809"/>
    </row>
    <row r="247" spans="2:102" s="1" customFormat="1" ht="35.25" customHeight="1">
      <c r="B247" s="938" t="s">
        <v>665</v>
      </c>
      <c r="C247" s="938"/>
      <c r="D247" s="939"/>
      <c r="E247" s="939"/>
      <c r="F247" s="939"/>
      <c r="G247" s="939"/>
      <c r="H247" s="939"/>
      <c r="I247" s="939"/>
      <c r="J247" s="939"/>
      <c r="K247" s="939"/>
      <c r="L247" s="939"/>
      <c r="M247" s="939"/>
      <c r="N247" s="939"/>
      <c r="O247" s="939"/>
      <c r="P247" s="939"/>
      <c r="Q247" s="939"/>
      <c r="R247" s="939"/>
      <c r="S247" s="939"/>
      <c r="T247" s="939"/>
      <c r="U247" s="939"/>
      <c r="V247" s="939"/>
      <c r="W247" s="939"/>
      <c r="X247" s="939"/>
      <c r="Y247" s="939"/>
      <c r="Z247" s="939"/>
      <c r="AA247" s="939"/>
      <c r="AB247" s="939"/>
      <c r="AC247" s="939"/>
      <c r="AD247" s="939"/>
      <c r="AE247" s="939"/>
      <c r="AF247" s="939"/>
      <c r="AG247" s="939"/>
      <c r="AH247" s="939"/>
      <c r="AI247" s="939"/>
      <c r="AJ247" s="939"/>
      <c r="AK247" s="939"/>
      <c r="AL247" s="939"/>
      <c r="AM247" s="939"/>
      <c r="AN247" s="939"/>
      <c r="AO247" s="939"/>
      <c r="AP247" s="939"/>
      <c r="AQ247" s="939"/>
      <c r="AR247" s="939"/>
      <c r="AS247" s="939"/>
      <c r="AT247" s="939"/>
      <c r="AU247" s="939"/>
      <c r="AV247" s="939"/>
      <c r="AW247" s="939"/>
      <c r="AX247" s="939"/>
      <c r="AY247" s="939"/>
      <c r="AZ247" s="939"/>
      <c r="BA247" s="939"/>
      <c r="BB247" s="939"/>
      <c r="BC247" s="939"/>
      <c r="BD247" s="939"/>
      <c r="BE247" s="939"/>
      <c r="BF247" s="939"/>
      <c r="BG247" s="939"/>
      <c r="BH247" s="939"/>
    </row>
    <row r="248" spans="2:102" s="1" customFormat="1" ht="39.75" customHeight="1">
      <c r="B248" s="572">
        <v>1</v>
      </c>
      <c r="C248" s="572"/>
      <c r="D248" s="514" t="s">
        <v>666</v>
      </c>
      <c r="E248" s="515"/>
      <c r="F248" s="515"/>
      <c r="G248" s="515"/>
      <c r="H248" s="515"/>
      <c r="I248" s="515"/>
      <c r="J248" s="515"/>
      <c r="K248" s="515"/>
      <c r="L248" s="515"/>
      <c r="M248" s="515"/>
      <c r="N248" s="515"/>
      <c r="O248" s="515"/>
      <c r="P248" s="515"/>
      <c r="Q248" s="515"/>
      <c r="R248" s="515"/>
      <c r="S248" s="515"/>
      <c r="T248" s="515"/>
      <c r="U248" s="516"/>
      <c r="V248" s="722">
        <v>7</v>
      </c>
      <c r="W248" s="723"/>
      <c r="X248" s="1034" t="s">
        <v>667</v>
      </c>
      <c r="Y248" s="1035"/>
      <c r="Z248" s="1035"/>
      <c r="AA248" s="1035"/>
      <c r="AB248" s="1035"/>
      <c r="AC248" s="1035"/>
      <c r="AD248" s="1035"/>
      <c r="AE248" s="1035"/>
      <c r="AF248" s="1035"/>
      <c r="AG248" s="1035"/>
      <c r="AH248" s="1035"/>
      <c r="AI248" s="1035"/>
      <c r="AJ248" s="1035"/>
      <c r="AK248" s="1035"/>
      <c r="AL248" s="1035"/>
      <c r="AM248" s="1035"/>
      <c r="AN248" s="1035"/>
      <c r="AO248" s="1036"/>
      <c r="AP248" s="722">
        <v>13</v>
      </c>
      <c r="AQ248" s="723"/>
      <c r="AR248" s="514" t="s">
        <v>668</v>
      </c>
      <c r="AS248" s="515"/>
      <c r="AT248" s="515"/>
      <c r="AU248" s="515"/>
      <c r="AV248" s="515"/>
      <c r="AW248" s="515"/>
      <c r="AX248" s="515"/>
      <c r="AY248" s="515"/>
      <c r="AZ248" s="515"/>
      <c r="BA248" s="515"/>
      <c r="BB248" s="515"/>
      <c r="BC248" s="515"/>
      <c r="BD248" s="515"/>
      <c r="BE248" s="515"/>
      <c r="BF248" s="515"/>
      <c r="BG248" s="515"/>
      <c r="BH248" s="515"/>
      <c r="BI248" s="516"/>
    </row>
    <row r="249" spans="2:102" s="1" customFormat="1" ht="39.75" customHeight="1">
      <c r="B249" s="572">
        <v>2</v>
      </c>
      <c r="C249" s="572"/>
      <c r="D249" s="514" t="s">
        <v>669</v>
      </c>
      <c r="E249" s="515"/>
      <c r="F249" s="515"/>
      <c r="G249" s="515"/>
      <c r="H249" s="515"/>
      <c r="I249" s="515"/>
      <c r="J249" s="515"/>
      <c r="K249" s="515"/>
      <c r="L249" s="515"/>
      <c r="M249" s="515"/>
      <c r="N249" s="515"/>
      <c r="O249" s="515"/>
      <c r="P249" s="515"/>
      <c r="Q249" s="515"/>
      <c r="R249" s="515"/>
      <c r="S249" s="515"/>
      <c r="T249" s="515"/>
      <c r="U249" s="516"/>
      <c r="V249" s="722">
        <v>8</v>
      </c>
      <c r="W249" s="723"/>
      <c r="X249" s="1034" t="s">
        <v>670</v>
      </c>
      <c r="Y249" s="1035"/>
      <c r="Z249" s="1035"/>
      <c r="AA249" s="1035"/>
      <c r="AB249" s="1035"/>
      <c r="AC249" s="1035"/>
      <c r="AD249" s="1035"/>
      <c r="AE249" s="1035"/>
      <c r="AF249" s="1035"/>
      <c r="AG249" s="1035"/>
      <c r="AH249" s="1035"/>
      <c r="AI249" s="1035"/>
      <c r="AJ249" s="1035"/>
      <c r="AK249" s="1035"/>
      <c r="AL249" s="1035"/>
      <c r="AM249" s="1035"/>
      <c r="AN249" s="1035"/>
      <c r="AO249" s="1036"/>
      <c r="AP249" s="722">
        <v>14</v>
      </c>
      <c r="AQ249" s="723"/>
      <c r="AR249" s="514" t="s">
        <v>671</v>
      </c>
      <c r="AS249" s="515"/>
      <c r="AT249" s="515"/>
      <c r="AU249" s="515"/>
      <c r="AV249" s="515"/>
      <c r="AW249" s="515"/>
      <c r="AX249" s="515"/>
      <c r="AY249" s="515"/>
      <c r="AZ249" s="515"/>
      <c r="BA249" s="515"/>
      <c r="BB249" s="515"/>
      <c r="BC249" s="515"/>
      <c r="BD249" s="515"/>
      <c r="BE249" s="515"/>
      <c r="BF249" s="515"/>
      <c r="BG249" s="515"/>
      <c r="BH249" s="515"/>
      <c r="BI249" s="516"/>
    </row>
    <row r="250" spans="2:102" s="1" customFormat="1" ht="39.75" customHeight="1">
      <c r="B250" s="572">
        <v>3</v>
      </c>
      <c r="C250" s="572"/>
      <c r="D250" s="514" t="s">
        <v>672</v>
      </c>
      <c r="E250" s="515"/>
      <c r="F250" s="515"/>
      <c r="G250" s="515"/>
      <c r="H250" s="515"/>
      <c r="I250" s="515"/>
      <c r="J250" s="515"/>
      <c r="K250" s="515"/>
      <c r="L250" s="515"/>
      <c r="M250" s="515"/>
      <c r="N250" s="515"/>
      <c r="O250" s="515"/>
      <c r="P250" s="515"/>
      <c r="Q250" s="515"/>
      <c r="R250" s="515"/>
      <c r="S250" s="515"/>
      <c r="T250" s="515"/>
      <c r="U250" s="516"/>
      <c r="V250" s="722">
        <v>9</v>
      </c>
      <c r="W250" s="723"/>
      <c r="X250" s="1034" t="s">
        <v>673</v>
      </c>
      <c r="Y250" s="1035"/>
      <c r="Z250" s="1035"/>
      <c r="AA250" s="1035"/>
      <c r="AB250" s="1035"/>
      <c r="AC250" s="1035"/>
      <c r="AD250" s="1035"/>
      <c r="AE250" s="1035"/>
      <c r="AF250" s="1035"/>
      <c r="AG250" s="1035"/>
      <c r="AH250" s="1035"/>
      <c r="AI250" s="1035"/>
      <c r="AJ250" s="1035"/>
      <c r="AK250" s="1035"/>
      <c r="AL250" s="1035"/>
      <c r="AM250" s="1035"/>
      <c r="AN250" s="1035"/>
      <c r="AO250" s="1036"/>
      <c r="AP250" s="722">
        <v>15</v>
      </c>
      <c r="AQ250" s="723"/>
      <c r="AR250" s="514" t="s">
        <v>674</v>
      </c>
      <c r="AS250" s="515"/>
      <c r="AT250" s="515"/>
      <c r="AU250" s="515"/>
      <c r="AV250" s="515"/>
      <c r="AW250" s="515"/>
      <c r="AX250" s="515"/>
      <c r="AY250" s="515"/>
      <c r="AZ250" s="515"/>
      <c r="BA250" s="515"/>
      <c r="BB250" s="515"/>
      <c r="BC250" s="515"/>
      <c r="BD250" s="515"/>
      <c r="BE250" s="515"/>
      <c r="BF250" s="515"/>
      <c r="BG250" s="515"/>
      <c r="BH250" s="515"/>
      <c r="BI250" s="516"/>
    </row>
    <row r="251" spans="2:102" s="1" customFormat="1" ht="39.75" customHeight="1">
      <c r="B251" s="572">
        <v>4</v>
      </c>
      <c r="C251" s="572"/>
      <c r="D251" s="514" t="s">
        <v>675</v>
      </c>
      <c r="E251" s="515"/>
      <c r="F251" s="515"/>
      <c r="G251" s="515"/>
      <c r="H251" s="515"/>
      <c r="I251" s="515"/>
      <c r="J251" s="515"/>
      <c r="K251" s="515"/>
      <c r="L251" s="515"/>
      <c r="M251" s="515"/>
      <c r="N251" s="515"/>
      <c r="O251" s="515"/>
      <c r="P251" s="515"/>
      <c r="Q251" s="515"/>
      <c r="R251" s="515"/>
      <c r="S251" s="515"/>
      <c r="T251" s="515"/>
      <c r="U251" s="516"/>
      <c r="V251" s="722">
        <v>10</v>
      </c>
      <c r="W251" s="723"/>
      <c r="X251" s="1034" t="s">
        <v>676</v>
      </c>
      <c r="Y251" s="1035"/>
      <c r="Z251" s="1035"/>
      <c r="AA251" s="1035"/>
      <c r="AB251" s="1035"/>
      <c r="AC251" s="1035"/>
      <c r="AD251" s="1035"/>
      <c r="AE251" s="1035"/>
      <c r="AF251" s="1035"/>
      <c r="AG251" s="1035"/>
      <c r="AH251" s="1035"/>
      <c r="AI251" s="1035"/>
      <c r="AJ251" s="1035"/>
      <c r="AK251" s="1035"/>
      <c r="AL251" s="1035"/>
      <c r="AM251" s="1035"/>
      <c r="AN251" s="1035"/>
      <c r="AO251" s="1036"/>
      <c r="AP251" s="722">
        <v>16</v>
      </c>
      <c r="AQ251" s="723"/>
      <c r="AR251" s="514" t="s">
        <v>677</v>
      </c>
      <c r="AS251" s="515"/>
      <c r="AT251" s="515"/>
      <c r="AU251" s="515"/>
      <c r="AV251" s="515"/>
      <c r="AW251" s="515"/>
      <c r="AX251" s="515"/>
      <c r="AY251" s="515"/>
      <c r="AZ251" s="515"/>
      <c r="BA251" s="515"/>
      <c r="BB251" s="515"/>
      <c r="BC251" s="515"/>
      <c r="BD251" s="515"/>
      <c r="BE251" s="515"/>
      <c r="BF251" s="515"/>
      <c r="BG251" s="515"/>
      <c r="BH251" s="515"/>
      <c r="BI251" s="516"/>
    </row>
    <row r="252" spans="2:102" s="1" customFormat="1" ht="39.75" customHeight="1">
      <c r="B252" s="572">
        <v>5</v>
      </c>
      <c r="C252" s="572"/>
      <c r="D252" s="514" t="s">
        <v>678</v>
      </c>
      <c r="E252" s="515"/>
      <c r="F252" s="515"/>
      <c r="G252" s="515"/>
      <c r="H252" s="515"/>
      <c r="I252" s="515"/>
      <c r="J252" s="515"/>
      <c r="K252" s="515"/>
      <c r="L252" s="515"/>
      <c r="M252" s="515"/>
      <c r="N252" s="515"/>
      <c r="O252" s="515"/>
      <c r="P252" s="515"/>
      <c r="Q252" s="515"/>
      <c r="R252" s="515"/>
      <c r="S252" s="515"/>
      <c r="T252" s="515"/>
      <c r="U252" s="516"/>
      <c r="V252" s="722">
        <v>11</v>
      </c>
      <c r="W252" s="723"/>
      <c r="X252" s="1034" t="s">
        <v>679</v>
      </c>
      <c r="Y252" s="1035"/>
      <c r="Z252" s="1035"/>
      <c r="AA252" s="1035"/>
      <c r="AB252" s="1035"/>
      <c r="AC252" s="1035"/>
      <c r="AD252" s="1035"/>
      <c r="AE252" s="1035"/>
      <c r="AF252" s="1035"/>
      <c r="AG252" s="1035"/>
      <c r="AH252" s="1035"/>
      <c r="AI252" s="1035"/>
      <c r="AJ252" s="1035"/>
      <c r="AK252" s="1035"/>
      <c r="AL252" s="1035"/>
      <c r="AM252" s="1035"/>
      <c r="AN252" s="1035"/>
      <c r="AO252" s="1036"/>
      <c r="AP252" s="722">
        <v>17</v>
      </c>
      <c r="AQ252" s="723"/>
      <c r="AR252" s="514"/>
      <c r="AS252" s="515"/>
      <c r="AT252" s="515"/>
      <c r="AU252" s="515"/>
      <c r="AV252" s="515"/>
      <c r="AW252" s="515"/>
      <c r="AX252" s="515"/>
      <c r="AY252" s="515"/>
      <c r="AZ252" s="515"/>
      <c r="BA252" s="515"/>
      <c r="BB252" s="515"/>
      <c r="BC252" s="515"/>
      <c r="BD252" s="515"/>
      <c r="BE252" s="515"/>
      <c r="BF252" s="515"/>
      <c r="BG252" s="515"/>
      <c r="BH252" s="515"/>
      <c r="BI252" s="516"/>
    </row>
    <row r="253" spans="2:102" s="1" customFormat="1" ht="39.75" customHeight="1">
      <c r="B253" s="572">
        <v>6</v>
      </c>
      <c r="C253" s="572"/>
      <c r="D253" s="514" t="s">
        <v>680</v>
      </c>
      <c r="E253" s="515"/>
      <c r="F253" s="515"/>
      <c r="G253" s="515"/>
      <c r="H253" s="515"/>
      <c r="I253" s="515"/>
      <c r="J253" s="515"/>
      <c r="K253" s="515"/>
      <c r="L253" s="515"/>
      <c r="M253" s="515"/>
      <c r="N253" s="515"/>
      <c r="O253" s="515"/>
      <c r="P253" s="515"/>
      <c r="Q253" s="515"/>
      <c r="R253" s="515"/>
      <c r="S253" s="515"/>
      <c r="T253" s="515"/>
      <c r="U253" s="516"/>
      <c r="V253" s="722">
        <v>12</v>
      </c>
      <c r="W253" s="723"/>
      <c r="X253" s="1034" t="s">
        <v>681</v>
      </c>
      <c r="Y253" s="1035"/>
      <c r="Z253" s="1035"/>
      <c r="AA253" s="1035"/>
      <c r="AB253" s="1035"/>
      <c r="AC253" s="1035"/>
      <c r="AD253" s="1035"/>
      <c r="AE253" s="1035"/>
      <c r="AF253" s="1035"/>
      <c r="AG253" s="1035"/>
      <c r="AH253" s="1035"/>
      <c r="AI253" s="1035"/>
      <c r="AJ253" s="1035"/>
      <c r="AK253" s="1035"/>
      <c r="AL253" s="1035"/>
      <c r="AM253" s="1035"/>
      <c r="AN253" s="1035"/>
      <c r="AO253" s="1036"/>
      <c r="AP253" s="722">
        <v>18</v>
      </c>
      <c r="AQ253" s="723"/>
      <c r="AR253" s="514"/>
      <c r="AS253" s="515"/>
      <c r="AT253" s="515"/>
      <c r="AU253" s="515"/>
      <c r="AV253" s="515"/>
      <c r="AW253" s="515"/>
      <c r="AX253" s="515"/>
      <c r="AY253" s="515"/>
      <c r="AZ253" s="515"/>
      <c r="BA253" s="515"/>
      <c r="BB253" s="515"/>
      <c r="BC253" s="515"/>
      <c r="BD253" s="515"/>
      <c r="BE253" s="515"/>
      <c r="BF253" s="515"/>
      <c r="BG253" s="515"/>
      <c r="BH253" s="515"/>
      <c r="BI253" s="516"/>
    </row>
    <row r="254" spans="2:102" s="1" customFormat="1" ht="14.25" customHeight="1">
      <c r="B254" s="781" t="s">
        <v>30</v>
      </c>
      <c r="C254" s="782"/>
      <c r="D254" s="782"/>
      <c r="E254" s="782"/>
      <c r="F254" s="782"/>
      <c r="G254" s="782"/>
      <c r="H254" s="782"/>
      <c r="I254" s="782"/>
      <c r="J254" s="782"/>
      <c r="K254" s="782"/>
      <c r="L254" s="782"/>
      <c r="M254" s="782"/>
      <c r="N254" s="782"/>
      <c r="O254" s="783"/>
      <c r="P254" s="1041" t="s">
        <v>31</v>
      </c>
      <c r="Q254" s="1041"/>
      <c r="R254" s="1041"/>
      <c r="S254" s="1041"/>
      <c r="T254" s="1041"/>
      <c r="U254" s="1041"/>
      <c r="V254" s="1041"/>
      <c r="W254" s="1041"/>
      <c r="X254" s="1041"/>
      <c r="Y254" s="1041"/>
      <c r="Z254" s="1041"/>
      <c r="AA254" s="1041"/>
      <c r="AB254" s="1041"/>
      <c r="AC254" s="1041"/>
      <c r="AD254" s="1041"/>
      <c r="AE254" s="1041"/>
      <c r="AF254" s="1041"/>
      <c r="AG254" s="1041"/>
      <c r="AH254" s="1041"/>
      <c r="AI254" s="1041"/>
      <c r="AJ254" s="1041"/>
      <c r="AK254" s="1041"/>
      <c r="AL254" s="1041"/>
      <c r="AM254" s="1041"/>
      <c r="AN254" s="1041"/>
      <c r="AO254" s="1041"/>
      <c r="AP254" s="1041"/>
      <c r="AQ254" s="1041"/>
      <c r="AR254" s="1041"/>
      <c r="AS254" s="1041"/>
      <c r="AT254" s="1041"/>
      <c r="AU254" s="1041"/>
      <c r="AV254" s="1041"/>
      <c r="AW254" s="1041"/>
      <c r="AX254" s="1041"/>
      <c r="AY254" s="1041"/>
      <c r="AZ254" s="1041"/>
      <c r="BA254" s="1041"/>
      <c r="BB254" s="1041"/>
      <c r="BC254" s="1041"/>
      <c r="BD254" s="1041"/>
      <c r="BE254" s="1041"/>
      <c r="BF254" s="1041"/>
      <c r="BG254" s="1041"/>
      <c r="BH254" s="1041"/>
      <c r="BI254" s="1041"/>
    </row>
    <row r="255" spans="2:102" s="1" customFormat="1" ht="42.95" customHeight="1">
      <c r="B255" s="740"/>
      <c r="C255" s="741"/>
      <c r="D255" s="741"/>
      <c r="E255" s="741"/>
      <c r="F255" s="741"/>
      <c r="G255" s="741"/>
      <c r="H255" s="741"/>
      <c r="I255" s="741"/>
      <c r="J255" s="741"/>
      <c r="K255" s="741"/>
      <c r="L255" s="741"/>
      <c r="M255" s="741"/>
      <c r="N255" s="741"/>
      <c r="O255" s="801"/>
      <c r="P255" s="750"/>
      <c r="Q255" s="750"/>
      <c r="R255" s="750"/>
      <c r="S255" s="750"/>
      <c r="T255" s="750"/>
      <c r="U255" s="750"/>
      <c r="V255" s="750"/>
      <c r="W255" s="750"/>
      <c r="X255" s="750"/>
      <c r="Y255" s="750"/>
      <c r="Z255" s="750"/>
      <c r="AA255" s="750"/>
      <c r="AB255" s="750"/>
      <c r="AC255" s="750"/>
      <c r="AD255" s="750"/>
      <c r="AE255" s="750"/>
      <c r="AF255" s="750"/>
      <c r="AG255" s="750"/>
      <c r="AH255" s="750"/>
      <c r="AI255" s="750"/>
      <c r="AJ255" s="750"/>
      <c r="AK255" s="750"/>
      <c r="AL255" s="750"/>
      <c r="AM255" s="750"/>
      <c r="AN255" s="750"/>
      <c r="AO255" s="750"/>
      <c r="AP255" s="750"/>
      <c r="AQ255" s="750"/>
      <c r="AR255" s="750"/>
      <c r="AS255" s="750"/>
      <c r="AT255" s="750"/>
      <c r="AU255" s="750"/>
      <c r="AV255" s="750"/>
      <c r="AW255" s="750"/>
      <c r="AX255" s="750"/>
      <c r="AY255" s="750"/>
      <c r="AZ255" s="750"/>
      <c r="BA255" s="750"/>
      <c r="BB255" s="750"/>
      <c r="BC255" s="750"/>
      <c r="BD255" s="750"/>
      <c r="BE255" s="750"/>
      <c r="BF255" s="750"/>
      <c r="BG255" s="750"/>
      <c r="BH255" s="750"/>
      <c r="BI255" s="750"/>
    </row>
    <row r="256" spans="2:102" s="1" customFormat="1" ht="18" customHeight="1"/>
    <row r="258" spans="2:11" hidden="1">
      <c r="B258" s="334" t="s">
        <v>682</v>
      </c>
      <c r="K258" s="334"/>
    </row>
    <row r="259" spans="2:11" hidden="1">
      <c r="B259" s="334" t="s">
        <v>562</v>
      </c>
      <c r="K259" s="334"/>
    </row>
    <row r="260" spans="2:11" hidden="1">
      <c r="B260" s="334" t="s">
        <v>683</v>
      </c>
      <c r="K260" s="334"/>
    </row>
    <row r="261" spans="2:11" hidden="1">
      <c r="B261" s="334" t="s">
        <v>559</v>
      </c>
      <c r="K261" s="334"/>
    </row>
    <row r="262" spans="2:11" hidden="1">
      <c r="B262" s="334" t="s">
        <v>551</v>
      </c>
      <c r="K262" s="334"/>
    </row>
    <row r="263" spans="2:11" hidden="1">
      <c r="B263" s="334" t="s">
        <v>684</v>
      </c>
      <c r="K263" s="334"/>
    </row>
    <row r="264" spans="2:11" hidden="1">
      <c r="B264" s="334" t="s">
        <v>685</v>
      </c>
      <c r="K264" s="334"/>
    </row>
    <row r="265" spans="2:11" hidden="1">
      <c r="B265" s="334" t="s">
        <v>686</v>
      </c>
      <c r="K265" s="334"/>
    </row>
    <row r="266" spans="2:11" hidden="1">
      <c r="B266" s="334" t="s">
        <v>687</v>
      </c>
      <c r="K266" s="334"/>
    </row>
    <row r="267" spans="2:11" hidden="1">
      <c r="B267" s="334" t="s">
        <v>688</v>
      </c>
      <c r="K267" s="334"/>
    </row>
    <row r="268" spans="2:11" hidden="1">
      <c r="B268" s="334" t="s">
        <v>689</v>
      </c>
      <c r="K268" s="334"/>
    </row>
    <row r="269" spans="2:11" hidden="1">
      <c r="B269" s="334" t="s">
        <v>556</v>
      </c>
      <c r="K269" s="334"/>
    </row>
    <row r="270" spans="2:11" hidden="1">
      <c r="B270" s="334" t="s">
        <v>690</v>
      </c>
      <c r="K270" s="334"/>
    </row>
    <row r="271" spans="2:11" hidden="1">
      <c r="B271" s="334" t="s">
        <v>691</v>
      </c>
      <c r="K271" s="334"/>
    </row>
    <row r="272" spans="2:11" hidden="1">
      <c r="B272" s="334" t="s">
        <v>692</v>
      </c>
      <c r="K272" s="334"/>
    </row>
    <row r="273" spans="2:11" hidden="1">
      <c r="B273" s="334" t="s">
        <v>693</v>
      </c>
      <c r="K273" s="334"/>
    </row>
    <row r="274" spans="2:11" hidden="1">
      <c r="B274" s="334" t="s">
        <v>558</v>
      </c>
      <c r="K274" s="334"/>
    </row>
    <row r="275" spans="2:11" hidden="1">
      <c r="B275" s="334" t="s">
        <v>694</v>
      </c>
      <c r="K275" s="334"/>
    </row>
    <row r="276" spans="2:11" hidden="1">
      <c r="B276" s="334" t="s">
        <v>695</v>
      </c>
      <c r="K276" s="334"/>
    </row>
    <row r="277" spans="2:11" hidden="1">
      <c r="B277" s="334" t="s">
        <v>696</v>
      </c>
      <c r="K277" s="334"/>
    </row>
    <row r="278" spans="2:11" hidden="1">
      <c r="B278" s="334" t="s">
        <v>697</v>
      </c>
      <c r="K278" s="334"/>
    </row>
    <row r="279" spans="2:11" hidden="1">
      <c r="B279" s="334" t="s">
        <v>698</v>
      </c>
      <c r="K279" s="334"/>
    </row>
    <row r="280" spans="2:11" hidden="1">
      <c r="B280" s="334" t="s">
        <v>699</v>
      </c>
      <c r="K280" s="334"/>
    </row>
    <row r="281" spans="2:11" hidden="1">
      <c r="B281" s="334" t="s">
        <v>700</v>
      </c>
      <c r="K281" s="334"/>
    </row>
    <row r="282" spans="2:11" hidden="1">
      <c r="B282" s="334" t="s">
        <v>701</v>
      </c>
      <c r="K282" s="334"/>
    </row>
    <row r="283" spans="2:11" hidden="1">
      <c r="B283" s="334" t="s">
        <v>702</v>
      </c>
    </row>
    <row r="284" spans="2:11" hidden="1"/>
    <row r="285" spans="2:11" hidden="1">
      <c r="C285" s="1" t="s">
        <v>403</v>
      </c>
    </row>
    <row r="286" spans="2:11" hidden="1">
      <c r="C286" s="1" t="s">
        <v>703</v>
      </c>
    </row>
    <row r="287" spans="2:11" hidden="1">
      <c r="C287" s="250" t="s">
        <v>704</v>
      </c>
    </row>
    <row r="288" spans="2:11" hidden="1">
      <c r="C288" s="250" t="s">
        <v>705</v>
      </c>
    </row>
    <row r="289" spans="3:3" hidden="1">
      <c r="C289" s="250" t="s">
        <v>706</v>
      </c>
    </row>
  </sheetData>
  <dataConsolidate/>
  <mergeCells count="878">
    <mergeCell ref="B254:O254"/>
    <mergeCell ref="P254:BI254"/>
    <mergeCell ref="B255:O255"/>
    <mergeCell ref="P255:BI255"/>
    <mergeCell ref="B253:C253"/>
    <mergeCell ref="D253:U253"/>
    <mergeCell ref="V253:W253"/>
    <mergeCell ref="X253:AO253"/>
    <mergeCell ref="AP253:AQ253"/>
    <mergeCell ref="AR253:BI253"/>
    <mergeCell ref="B252:C252"/>
    <mergeCell ref="D252:U252"/>
    <mergeCell ref="V252:W252"/>
    <mergeCell ref="X252:AO252"/>
    <mergeCell ref="AP252:AQ252"/>
    <mergeCell ref="AR252:BI252"/>
    <mergeCell ref="B251:C251"/>
    <mergeCell ref="D251:U251"/>
    <mergeCell ref="V251:W251"/>
    <mergeCell ref="X251:AO251"/>
    <mergeCell ref="AP251:AQ251"/>
    <mergeCell ref="AR251:BI251"/>
    <mergeCell ref="B250:C250"/>
    <mergeCell ref="D250:U250"/>
    <mergeCell ref="V250:W250"/>
    <mergeCell ref="X250:AO250"/>
    <mergeCell ref="AP250:AQ250"/>
    <mergeCell ref="AR250:BI250"/>
    <mergeCell ref="B249:C249"/>
    <mergeCell ref="D249:U249"/>
    <mergeCell ref="V249:W249"/>
    <mergeCell ref="X249:AO249"/>
    <mergeCell ref="AP249:AQ249"/>
    <mergeCell ref="AR249:BI249"/>
    <mergeCell ref="B246:BI246"/>
    <mergeCell ref="B247:BH247"/>
    <mergeCell ref="B248:C248"/>
    <mergeCell ref="D248:U248"/>
    <mergeCell ref="V248:W248"/>
    <mergeCell ref="X248:AO248"/>
    <mergeCell ref="AP248:AQ248"/>
    <mergeCell ref="AR248:BI248"/>
    <mergeCell ref="D232:BI232"/>
    <mergeCell ref="D233:BI233"/>
    <mergeCell ref="D238:F238"/>
    <mergeCell ref="G238:O238"/>
    <mergeCell ref="D243:F243"/>
    <mergeCell ref="G243:S243"/>
    <mergeCell ref="C223:AV223"/>
    <mergeCell ref="C224:E224"/>
    <mergeCell ref="F224:M224"/>
    <mergeCell ref="N224:P224"/>
    <mergeCell ref="Q224:X224"/>
    <mergeCell ref="C225:BH225"/>
    <mergeCell ref="C210:BH210"/>
    <mergeCell ref="C212:BH215"/>
    <mergeCell ref="C218:J218"/>
    <mergeCell ref="K218:R218"/>
    <mergeCell ref="C219:J219"/>
    <mergeCell ref="K219:R219"/>
    <mergeCell ref="B206:AJ206"/>
    <mergeCell ref="AV206:AZ206"/>
    <mergeCell ref="BA206:BH206"/>
    <mergeCell ref="B207:BH207"/>
    <mergeCell ref="C209:E209"/>
    <mergeCell ref="F209:AH209"/>
    <mergeCell ref="B204:S204"/>
    <mergeCell ref="T204:AU204"/>
    <mergeCell ref="AV204:AZ204"/>
    <mergeCell ref="BA204:BH204"/>
    <mergeCell ref="B205:S205"/>
    <mergeCell ref="T205:AU205"/>
    <mergeCell ref="AV205:AZ205"/>
    <mergeCell ref="BA205:BH205"/>
    <mergeCell ref="B202:S202"/>
    <mergeCell ref="T202:AU202"/>
    <mergeCell ref="AV202:AZ202"/>
    <mergeCell ref="BA202:BH202"/>
    <mergeCell ref="B203:S203"/>
    <mergeCell ref="T203:AU203"/>
    <mergeCell ref="AV203:AZ203"/>
    <mergeCell ref="BA203:BH203"/>
    <mergeCell ref="B200:S200"/>
    <mergeCell ref="T200:AU200"/>
    <mergeCell ref="AV200:AZ200"/>
    <mergeCell ref="BA200:BH200"/>
    <mergeCell ref="B201:S201"/>
    <mergeCell ref="T201:AU201"/>
    <mergeCell ref="AV201:AZ201"/>
    <mergeCell ref="BA201:BH201"/>
    <mergeCell ref="B198:S198"/>
    <mergeCell ref="T198:AU198"/>
    <mergeCell ref="AV198:AZ198"/>
    <mergeCell ref="BA198:BH198"/>
    <mergeCell ref="B199:S199"/>
    <mergeCell ref="T199:AU199"/>
    <mergeCell ref="AV199:AZ199"/>
    <mergeCell ref="BA199:BH199"/>
    <mergeCell ref="B196:S196"/>
    <mergeCell ref="T196:AU196"/>
    <mergeCell ref="AV196:AZ196"/>
    <mergeCell ref="BA196:BH196"/>
    <mergeCell ref="B197:S197"/>
    <mergeCell ref="T197:AU197"/>
    <mergeCell ref="AV197:AZ197"/>
    <mergeCell ref="BA197:BH197"/>
    <mergeCell ref="B193:BH193"/>
    <mergeCell ref="B194:S194"/>
    <mergeCell ref="T194:AU194"/>
    <mergeCell ref="AV194:AZ194"/>
    <mergeCell ref="BA194:BH194"/>
    <mergeCell ref="B195:S195"/>
    <mergeCell ref="T195:AU195"/>
    <mergeCell ref="AV195:AZ195"/>
    <mergeCell ref="BA195:BH195"/>
    <mergeCell ref="B189:BH189"/>
    <mergeCell ref="B190:BH190"/>
    <mergeCell ref="B191:BH191"/>
    <mergeCell ref="AQ185:AV186"/>
    <mergeCell ref="AW185:BD186"/>
    <mergeCell ref="AE186:AJ186"/>
    <mergeCell ref="B187:H188"/>
    <mergeCell ref="I187:L188"/>
    <mergeCell ref="M187:R188"/>
    <mergeCell ref="S187:X188"/>
    <mergeCell ref="Y187:AD188"/>
    <mergeCell ref="AE187:AJ187"/>
    <mergeCell ref="AK187:AP188"/>
    <mergeCell ref="B185:H186"/>
    <mergeCell ref="I185:L186"/>
    <mergeCell ref="M185:R186"/>
    <mergeCell ref="S185:X186"/>
    <mergeCell ref="Y185:AD186"/>
    <mergeCell ref="AE185:AJ185"/>
    <mergeCell ref="AK185:AP186"/>
    <mergeCell ref="AQ187:AV188"/>
    <mergeCell ref="AW187:BD188"/>
    <mergeCell ref="AE188:AJ188"/>
    <mergeCell ref="B183:H184"/>
    <mergeCell ref="I183:L184"/>
    <mergeCell ref="M183:R184"/>
    <mergeCell ref="S183:X184"/>
    <mergeCell ref="Y183:AD184"/>
    <mergeCell ref="AE183:AJ183"/>
    <mergeCell ref="AK183:AP184"/>
    <mergeCell ref="AQ183:AV184"/>
    <mergeCell ref="AW183:BD184"/>
    <mergeCell ref="AE184:AJ184"/>
    <mergeCell ref="B178:BH178"/>
    <mergeCell ref="B180:BI180"/>
    <mergeCell ref="B181:H182"/>
    <mergeCell ref="I181:L182"/>
    <mergeCell ref="M181:R182"/>
    <mergeCell ref="S181:AJ181"/>
    <mergeCell ref="AK181:AV181"/>
    <mergeCell ref="AW181:BD182"/>
    <mergeCell ref="S182:X182"/>
    <mergeCell ref="Y182:AD182"/>
    <mergeCell ref="AE182:AJ182"/>
    <mergeCell ref="AK182:AP182"/>
    <mergeCell ref="AQ182:AV182"/>
    <mergeCell ref="B175:BI175"/>
    <mergeCell ref="B176:T176"/>
    <mergeCell ref="U176:AL176"/>
    <mergeCell ref="AM176:BI176"/>
    <mergeCell ref="B177:T177"/>
    <mergeCell ref="U177:AL177"/>
    <mergeCell ref="AM177:BI177"/>
    <mergeCell ref="AK171:AL171"/>
    <mergeCell ref="AM171:AS171"/>
    <mergeCell ref="AT171:AU171"/>
    <mergeCell ref="AV171:BI171"/>
    <mergeCell ref="B172:BI172"/>
    <mergeCell ref="B173:BI173"/>
    <mergeCell ref="AK170:AL170"/>
    <mergeCell ref="AM170:AS170"/>
    <mergeCell ref="AT170:AU170"/>
    <mergeCell ref="AV170:BI170"/>
    <mergeCell ref="B171:K171"/>
    <mergeCell ref="L171:R171"/>
    <mergeCell ref="S171:T171"/>
    <mergeCell ref="U171:AA171"/>
    <mergeCell ref="AB171:AC171"/>
    <mergeCell ref="AD171:AJ171"/>
    <mergeCell ref="B170:K170"/>
    <mergeCell ref="L170:R170"/>
    <mergeCell ref="S170:T170"/>
    <mergeCell ref="U170:AA170"/>
    <mergeCell ref="AB170:AC170"/>
    <mergeCell ref="AD170:AJ170"/>
    <mergeCell ref="B168:BH168"/>
    <mergeCell ref="B169:K169"/>
    <mergeCell ref="L169:T169"/>
    <mergeCell ref="U169:AC169"/>
    <mergeCell ref="AD169:AL169"/>
    <mergeCell ref="AM169:AU169"/>
    <mergeCell ref="AV169:BI169"/>
    <mergeCell ref="AV165:BB165"/>
    <mergeCell ref="BC165:BD165"/>
    <mergeCell ref="BE165:BG165"/>
    <mergeCell ref="BH165:BI165"/>
    <mergeCell ref="B166:K166"/>
    <mergeCell ref="L166:BI166"/>
    <mergeCell ref="B165:K165"/>
    <mergeCell ref="L165:R165"/>
    <mergeCell ref="S165:T165"/>
    <mergeCell ref="U165:AA165"/>
    <mergeCell ref="AB165:AC165"/>
    <mergeCell ref="AD165:AJ165"/>
    <mergeCell ref="AK165:AL165"/>
    <mergeCell ref="AM165:AS165"/>
    <mergeCell ref="AT165:AU165"/>
    <mergeCell ref="B159:BH159"/>
    <mergeCell ref="B161:BI161"/>
    <mergeCell ref="B162:BH162"/>
    <mergeCell ref="B163:K164"/>
    <mergeCell ref="L163:T164"/>
    <mergeCell ref="U163:AC164"/>
    <mergeCell ref="AD163:AL164"/>
    <mergeCell ref="AM163:AU164"/>
    <mergeCell ref="AV163:BD164"/>
    <mergeCell ref="BE163:BI163"/>
    <mergeCell ref="BE164:BI164"/>
    <mergeCell ref="AX157:BI157"/>
    <mergeCell ref="B158:T158"/>
    <mergeCell ref="U158:AA158"/>
    <mergeCell ref="AB158:AH158"/>
    <mergeCell ref="AI158:AK158"/>
    <mergeCell ref="AL158:AR158"/>
    <mergeCell ref="AS158:AW158"/>
    <mergeCell ref="AX158:BI158"/>
    <mergeCell ref="B157:T157"/>
    <mergeCell ref="U157:AA157"/>
    <mergeCell ref="AB157:AH157"/>
    <mergeCell ref="AI157:AK157"/>
    <mergeCell ref="AL157:AR157"/>
    <mergeCell ref="AS157:AW157"/>
    <mergeCell ref="AX155:BI155"/>
    <mergeCell ref="C156:T156"/>
    <mergeCell ref="U156:AA156"/>
    <mergeCell ref="AB156:AH156"/>
    <mergeCell ref="AI156:AK156"/>
    <mergeCell ref="AL156:AR156"/>
    <mergeCell ref="AS156:AW156"/>
    <mergeCell ref="AX156:BI156"/>
    <mergeCell ref="C155:T155"/>
    <mergeCell ref="U155:AA155"/>
    <mergeCell ref="AB155:AH155"/>
    <mergeCell ref="AI155:AK155"/>
    <mergeCell ref="AL155:AR155"/>
    <mergeCell ref="AS155:AW155"/>
    <mergeCell ref="U154:AA154"/>
    <mergeCell ref="AB154:AH154"/>
    <mergeCell ref="AI154:AK154"/>
    <mergeCell ref="AL154:AR154"/>
    <mergeCell ref="AS154:AW154"/>
    <mergeCell ref="AX154:BI154"/>
    <mergeCell ref="C152:BI152"/>
    <mergeCell ref="C153:D154"/>
    <mergeCell ref="E153:T153"/>
    <mergeCell ref="U153:AA153"/>
    <mergeCell ref="AB153:AH153"/>
    <mergeCell ref="AI153:AK153"/>
    <mergeCell ref="AL153:AR153"/>
    <mergeCell ref="AS153:AW153"/>
    <mergeCell ref="AX153:BI153"/>
    <mergeCell ref="E154:T154"/>
    <mergeCell ref="U151:AA151"/>
    <mergeCell ref="AB151:AH151"/>
    <mergeCell ref="AI151:AK151"/>
    <mergeCell ref="AL151:AR151"/>
    <mergeCell ref="AS151:AW151"/>
    <mergeCell ref="AX151:BI151"/>
    <mergeCell ref="C149:BI149"/>
    <mergeCell ref="C150:D151"/>
    <mergeCell ref="E150:T150"/>
    <mergeCell ref="U150:AA150"/>
    <mergeCell ref="AB150:AH150"/>
    <mergeCell ref="AI150:AK150"/>
    <mergeCell ref="AL150:AR150"/>
    <mergeCell ref="AS150:AW150"/>
    <mergeCell ref="AX150:BI150"/>
    <mergeCell ref="E151:T151"/>
    <mergeCell ref="U148:AA148"/>
    <mergeCell ref="AB148:AH148"/>
    <mergeCell ref="AI148:AK148"/>
    <mergeCell ref="AL148:AR148"/>
    <mergeCell ref="AS148:AW148"/>
    <mergeCell ref="AX148:BI148"/>
    <mergeCell ref="C146:BI146"/>
    <mergeCell ref="C147:D148"/>
    <mergeCell ref="E147:T147"/>
    <mergeCell ref="U147:AA147"/>
    <mergeCell ref="AB147:AH147"/>
    <mergeCell ref="AI147:AK147"/>
    <mergeCell ref="AL147:AR147"/>
    <mergeCell ref="AS147:AW147"/>
    <mergeCell ref="AX147:BI147"/>
    <mergeCell ref="E148:T148"/>
    <mergeCell ref="U145:AA145"/>
    <mergeCell ref="AB145:AH145"/>
    <mergeCell ref="AI145:AK145"/>
    <mergeCell ref="AL145:AR145"/>
    <mergeCell ref="AS145:AW145"/>
    <mergeCell ref="AX145:BI145"/>
    <mergeCell ref="C143:BI143"/>
    <mergeCell ref="C144:D145"/>
    <mergeCell ref="E144:T144"/>
    <mergeCell ref="U144:AA144"/>
    <mergeCell ref="AB144:AH144"/>
    <mergeCell ref="AI144:AK144"/>
    <mergeCell ref="AL144:AR144"/>
    <mergeCell ref="AS144:AW144"/>
    <mergeCell ref="AX144:BI144"/>
    <mergeCell ref="E145:T145"/>
    <mergeCell ref="U142:AA142"/>
    <mergeCell ref="AB142:AH142"/>
    <mergeCell ref="AI142:AK142"/>
    <mergeCell ref="AL142:AR142"/>
    <mergeCell ref="AS142:AW142"/>
    <mergeCell ref="AX142:BI142"/>
    <mergeCell ref="C140:BI140"/>
    <mergeCell ref="C141:D142"/>
    <mergeCell ref="E141:T141"/>
    <mergeCell ref="U141:AA141"/>
    <mergeCell ref="AB141:AH141"/>
    <mergeCell ref="AI141:AK141"/>
    <mergeCell ref="AL141:AR141"/>
    <mergeCell ref="AS141:AW141"/>
    <mergeCell ref="AX141:BI141"/>
    <mergeCell ref="E142:T142"/>
    <mergeCell ref="AX138:BI138"/>
    <mergeCell ref="E139:T139"/>
    <mergeCell ref="U139:AA139"/>
    <mergeCell ref="AB139:AH139"/>
    <mergeCell ref="AI139:AK139"/>
    <mergeCell ref="AL139:AR139"/>
    <mergeCell ref="AS139:AW139"/>
    <mergeCell ref="AX139:BI139"/>
    <mergeCell ref="AS136:AW136"/>
    <mergeCell ref="AX136:BI136"/>
    <mergeCell ref="C137:BI137"/>
    <mergeCell ref="C138:D139"/>
    <mergeCell ref="E138:T138"/>
    <mergeCell ref="U138:AA138"/>
    <mergeCell ref="AB138:AH138"/>
    <mergeCell ref="AI138:AK138"/>
    <mergeCell ref="AL138:AR138"/>
    <mergeCell ref="AS138:AW138"/>
    <mergeCell ref="AI135:AK135"/>
    <mergeCell ref="AL135:AR135"/>
    <mergeCell ref="U136:AA136"/>
    <mergeCell ref="AB136:AH136"/>
    <mergeCell ref="AI136:AK136"/>
    <mergeCell ref="AL136:AR136"/>
    <mergeCell ref="B129:BH129"/>
    <mergeCell ref="B131:P131"/>
    <mergeCell ref="Q131:AF131"/>
    <mergeCell ref="B133:BH133"/>
    <mergeCell ref="B134:T135"/>
    <mergeCell ref="U134:AA135"/>
    <mergeCell ref="AB134:AR134"/>
    <mergeCell ref="AS134:AW135"/>
    <mergeCell ref="AX134:BI135"/>
    <mergeCell ref="AB135:AH135"/>
    <mergeCell ref="C125:BI125"/>
    <mergeCell ref="D126:P126"/>
    <mergeCell ref="BA126:BI126"/>
    <mergeCell ref="B127:BI127"/>
    <mergeCell ref="D128:P128"/>
    <mergeCell ref="BA128:BI128"/>
    <mergeCell ref="C121:BI121"/>
    <mergeCell ref="D122:P122"/>
    <mergeCell ref="BA122:BI122"/>
    <mergeCell ref="C123:BI123"/>
    <mergeCell ref="D124:P124"/>
    <mergeCell ref="BA124:BI124"/>
    <mergeCell ref="C117:BI117"/>
    <mergeCell ref="D118:P118"/>
    <mergeCell ref="BA118:BI118"/>
    <mergeCell ref="C119:BI119"/>
    <mergeCell ref="D120:P120"/>
    <mergeCell ref="BA120:BI120"/>
    <mergeCell ref="AX111:AZ111"/>
    <mergeCell ref="BA111:BI112"/>
    <mergeCell ref="B113:BI113"/>
    <mergeCell ref="C114:BI114"/>
    <mergeCell ref="D116:P116"/>
    <mergeCell ref="BA116:BI116"/>
    <mergeCell ref="AF111:AH111"/>
    <mergeCell ref="AI111:AK111"/>
    <mergeCell ref="AL111:AN111"/>
    <mergeCell ref="AO111:AQ111"/>
    <mergeCell ref="AR111:AT111"/>
    <mergeCell ref="AU111:AW111"/>
    <mergeCell ref="B111:P112"/>
    <mergeCell ref="Q111:S111"/>
    <mergeCell ref="T111:V111"/>
    <mergeCell ref="W111:Y111"/>
    <mergeCell ref="Z111:AB111"/>
    <mergeCell ref="AC111:AE111"/>
    <mergeCell ref="B92:BI92"/>
    <mergeCell ref="B93:BH93"/>
    <mergeCell ref="B94:BH94"/>
    <mergeCell ref="B95:BH95"/>
    <mergeCell ref="B96:BJ97"/>
    <mergeCell ref="B110:BH110"/>
    <mergeCell ref="BB90:BE90"/>
    <mergeCell ref="BF90:BI90"/>
    <mergeCell ref="B91:AF91"/>
    <mergeCell ref="AG91:AK91"/>
    <mergeCell ref="AL91:AP91"/>
    <mergeCell ref="AQ91:AU91"/>
    <mergeCell ref="AV91:BA91"/>
    <mergeCell ref="BB91:BE91"/>
    <mergeCell ref="BF91:BI91"/>
    <mergeCell ref="AE90:AF90"/>
    <mergeCell ref="AG90:AK90"/>
    <mergeCell ref="AL90:AP90"/>
    <mergeCell ref="AQ90:AU90"/>
    <mergeCell ref="AV90:AX90"/>
    <mergeCell ref="AY90:BA90"/>
    <mergeCell ref="B98:E99"/>
    <mergeCell ref="F98:I99"/>
    <mergeCell ref="J98:O99"/>
    <mergeCell ref="AY89:BA89"/>
    <mergeCell ref="BB89:BE89"/>
    <mergeCell ref="BF89:BI89"/>
    <mergeCell ref="B90:E90"/>
    <mergeCell ref="F90:I90"/>
    <mergeCell ref="J90:O90"/>
    <mergeCell ref="P90:R90"/>
    <mergeCell ref="S90:V90"/>
    <mergeCell ref="W90:Y90"/>
    <mergeCell ref="Z90:AD90"/>
    <mergeCell ref="Z89:AD89"/>
    <mergeCell ref="AE89:AF89"/>
    <mergeCell ref="AG89:AK89"/>
    <mergeCell ref="AL89:AP89"/>
    <mergeCell ref="AQ89:AU89"/>
    <mergeCell ref="AV89:AX89"/>
    <mergeCell ref="B89:E89"/>
    <mergeCell ref="F89:I89"/>
    <mergeCell ref="J89:O89"/>
    <mergeCell ref="P89:R89"/>
    <mergeCell ref="S89:V89"/>
    <mergeCell ref="W89:Y89"/>
    <mergeCell ref="AL88:AP88"/>
    <mergeCell ref="AQ88:AU88"/>
    <mergeCell ref="AV88:AX88"/>
    <mergeCell ref="AY88:BA88"/>
    <mergeCell ref="BB88:BE88"/>
    <mergeCell ref="BF88:BI88"/>
    <mergeCell ref="BF86:BI87"/>
    <mergeCell ref="B88:E88"/>
    <mergeCell ref="F88:I88"/>
    <mergeCell ref="J88:O88"/>
    <mergeCell ref="P88:R88"/>
    <mergeCell ref="S88:V88"/>
    <mergeCell ref="W88:Y88"/>
    <mergeCell ref="Z88:AD88"/>
    <mergeCell ref="AE88:AF88"/>
    <mergeCell ref="AG88:AK88"/>
    <mergeCell ref="AG86:AK87"/>
    <mergeCell ref="AL86:AP87"/>
    <mergeCell ref="AQ86:AU87"/>
    <mergeCell ref="AV86:AX87"/>
    <mergeCell ref="AY86:BA87"/>
    <mergeCell ref="BB86:BE87"/>
    <mergeCell ref="B83:BI84"/>
    <mergeCell ref="B85:BH85"/>
    <mergeCell ref="B86:E87"/>
    <mergeCell ref="F86:I87"/>
    <mergeCell ref="J86:O87"/>
    <mergeCell ref="P86:R87"/>
    <mergeCell ref="S86:V87"/>
    <mergeCell ref="W86:Y87"/>
    <mergeCell ref="Z86:AD87"/>
    <mergeCell ref="AE86:AF87"/>
    <mergeCell ref="B81:P81"/>
    <mergeCell ref="Q81:AC81"/>
    <mergeCell ref="AD81:AQ81"/>
    <mergeCell ref="AR81:BD81"/>
    <mergeCell ref="BE81:BI81"/>
    <mergeCell ref="B82:BH82"/>
    <mergeCell ref="B79:P79"/>
    <mergeCell ref="Q79:AC79"/>
    <mergeCell ref="AD79:AQ79"/>
    <mergeCell ref="AR79:BD79"/>
    <mergeCell ref="BE79:BI79"/>
    <mergeCell ref="B80:P80"/>
    <mergeCell ref="Q80:AC80"/>
    <mergeCell ref="AD80:AQ80"/>
    <mergeCell ref="AR80:BD80"/>
    <mergeCell ref="BE80:BI80"/>
    <mergeCell ref="B77:P77"/>
    <mergeCell ref="Q77:AC77"/>
    <mergeCell ref="AD77:AQ77"/>
    <mergeCell ref="AR77:BD77"/>
    <mergeCell ref="BE77:BI77"/>
    <mergeCell ref="B78:P78"/>
    <mergeCell ref="Q78:AC78"/>
    <mergeCell ref="AD78:AQ78"/>
    <mergeCell ref="AR78:BD78"/>
    <mergeCell ref="BE78:BI78"/>
    <mergeCell ref="AR75:BD75"/>
    <mergeCell ref="B76:P76"/>
    <mergeCell ref="Q76:AC76"/>
    <mergeCell ref="AD76:AQ76"/>
    <mergeCell ref="AR76:BD76"/>
    <mergeCell ref="BE76:BI76"/>
    <mergeCell ref="B66:S66"/>
    <mergeCell ref="T66:BI66"/>
    <mergeCell ref="B69:BH69"/>
    <mergeCell ref="B71:BI71"/>
    <mergeCell ref="B73:BH73"/>
    <mergeCell ref="B74:P75"/>
    <mergeCell ref="Q74:AC75"/>
    <mergeCell ref="AD74:AQ75"/>
    <mergeCell ref="AR74:BD74"/>
    <mergeCell ref="BE74:BI75"/>
    <mergeCell ref="B63:BH63"/>
    <mergeCell ref="B64:S65"/>
    <mergeCell ref="T64:U64"/>
    <mergeCell ref="V64:AM64"/>
    <mergeCell ref="AN64:AO64"/>
    <mergeCell ref="AP64:BI64"/>
    <mergeCell ref="T65:X65"/>
    <mergeCell ref="Y65:AM65"/>
    <mergeCell ref="AN65:AR65"/>
    <mergeCell ref="AS65:BI65"/>
    <mergeCell ref="U55:BH56"/>
    <mergeCell ref="B59:M59"/>
    <mergeCell ref="B60:BI60"/>
    <mergeCell ref="B61:D61"/>
    <mergeCell ref="E61:BI61"/>
    <mergeCell ref="B62:BI62"/>
    <mergeCell ref="Y54:Z54"/>
    <mergeCell ref="AB54:AD54"/>
    <mergeCell ref="AE54:AF54"/>
    <mergeCell ref="AH54:AJ54"/>
    <mergeCell ref="AK54:AL54"/>
    <mergeCell ref="AN54:AP54"/>
    <mergeCell ref="BF52:BH54"/>
    <mergeCell ref="V53:X53"/>
    <mergeCell ref="Y53:Z53"/>
    <mergeCell ref="AB53:AD53"/>
    <mergeCell ref="AE53:AF53"/>
    <mergeCell ref="AH53:AJ53"/>
    <mergeCell ref="AK53:AL53"/>
    <mergeCell ref="AN53:AP53"/>
    <mergeCell ref="AQ53:AR53"/>
    <mergeCell ref="V54:X54"/>
    <mergeCell ref="AK52:AL52"/>
    <mergeCell ref="AN52:AP52"/>
    <mergeCell ref="AE50:AF50"/>
    <mergeCell ref="AH50:AJ50"/>
    <mergeCell ref="AT52:AV52"/>
    <mergeCell ref="AW52:AX52"/>
    <mergeCell ref="AZ52:BE54"/>
    <mergeCell ref="AQ54:AR54"/>
    <mergeCell ref="AW54:AX54"/>
    <mergeCell ref="AK51:AL51"/>
    <mergeCell ref="AN51:AP51"/>
    <mergeCell ref="AQ51:AR51"/>
    <mergeCell ref="AT51:AV51"/>
    <mergeCell ref="AW51:AX51"/>
    <mergeCell ref="AZ50:BH51"/>
    <mergeCell ref="AT50:AV50"/>
    <mergeCell ref="AW50:AX50"/>
    <mergeCell ref="AK50:AL50"/>
    <mergeCell ref="AK48:AL48"/>
    <mergeCell ref="AN48:AP48"/>
    <mergeCell ref="AQ48:AR48"/>
    <mergeCell ref="V48:X48"/>
    <mergeCell ref="Y48:Z48"/>
    <mergeCell ref="AB48:AD48"/>
    <mergeCell ref="AE48:AF48"/>
    <mergeCell ref="AH48:AJ48"/>
    <mergeCell ref="V52:X52"/>
    <mergeCell ref="Y52:Z52"/>
    <mergeCell ref="AB52:AD52"/>
    <mergeCell ref="AE52:AF52"/>
    <mergeCell ref="AH52:AJ52"/>
    <mergeCell ref="AN50:AP50"/>
    <mergeCell ref="AQ50:AR50"/>
    <mergeCell ref="AQ52:AR52"/>
    <mergeCell ref="V51:X51"/>
    <mergeCell ref="Y51:Z51"/>
    <mergeCell ref="AB51:AD51"/>
    <mergeCell ref="AE51:AF51"/>
    <mergeCell ref="AH51:AJ51"/>
    <mergeCell ref="V50:X50"/>
    <mergeCell ref="Y50:Z50"/>
    <mergeCell ref="AB50:AD50"/>
    <mergeCell ref="AW46:AX46"/>
    <mergeCell ref="V47:X47"/>
    <mergeCell ref="Y47:Z47"/>
    <mergeCell ref="AB47:AD47"/>
    <mergeCell ref="AE47:AF47"/>
    <mergeCell ref="AH47:AJ47"/>
    <mergeCell ref="AT48:AV48"/>
    <mergeCell ref="AW48:AX48"/>
    <mergeCell ref="AZ48:BH49"/>
    <mergeCell ref="AN49:AP49"/>
    <mergeCell ref="AQ49:AR49"/>
    <mergeCell ref="AT49:AV49"/>
    <mergeCell ref="AW49:AX49"/>
    <mergeCell ref="AK47:AL47"/>
    <mergeCell ref="AN47:AP47"/>
    <mergeCell ref="AQ47:AR47"/>
    <mergeCell ref="AT47:AV47"/>
    <mergeCell ref="AW47:AX47"/>
    <mergeCell ref="V49:X49"/>
    <mergeCell ref="Y49:Z49"/>
    <mergeCell ref="AB49:AD49"/>
    <mergeCell ref="AE49:AF49"/>
    <mergeCell ref="AH49:AJ49"/>
    <mergeCell ref="AK49:AL49"/>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C40:T40"/>
    <mergeCell ref="U40:BI40"/>
    <mergeCell ref="B41:T41"/>
    <mergeCell ref="U41:BI41"/>
    <mergeCell ref="B42:T42"/>
    <mergeCell ref="U42:BI42"/>
    <mergeCell ref="B38:T38"/>
    <mergeCell ref="U38:BI38"/>
    <mergeCell ref="BK38:BM38"/>
    <mergeCell ref="B39:T39"/>
    <mergeCell ref="U39:W39"/>
    <mergeCell ref="X39:AN39"/>
    <mergeCell ref="AO39:AQ39"/>
    <mergeCell ref="AR39:BI39"/>
    <mergeCell ref="BE32:BH33"/>
    <mergeCell ref="B36:T37"/>
    <mergeCell ref="U36:AD36"/>
    <mergeCell ref="AE36:AX36"/>
    <mergeCell ref="AY36:BI36"/>
    <mergeCell ref="U37:AD37"/>
    <mergeCell ref="AE37:AI37"/>
    <mergeCell ref="AJ37:AN37"/>
    <mergeCell ref="AO37:AS37"/>
    <mergeCell ref="AT37:AX37"/>
    <mergeCell ref="AY37:BI37"/>
    <mergeCell ref="J31:R33"/>
    <mergeCell ref="S31:V31"/>
    <mergeCell ref="W31:Z31"/>
    <mergeCell ref="AA31:AI33"/>
    <mergeCell ref="AJ31:AM31"/>
    <mergeCell ref="AN31:AQ31"/>
    <mergeCell ref="AR31:AZ33"/>
    <mergeCell ref="B24:I33"/>
    <mergeCell ref="P24:S25"/>
    <mergeCell ref="S32:V33"/>
    <mergeCell ref="W32:Z33"/>
    <mergeCell ref="AJ32:AM33"/>
    <mergeCell ref="P26:S27"/>
    <mergeCell ref="J24:O27"/>
    <mergeCell ref="BA32:BD33"/>
    <mergeCell ref="J28:R30"/>
    <mergeCell ref="S28:V28"/>
    <mergeCell ref="W28:Z28"/>
    <mergeCell ref="AA28:AI30"/>
    <mergeCell ref="AJ28:AM28"/>
    <mergeCell ref="AN28:AQ28"/>
    <mergeCell ref="AR28:AZ30"/>
    <mergeCell ref="BA28:BD28"/>
    <mergeCell ref="AN32:AQ33"/>
    <mergeCell ref="BA31:BD31"/>
    <mergeCell ref="AP24:AS25"/>
    <mergeCell ref="BF26:BI27"/>
    <mergeCell ref="AX26:BA27"/>
    <mergeCell ref="BB24:BE24"/>
    <mergeCell ref="BB26:BE27"/>
    <mergeCell ref="T26:W27"/>
    <mergeCell ref="X26:AA27"/>
    <mergeCell ref="AB26:AE27"/>
    <mergeCell ref="AF26:AI27"/>
    <mergeCell ref="AP26:AS27"/>
    <mergeCell ref="AT26:AW27"/>
    <mergeCell ref="J22:P22"/>
    <mergeCell ref="Q22:Y22"/>
    <mergeCell ref="Z22:AA22"/>
    <mergeCell ref="AB22:AJ22"/>
    <mergeCell ref="AK22:AL22"/>
    <mergeCell ref="AM22:AU22"/>
    <mergeCell ref="AV22:AW22"/>
    <mergeCell ref="J23:P23"/>
    <mergeCell ref="Q23:Y23"/>
    <mergeCell ref="AV23:AW23"/>
    <mergeCell ref="BE31:BH31"/>
    <mergeCell ref="BF24:BI24"/>
    <mergeCell ref="T25:W25"/>
    <mergeCell ref="X25:AA25"/>
    <mergeCell ref="AB25:AE25"/>
    <mergeCell ref="AF25:AI25"/>
    <mergeCell ref="AT25:AW25"/>
    <mergeCell ref="AX25:BA25"/>
    <mergeCell ref="BB25:BE25"/>
    <mergeCell ref="BE28:BH28"/>
    <mergeCell ref="S29:V30"/>
    <mergeCell ref="W29:Z30"/>
    <mergeCell ref="AJ29:AM30"/>
    <mergeCell ref="AN29:AQ30"/>
    <mergeCell ref="BA29:BD30"/>
    <mergeCell ref="BE29:BH30"/>
    <mergeCell ref="BF25:BI25"/>
    <mergeCell ref="AT24:AW24"/>
    <mergeCell ref="AX24:BA24"/>
    <mergeCell ref="T24:W24"/>
    <mergeCell ref="X24:AA24"/>
    <mergeCell ref="AB24:AE24"/>
    <mergeCell ref="AF24:AI24"/>
    <mergeCell ref="AJ24:AO27"/>
    <mergeCell ref="AC16:AI16"/>
    <mergeCell ref="AK16:AQ16"/>
    <mergeCell ref="AS16:AY16"/>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Z23:AA23"/>
    <mergeCell ref="AB23:AJ23"/>
    <mergeCell ref="AK23:AL23"/>
    <mergeCell ref="AM23:AU23"/>
    <mergeCell ref="BL21:BT23"/>
    <mergeCell ref="A1:AJ1"/>
    <mergeCell ref="AZ1:BI1"/>
    <mergeCell ref="A2:BI2"/>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D15:I15"/>
    <mergeCell ref="J15:AE15"/>
    <mergeCell ref="D115:P115"/>
    <mergeCell ref="BA115:BI115"/>
    <mergeCell ref="BN4:BN5"/>
    <mergeCell ref="C5:M5"/>
    <mergeCell ref="C6:M6"/>
    <mergeCell ref="B9:I9"/>
    <mergeCell ref="J9:AE9"/>
    <mergeCell ref="B10:I10"/>
    <mergeCell ref="J10:AE10"/>
    <mergeCell ref="AF10:AG11"/>
    <mergeCell ref="AH10:AM10"/>
    <mergeCell ref="BA16:BI16"/>
    <mergeCell ref="K17:O17"/>
    <mergeCell ref="Q17:U17"/>
    <mergeCell ref="W17:Z17"/>
    <mergeCell ref="AB17:AF17"/>
    <mergeCell ref="AH17:AK17"/>
    <mergeCell ref="AM17:AU17"/>
    <mergeCell ref="AW17:BI17"/>
    <mergeCell ref="AH15:AM15"/>
    <mergeCell ref="AN15:BI15"/>
    <mergeCell ref="B16:I18"/>
    <mergeCell ref="K16:T16"/>
    <mergeCell ref="V16:AA16"/>
    <mergeCell ref="B100:E100"/>
    <mergeCell ref="F100:I100"/>
    <mergeCell ref="J100:O100"/>
    <mergeCell ref="P100:R100"/>
    <mergeCell ref="S100:V100"/>
    <mergeCell ref="W100:Y100"/>
    <mergeCell ref="Z100:AD100"/>
    <mergeCell ref="AE100:AF100"/>
    <mergeCell ref="AG100:AK100"/>
    <mergeCell ref="P101:R101"/>
    <mergeCell ref="S101:V101"/>
    <mergeCell ref="W101:Y101"/>
    <mergeCell ref="Z101:AD101"/>
    <mergeCell ref="AE101:AF101"/>
    <mergeCell ref="AG101:AK101"/>
    <mergeCell ref="AY98:BA99"/>
    <mergeCell ref="BB98:BE99"/>
    <mergeCell ref="BF98:BI99"/>
    <mergeCell ref="AL100:AP100"/>
    <mergeCell ref="AQ100:AU100"/>
    <mergeCell ref="AV100:AX100"/>
    <mergeCell ref="AY100:BA100"/>
    <mergeCell ref="BB100:BE100"/>
    <mergeCell ref="BF100:BI100"/>
    <mergeCell ref="P98:R99"/>
    <mergeCell ref="S98:V99"/>
    <mergeCell ref="W98:Y99"/>
    <mergeCell ref="Z98:AD99"/>
    <mergeCell ref="AE98:AF99"/>
    <mergeCell ref="AG98:AK99"/>
    <mergeCell ref="AL98:AP99"/>
    <mergeCell ref="AQ98:AU99"/>
    <mergeCell ref="AV98:AX99"/>
    <mergeCell ref="AL101:AP101"/>
    <mergeCell ref="AQ101:AU101"/>
    <mergeCell ref="AV101:AX101"/>
    <mergeCell ref="AY101:BA101"/>
    <mergeCell ref="BB101:BE101"/>
    <mergeCell ref="BF101:BI101"/>
    <mergeCell ref="B102:E102"/>
    <mergeCell ref="F102:I102"/>
    <mergeCell ref="J102:O102"/>
    <mergeCell ref="P102:R102"/>
    <mergeCell ref="S102:V102"/>
    <mergeCell ref="W102:Y102"/>
    <mergeCell ref="Z102:AD102"/>
    <mergeCell ref="AE102:AF102"/>
    <mergeCell ref="AG102:AK102"/>
    <mergeCell ref="AL102:AP102"/>
    <mergeCell ref="AQ102:AU102"/>
    <mergeCell ref="AV102:AX102"/>
    <mergeCell ref="AY102:BA102"/>
    <mergeCell ref="BB102:BE102"/>
    <mergeCell ref="BF102:BI102"/>
    <mergeCell ref="B101:E101"/>
    <mergeCell ref="F101:I101"/>
    <mergeCell ref="J101:O101"/>
    <mergeCell ref="B106:BH106"/>
    <mergeCell ref="B107:BH107"/>
    <mergeCell ref="B103:AF103"/>
    <mergeCell ref="AG103:AK103"/>
    <mergeCell ref="AL103:AP103"/>
    <mergeCell ref="AQ103:AU103"/>
    <mergeCell ref="AV103:BA103"/>
    <mergeCell ref="BB103:BE103"/>
    <mergeCell ref="BF103:BI103"/>
    <mergeCell ref="B104:BI104"/>
    <mergeCell ref="B105:BH105"/>
  </mergeCells>
  <phoneticPr fontId="5"/>
  <conditionalFormatting sqref="AM176:BI177">
    <cfRule type="expression" dxfId="1" priority="1">
      <formula>($B$177-$U$177)&lt;0</formula>
    </cfRule>
  </conditionalFormatting>
  <conditionalFormatting sqref="AV163:BD165">
    <cfRule type="expression" dxfId="0" priority="2">
      <formula>$AV$165&lt;=0</formula>
    </cfRule>
  </conditionalFormatting>
  <dataValidations count="14">
    <dataValidation type="list" allowBlank="1" showInputMessage="1" showErrorMessage="1" sqref="B5:B6 J16:J17 U16 AB16 AJ16 AR16 AZ16 AL17 AG17 AA17 V17 P17 U39:W39 AO39:AQ39 B61:D61 T64:U64 AN64:AO64 AE183:AJ183 AE185:AJ185 AE187:AJ187 C209:E209 C219:R219 C224:E224 N224:P224 D238:F238 D243:F243 AV17" xr:uid="{67920598-AA7A-420B-A076-828C3A8D3B7D}">
      <formula1>"□,☑"</formula1>
    </dataValidation>
    <dataValidation type="list" allowBlank="1" showInputMessage="1" showErrorMessage="1" sqref="AV88:AV90 AV100:AV102" xr:uid="{209512B2-74D7-4EF0-AA0C-D5300F4CDD5F}">
      <formula1>"　,新品,中古"</formula1>
    </dataValidation>
    <dataValidation type="list" allowBlank="1" showInputMessage="1" showErrorMessage="1" sqref="AV88:AV90 AV100:AV102" xr:uid="{A6D9C4AB-6867-450E-9689-381415A7F900}">
      <formula1>"新品,中古"</formula1>
    </dataValidation>
    <dataValidation type="list" allowBlank="1" showInputMessage="1" showErrorMessage="1" sqref="E150:T151 E153:T154 E141:T142 E144:T145 E138:T139 E147:T148" xr:uid="{88913810-E94A-4B50-9E78-DFD6F3B2BB66}">
      <formula1>$B$258:$B$282</formula1>
    </dataValidation>
    <dataValidation type="list" allowBlank="1" showInputMessage="1" showErrorMessage="1" sqref="AQ183:AV188" xr:uid="{0F4B3768-5922-4C81-B7C5-97C211DA26C7}">
      <formula1>"○,－"</formula1>
    </dataValidation>
    <dataValidation type="list" allowBlank="1" showInputMessage="1" showErrorMessage="1" sqref="AV202:AV205 AV199:AV200 AV196" xr:uid="{0ACB5207-EFA5-424D-AE61-7B934C22E64D}">
      <formula1>"－,○"</formula1>
    </dataValidation>
    <dataValidation type="textLength" operator="lessThanOrEqual" allowBlank="1" showInputMessage="1" showErrorMessage="1" errorTitle="入力文字数が多すぎます" error="140字以内で入力してください。" sqref="BL201:BL202" xr:uid="{F4BFBFEA-1E5A-4228-B7C7-61DCC2F098B8}">
      <formula1>200</formula1>
    </dataValidation>
    <dataValidation type="textLength" operator="lessThanOrEqual" allowBlank="1" showInputMessage="1" showErrorMessage="1" errorTitle="入力文字数が多すぎます" error="140字以内で入力してください。" sqref="BL204" xr:uid="{71D0B347-F401-47DE-8F71-E867545BB07A}">
      <formula1>300</formula1>
    </dataValidation>
    <dataValidation type="textLength" operator="lessThanOrEqual" allowBlank="1" showInputMessage="1" showErrorMessage="1" errorTitle="入力文字数が多すぎます" error="140字以内で入力してください。" sqref="BL205:BL207" xr:uid="{290D38A8-7F87-4741-800D-B234F5A00640}">
      <formula1>500</formula1>
    </dataValidation>
    <dataValidation type="list" allowBlank="1" showInputMessage="1" showErrorMessage="1" sqref="AQ45:AR54 Y45:Z54 AK45:AL54 AW45:AX51 Y183 AK183 Y185 AK185 Y187 AK187 AE45:AF54" xr:uid="{FEAD1D29-D7F8-47D4-A2DC-122ECB4FA055}">
      <formula1>"‐,○"</formula1>
    </dataValidation>
    <dataValidation type="list" allowBlank="1" showInputMessage="1" showErrorMessage="1" sqref="W31 BE28 AF25 AN28 W28 AN31 BB25 T25 X25 AB25 BF25 AT25 AX25 P88:P90 P100:P102" xr:uid="{7BED501A-D4CA-42EE-BCCD-6BE114D7D557}">
      <formula1>"　,○"</formula1>
    </dataValidation>
    <dataValidation type="list" allowBlank="1" showInputMessage="1" showErrorMessage="1" sqref="U37" xr:uid="{CAD63E42-3AF1-4D1C-AFB1-ACEEA83AE5A1}">
      <formula1>$C$285:$C$289</formula1>
    </dataValidation>
    <dataValidation type="list" allowBlank="1" showInputMessage="1" showErrorMessage="1" sqref="W32 AT26 AF26 X26 AB26 T26 BF26 AX26 BB26 W29 AN32 BE29 AN29" xr:uid="{2E24CE24-2381-4AFE-A85C-C3E284AFCB35}">
      <formula1>"　,達成,未達成,目標年度未到達"</formula1>
    </dataValidation>
    <dataValidation type="list" allowBlank="1" showInputMessage="1" showErrorMessage="1" sqref="AE37:AX37" xr:uid="{1F3A7FE3-3B42-490B-AC5F-FBDF2A275E3B}">
      <formula1>$C$285:$C$288</formula1>
    </dataValidation>
  </dataValidations>
  <pageMargins left="0.25" right="0.25" top="0.75" bottom="0.75" header="0.3" footer="0.3"/>
  <pageSetup paperSize="9" scale="89" fitToHeight="0" orientation="landscape" r:id="rId1"/>
  <headerFooter alignWithMargins="0"/>
  <rowBreaks count="8" manualBreakCount="8">
    <brk id="23" max="61" man="1"/>
    <brk id="43" max="61" man="1"/>
    <brk id="62" max="61" man="1"/>
    <brk id="109" max="61" man="1"/>
    <brk id="132" max="61" man="1"/>
    <brk id="156" max="61" man="1"/>
    <brk id="192"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9588-A153-40BE-AD42-BA8CD27E83D1}">
  <sheetPr>
    <pageSetUpPr fitToPage="1"/>
  </sheetPr>
  <dimension ref="A1:EA117"/>
  <sheetViews>
    <sheetView showGridLines="0" view="pageBreakPreview" topLeftCell="A43" zoomScale="130" zoomScaleSheetLayoutView="130" workbookViewId="0">
      <selection sqref="A1:AJ1"/>
    </sheetView>
  </sheetViews>
  <sheetFormatPr defaultColWidth="2.25" defaultRowHeight="13.5"/>
  <cols>
    <col min="1" max="61" width="2.375" style="250" customWidth="1"/>
    <col min="62" max="64" width="2.25" style="250"/>
    <col min="65" max="65" width="8.5" style="250" bestFit="1" customWidth="1"/>
    <col min="66" max="83" width="2.25" style="250"/>
    <col min="84" max="84" width="3.875" style="250" customWidth="1"/>
    <col min="85" max="255" width="2.25" style="250"/>
    <col min="256" max="256" width="2.5" style="250" bestFit="1" customWidth="1"/>
    <col min="257" max="257" width="2.25" style="250"/>
    <col min="258" max="258" width="2.5" style="250" bestFit="1" customWidth="1"/>
    <col min="259" max="511" width="2.25" style="250"/>
    <col min="512" max="512" width="2.5" style="250" bestFit="1" customWidth="1"/>
    <col min="513" max="513" width="2.25" style="250"/>
    <col min="514" max="514" width="2.5" style="250" bestFit="1" customWidth="1"/>
    <col min="515" max="767" width="2.25" style="250"/>
    <col min="768" max="768" width="2.5" style="250" bestFit="1" customWidth="1"/>
    <col min="769" max="769" width="2.25" style="250"/>
    <col min="770" max="770" width="2.5" style="250" bestFit="1" customWidth="1"/>
    <col min="771" max="1023" width="2.25" style="250"/>
    <col min="1024" max="1024" width="2.5" style="250" bestFit="1" customWidth="1"/>
    <col min="1025" max="1025" width="2.25" style="250"/>
    <col min="1026" max="1026" width="2.5" style="250" bestFit="1" customWidth="1"/>
    <col min="1027" max="1279" width="2.25" style="250"/>
    <col min="1280" max="1280" width="2.5" style="250" bestFit="1" customWidth="1"/>
    <col min="1281" max="1281" width="2.25" style="250"/>
    <col min="1282" max="1282" width="2.5" style="250" bestFit="1" customWidth="1"/>
    <col min="1283" max="1535" width="2.25" style="250"/>
    <col min="1536" max="1536" width="2.5" style="250" bestFit="1" customWidth="1"/>
    <col min="1537" max="1537" width="2.25" style="250"/>
    <col min="1538" max="1538" width="2.5" style="250" bestFit="1" customWidth="1"/>
    <col min="1539" max="1791" width="2.25" style="250"/>
    <col min="1792" max="1792" width="2.5" style="250" bestFit="1" customWidth="1"/>
    <col min="1793" max="1793" width="2.25" style="250"/>
    <col min="1794" max="1794" width="2.5" style="250" bestFit="1" customWidth="1"/>
    <col min="1795" max="2047" width="2.25" style="250"/>
    <col min="2048" max="2048" width="2.5" style="250" bestFit="1" customWidth="1"/>
    <col min="2049" max="2049" width="2.25" style="250"/>
    <col min="2050" max="2050" width="2.5" style="250" bestFit="1" customWidth="1"/>
    <col min="2051" max="2303" width="2.25" style="250"/>
    <col min="2304" max="2304" width="2.5" style="250" bestFit="1" customWidth="1"/>
    <col min="2305" max="2305" width="2.25" style="250"/>
    <col min="2306" max="2306" width="2.5" style="250" bestFit="1" customWidth="1"/>
    <col min="2307" max="2559" width="2.25" style="250"/>
    <col min="2560" max="2560" width="2.5" style="250" bestFit="1" customWidth="1"/>
    <col min="2561" max="2561" width="2.25" style="250"/>
    <col min="2562" max="2562" width="2.5" style="250" bestFit="1" customWidth="1"/>
    <col min="2563" max="2815" width="2.25" style="250"/>
    <col min="2816" max="2816" width="2.5" style="250" bestFit="1" customWidth="1"/>
    <col min="2817" max="2817" width="2.25" style="250"/>
    <col min="2818" max="2818" width="2.5" style="250" bestFit="1" customWidth="1"/>
    <col min="2819" max="3071" width="2.25" style="250"/>
    <col min="3072" max="3072" width="2.5" style="250" bestFit="1" customWidth="1"/>
    <col min="3073" max="3073" width="2.25" style="250"/>
    <col min="3074" max="3074" width="2.5" style="250" bestFit="1" customWidth="1"/>
    <col min="3075" max="3327" width="2.25" style="250"/>
    <col min="3328" max="3328" width="2.5" style="250" bestFit="1" customWidth="1"/>
    <col min="3329" max="3329" width="2.25" style="250"/>
    <col min="3330" max="3330" width="2.5" style="250" bestFit="1" customWidth="1"/>
    <col min="3331" max="3583" width="2.25" style="250"/>
    <col min="3584" max="3584" width="2.5" style="250" bestFit="1" customWidth="1"/>
    <col min="3585" max="3585" width="2.25" style="250"/>
    <col min="3586" max="3586" width="2.5" style="250" bestFit="1" customWidth="1"/>
    <col min="3587" max="3839" width="2.25" style="250"/>
    <col min="3840" max="3840" width="2.5" style="250" bestFit="1" customWidth="1"/>
    <col min="3841" max="3841" width="2.25" style="250"/>
    <col min="3842" max="3842" width="2.5" style="250" bestFit="1" customWidth="1"/>
    <col min="3843" max="4095" width="2.25" style="250"/>
    <col min="4096" max="4096" width="2.5" style="250" bestFit="1" customWidth="1"/>
    <col min="4097" max="4097" width="2.25" style="250"/>
    <col min="4098" max="4098" width="2.5" style="250" bestFit="1" customWidth="1"/>
    <col min="4099" max="4351" width="2.25" style="250"/>
    <col min="4352" max="4352" width="2.5" style="250" bestFit="1" customWidth="1"/>
    <col min="4353" max="4353" width="2.25" style="250"/>
    <col min="4354" max="4354" width="2.5" style="250" bestFit="1" customWidth="1"/>
    <col min="4355" max="4607" width="2.25" style="250"/>
    <col min="4608" max="4608" width="2.5" style="250" bestFit="1" customWidth="1"/>
    <col min="4609" max="4609" width="2.25" style="250"/>
    <col min="4610" max="4610" width="2.5" style="250" bestFit="1" customWidth="1"/>
    <col min="4611" max="4863" width="2.25" style="250"/>
    <col min="4864" max="4864" width="2.5" style="250" bestFit="1" customWidth="1"/>
    <col min="4865" max="4865" width="2.25" style="250"/>
    <col min="4866" max="4866" width="2.5" style="250" bestFit="1" customWidth="1"/>
    <col min="4867" max="5119" width="2.25" style="250"/>
    <col min="5120" max="5120" width="2.5" style="250" bestFit="1" customWidth="1"/>
    <col min="5121" max="5121" width="2.25" style="250"/>
    <col min="5122" max="5122" width="2.5" style="250" bestFit="1" customWidth="1"/>
    <col min="5123" max="5375" width="2.25" style="250"/>
    <col min="5376" max="5376" width="2.5" style="250" bestFit="1" customWidth="1"/>
    <col min="5377" max="5377" width="2.25" style="250"/>
    <col min="5378" max="5378" width="2.5" style="250" bestFit="1" customWidth="1"/>
    <col min="5379" max="5631" width="2.25" style="250"/>
    <col min="5632" max="5632" width="2.5" style="250" bestFit="1" customWidth="1"/>
    <col min="5633" max="5633" width="2.25" style="250"/>
    <col min="5634" max="5634" width="2.5" style="250" bestFit="1" customWidth="1"/>
    <col min="5635" max="5887" width="2.25" style="250"/>
    <col min="5888" max="5888" width="2.5" style="250" bestFit="1" customWidth="1"/>
    <col min="5889" max="5889" width="2.25" style="250"/>
    <col min="5890" max="5890" width="2.5" style="250" bestFit="1" customWidth="1"/>
    <col min="5891" max="6143" width="2.25" style="250"/>
    <col min="6144" max="6144" width="2.5" style="250" bestFit="1" customWidth="1"/>
    <col min="6145" max="6145" width="2.25" style="250"/>
    <col min="6146" max="6146" width="2.5" style="250" bestFit="1" customWidth="1"/>
    <col min="6147" max="6399" width="2.25" style="250"/>
    <col min="6400" max="6400" width="2.5" style="250" bestFit="1" customWidth="1"/>
    <col min="6401" max="6401" width="2.25" style="250"/>
    <col min="6402" max="6402" width="2.5" style="250" bestFit="1" customWidth="1"/>
    <col min="6403" max="6655" width="2.25" style="250"/>
    <col min="6656" max="6656" width="2.5" style="250" bestFit="1" customWidth="1"/>
    <col min="6657" max="6657" width="2.25" style="250"/>
    <col min="6658" max="6658" width="2.5" style="250" bestFit="1" customWidth="1"/>
    <col min="6659" max="6911" width="2.25" style="250"/>
    <col min="6912" max="6912" width="2.5" style="250" bestFit="1" customWidth="1"/>
    <col min="6913" max="6913" width="2.25" style="250"/>
    <col min="6914" max="6914" width="2.5" style="250" bestFit="1" customWidth="1"/>
    <col min="6915" max="7167" width="2.25" style="250"/>
    <col min="7168" max="7168" width="2.5" style="250" bestFit="1" customWidth="1"/>
    <col min="7169" max="7169" width="2.25" style="250"/>
    <col min="7170" max="7170" width="2.5" style="250" bestFit="1" customWidth="1"/>
    <col min="7171" max="7423" width="2.25" style="250"/>
    <col min="7424" max="7424" width="2.5" style="250" bestFit="1" customWidth="1"/>
    <col min="7425" max="7425" width="2.25" style="250"/>
    <col min="7426" max="7426" width="2.5" style="250" bestFit="1" customWidth="1"/>
    <col min="7427" max="7679" width="2.25" style="250"/>
    <col min="7680" max="7680" width="2.5" style="250" bestFit="1" customWidth="1"/>
    <col min="7681" max="7681" width="2.25" style="250"/>
    <col min="7682" max="7682" width="2.5" style="250" bestFit="1" customWidth="1"/>
    <col min="7683" max="7935" width="2.25" style="250"/>
    <col min="7936" max="7936" width="2.5" style="250" bestFit="1" customWidth="1"/>
    <col min="7937" max="7937" width="2.25" style="250"/>
    <col min="7938" max="7938" width="2.5" style="250" bestFit="1" customWidth="1"/>
    <col min="7939" max="8191" width="2.25" style="250"/>
    <col min="8192" max="8192" width="2.5" style="250" bestFit="1" customWidth="1"/>
    <col min="8193" max="8193" width="2.25" style="250"/>
    <col min="8194" max="8194" width="2.5" style="250" bestFit="1" customWidth="1"/>
    <col min="8195" max="8447" width="2.25" style="250"/>
    <col min="8448" max="8448" width="2.5" style="250" bestFit="1" customWidth="1"/>
    <col min="8449" max="8449" width="2.25" style="250"/>
    <col min="8450" max="8450" width="2.5" style="250" bestFit="1" customWidth="1"/>
    <col min="8451" max="8703" width="2.25" style="250"/>
    <col min="8704" max="8704" width="2.5" style="250" bestFit="1" customWidth="1"/>
    <col min="8705" max="8705" width="2.25" style="250"/>
    <col min="8706" max="8706" width="2.5" style="250" bestFit="1" customWidth="1"/>
    <col min="8707" max="8959" width="2.25" style="250"/>
    <col min="8960" max="8960" width="2.5" style="250" bestFit="1" customWidth="1"/>
    <col min="8961" max="8961" width="2.25" style="250"/>
    <col min="8962" max="8962" width="2.5" style="250" bestFit="1" customWidth="1"/>
    <col min="8963" max="9215" width="2.25" style="250"/>
    <col min="9216" max="9216" width="2.5" style="250" bestFit="1" customWidth="1"/>
    <col min="9217" max="9217" width="2.25" style="250"/>
    <col min="9218" max="9218" width="2.5" style="250" bestFit="1" customWidth="1"/>
    <col min="9219" max="9471" width="2.25" style="250"/>
    <col min="9472" max="9472" width="2.5" style="250" bestFit="1" customWidth="1"/>
    <col min="9473" max="9473" width="2.25" style="250"/>
    <col min="9474" max="9474" width="2.5" style="250" bestFit="1" customWidth="1"/>
    <col min="9475" max="9727" width="2.25" style="250"/>
    <col min="9728" max="9728" width="2.5" style="250" bestFit="1" customWidth="1"/>
    <col min="9729" max="9729" width="2.25" style="250"/>
    <col min="9730" max="9730" width="2.5" style="250" bestFit="1" customWidth="1"/>
    <col min="9731" max="9983" width="2.25" style="250"/>
    <col min="9984" max="9984" width="2.5" style="250" bestFit="1" customWidth="1"/>
    <col min="9985" max="9985" width="2.25" style="250"/>
    <col min="9986" max="9986" width="2.5" style="250" bestFit="1" customWidth="1"/>
    <col min="9987" max="10239" width="2.25" style="250"/>
    <col min="10240" max="10240" width="2.5" style="250" bestFit="1" customWidth="1"/>
    <col min="10241" max="10241" width="2.25" style="250"/>
    <col min="10242" max="10242" width="2.5" style="250" bestFit="1" customWidth="1"/>
    <col min="10243" max="10495" width="2.25" style="250"/>
    <col min="10496" max="10496" width="2.5" style="250" bestFit="1" customWidth="1"/>
    <col min="10497" max="10497" width="2.25" style="250"/>
    <col min="10498" max="10498" width="2.5" style="250" bestFit="1" customWidth="1"/>
    <col min="10499" max="10751" width="2.25" style="250"/>
    <col min="10752" max="10752" width="2.5" style="250" bestFit="1" customWidth="1"/>
    <col min="10753" max="10753" width="2.25" style="250"/>
    <col min="10754" max="10754" width="2.5" style="250" bestFit="1" customWidth="1"/>
    <col min="10755" max="11007" width="2.25" style="250"/>
    <col min="11008" max="11008" width="2.5" style="250" bestFit="1" customWidth="1"/>
    <col min="11009" max="11009" width="2.25" style="250"/>
    <col min="11010" max="11010" width="2.5" style="250" bestFit="1" customWidth="1"/>
    <col min="11011" max="11263" width="2.25" style="250"/>
    <col min="11264" max="11264" width="2.5" style="250" bestFit="1" customWidth="1"/>
    <col min="11265" max="11265" width="2.25" style="250"/>
    <col min="11266" max="11266" width="2.5" style="250" bestFit="1" customWidth="1"/>
    <col min="11267" max="11519" width="2.25" style="250"/>
    <col min="11520" max="11520" width="2.5" style="250" bestFit="1" customWidth="1"/>
    <col min="11521" max="11521" width="2.25" style="250"/>
    <col min="11522" max="11522" width="2.5" style="250" bestFit="1" customWidth="1"/>
    <col min="11523" max="11775" width="2.25" style="250"/>
    <col min="11776" max="11776" width="2.5" style="250" bestFit="1" customWidth="1"/>
    <col min="11777" max="11777" width="2.25" style="250"/>
    <col min="11778" max="11778" width="2.5" style="250" bestFit="1" customWidth="1"/>
    <col min="11779" max="12031" width="2.25" style="250"/>
    <col min="12032" max="12032" width="2.5" style="250" bestFit="1" customWidth="1"/>
    <col min="12033" max="12033" width="2.25" style="250"/>
    <col min="12034" max="12034" width="2.5" style="250" bestFit="1" customWidth="1"/>
    <col min="12035" max="12287" width="2.25" style="250"/>
    <col min="12288" max="12288" width="2.5" style="250" bestFit="1" customWidth="1"/>
    <col min="12289" max="12289" width="2.25" style="250"/>
    <col min="12290" max="12290" width="2.5" style="250" bestFit="1" customWidth="1"/>
    <col min="12291" max="12543" width="2.25" style="250"/>
    <col min="12544" max="12544" width="2.5" style="250" bestFit="1" customWidth="1"/>
    <col min="12545" max="12545" width="2.25" style="250"/>
    <col min="12546" max="12546" width="2.5" style="250" bestFit="1" customWidth="1"/>
    <col min="12547" max="12799" width="2.25" style="250"/>
    <col min="12800" max="12800" width="2.5" style="250" bestFit="1" customWidth="1"/>
    <col min="12801" max="12801" width="2.25" style="250"/>
    <col min="12802" max="12802" width="2.5" style="250" bestFit="1" customWidth="1"/>
    <col min="12803" max="13055" width="2.25" style="250"/>
    <col min="13056" max="13056" width="2.5" style="250" bestFit="1" customWidth="1"/>
    <col min="13057" max="13057" width="2.25" style="250"/>
    <col min="13058" max="13058" width="2.5" style="250" bestFit="1" customWidth="1"/>
    <col min="13059" max="13311" width="2.25" style="250"/>
    <col min="13312" max="13312" width="2.5" style="250" bestFit="1" customWidth="1"/>
    <col min="13313" max="13313" width="2.25" style="250"/>
    <col min="13314" max="13314" width="2.5" style="250" bestFit="1" customWidth="1"/>
    <col min="13315" max="13567" width="2.25" style="250"/>
    <col min="13568" max="13568" width="2.5" style="250" bestFit="1" customWidth="1"/>
    <col min="13569" max="13569" width="2.25" style="250"/>
    <col min="13570" max="13570" width="2.5" style="250" bestFit="1" customWidth="1"/>
    <col min="13571" max="13823" width="2.25" style="250"/>
    <col min="13824" max="13824" width="2.5" style="250" bestFit="1" customWidth="1"/>
    <col min="13825" max="13825" width="2.25" style="250"/>
    <col min="13826" max="13826" width="2.5" style="250" bestFit="1" customWidth="1"/>
    <col min="13827" max="14079" width="2.25" style="250"/>
    <col min="14080" max="14080" width="2.5" style="250" bestFit="1" customWidth="1"/>
    <col min="14081" max="14081" width="2.25" style="250"/>
    <col min="14082" max="14082" width="2.5" style="250" bestFit="1" customWidth="1"/>
    <col min="14083" max="14335" width="2.25" style="250"/>
    <col min="14336" max="14336" width="2.5" style="250" bestFit="1" customWidth="1"/>
    <col min="14337" max="14337" width="2.25" style="250"/>
    <col min="14338" max="14338" width="2.5" style="250" bestFit="1" customWidth="1"/>
    <col min="14339" max="14591" width="2.25" style="250"/>
    <col min="14592" max="14592" width="2.5" style="250" bestFit="1" customWidth="1"/>
    <col min="14593" max="14593" width="2.25" style="250"/>
    <col min="14594" max="14594" width="2.5" style="250" bestFit="1" customWidth="1"/>
    <col min="14595" max="14847" width="2.25" style="250"/>
    <col min="14848" max="14848" width="2.5" style="250" bestFit="1" customWidth="1"/>
    <col min="14849" max="14849" width="2.25" style="250"/>
    <col min="14850" max="14850" width="2.5" style="250" bestFit="1" customWidth="1"/>
    <col min="14851" max="15103" width="2.25" style="250"/>
    <col min="15104" max="15104" width="2.5" style="250" bestFit="1" customWidth="1"/>
    <col min="15105" max="15105" width="2.25" style="250"/>
    <col min="15106" max="15106" width="2.5" style="250" bestFit="1" customWidth="1"/>
    <col min="15107" max="15359" width="2.25" style="250"/>
    <col min="15360" max="15360" width="2.5" style="250" bestFit="1" customWidth="1"/>
    <col min="15361" max="15361" width="2.25" style="250"/>
    <col min="15362" max="15362" width="2.5" style="250" bestFit="1" customWidth="1"/>
    <col min="15363" max="15615" width="2.25" style="250"/>
    <col min="15616" max="15616" width="2.5" style="250" bestFit="1" customWidth="1"/>
    <col min="15617" max="15617" width="2.25" style="250"/>
    <col min="15618" max="15618" width="2.5" style="250" bestFit="1" customWidth="1"/>
    <col min="15619" max="15871" width="2.25" style="250"/>
    <col min="15872" max="15872" width="2.5" style="250" bestFit="1" customWidth="1"/>
    <col min="15873" max="15873" width="2.25" style="250"/>
    <col min="15874" max="15874" width="2.5" style="250" bestFit="1" customWidth="1"/>
    <col min="15875" max="16127" width="2.25" style="250"/>
    <col min="16128" max="16128" width="2.5" style="250" bestFit="1" customWidth="1"/>
    <col min="16129" max="16129" width="2.25" style="250"/>
    <col min="16130" max="16130" width="2.5" style="250" bestFit="1" customWidth="1"/>
    <col min="16131" max="16384" width="2.25" style="250"/>
  </cols>
  <sheetData>
    <row r="1" spans="1:114" ht="18" customHeight="1">
      <c r="A1" s="540" t="s">
        <v>348</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Z1" s="574" t="s">
        <v>707</v>
      </c>
      <c r="BA1" s="574"/>
      <c r="BB1" s="574"/>
      <c r="BC1" s="574"/>
      <c r="BD1" s="574"/>
      <c r="BE1" s="574"/>
      <c r="BF1" s="574"/>
      <c r="BG1" s="574"/>
      <c r="BH1" s="574"/>
      <c r="BI1" s="574"/>
    </row>
    <row r="2" spans="1:114" ht="55.5" customHeight="1">
      <c r="A2" s="545" t="s">
        <v>350</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335"/>
      <c r="BK2" s="335"/>
      <c r="BL2" s="335"/>
    </row>
    <row r="3" spans="1:114" s="298" customFormat="1" ht="12.75" customHeight="1">
      <c r="A3" s="253"/>
      <c r="B3" s="250"/>
      <c r="C3" s="278"/>
      <c r="D3" s="278"/>
      <c r="E3" s="278"/>
      <c r="F3" s="278"/>
      <c r="G3" s="278"/>
      <c r="H3" s="278"/>
      <c r="I3" s="278"/>
      <c r="J3" s="278"/>
      <c r="K3" s="278"/>
      <c r="L3" s="278"/>
      <c r="M3" s="278"/>
    </row>
    <row r="4" spans="1:114" ht="18" customHeight="1">
      <c r="B4" s="250" t="s">
        <v>708</v>
      </c>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7"/>
      <c r="AJ4" s="337"/>
      <c r="AK4" s="337"/>
      <c r="AL4" s="337"/>
      <c r="AM4" s="337"/>
      <c r="AN4" s="337"/>
      <c r="AO4" s="337"/>
      <c r="AQ4" s="337"/>
      <c r="AR4" s="337"/>
      <c r="AS4" s="337"/>
      <c r="AT4" s="337"/>
      <c r="AU4" s="337"/>
      <c r="AV4" s="337"/>
      <c r="AW4" s="337"/>
      <c r="AX4" s="337"/>
      <c r="AY4" s="337"/>
      <c r="AZ4" s="337"/>
      <c r="BA4" s="337"/>
      <c r="BB4" s="337"/>
      <c r="BC4" s="337"/>
      <c r="BD4" s="337"/>
      <c r="BE4" s="337"/>
      <c r="BF4" s="337"/>
      <c r="BG4" s="337"/>
      <c r="BH4" s="337"/>
    </row>
    <row r="5" spans="1:114" ht="25.5" customHeight="1">
      <c r="B5" s="517" t="s">
        <v>2</v>
      </c>
      <c r="C5" s="517"/>
      <c r="D5" s="517"/>
      <c r="E5" s="517"/>
      <c r="F5" s="517"/>
      <c r="G5" s="517"/>
      <c r="H5" s="517"/>
      <c r="I5" s="517"/>
      <c r="J5" s="520" t="s">
        <v>833</v>
      </c>
      <c r="K5" s="520"/>
      <c r="L5" s="520"/>
      <c r="M5" s="520"/>
      <c r="N5" s="520"/>
      <c r="O5" s="520"/>
      <c r="P5" s="520"/>
      <c r="Q5" s="520"/>
      <c r="R5" s="520"/>
      <c r="S5" s="520"/>
      <c r="T5" s="520"/>
      <c r="U5" s="520"/>
      <c r="V5" s="520"/>
      <c r="W5" s="520"/>
      <c r="X5" s="520"/>
      <c r="Y5" s="520"/>
      <c r="Z5" s="520"/>
      <c r="AA5" s="520"/>
      <c r="AB5" s="520"/>
      <c r="AC5" s="520"/>
      <c r="AD5" s="520"/>
      <c r="AE5" s="520"/>
      <c r="AF5" s="559" t="s">
        <v>317</v>
      </c>
      <c r="AG5" s="559"/>
      <c r="AH5" s="559"/>
      <c r="AI5" s="559"/>
      <c r="AJ5" s="559"/>
      <c r="AK5" s="559"/>
      <c r="AL5" s="559"/>
      <c r="AM5" s="559"/>
      <c r="AN5" s="389" t="s">
        <v>48</v>
      </c>
      <c r="AO5" s="1104" t="s">
        <v>709</v>
      </c>
      <c r="AP5" s="1104"/>
      <c r="AQ5" s="1104"/>
      <c r="AR5" s="1104"/>
      <c r="AS5" s="338" t="s">
        <v>38</v>
      </c>
      <c r="AT5" s="1104" t="s">
        <v>367</v>
      </c>
      <c r="AU5" s="1104"/>
      <c r="AV5" s="1104"/>
      <c r="AW5" s="1104"/>
      <c r="AX5" s="338" t="s">
        <v>38</v>
      </c>
      <c r="AY5" s="547" t="s">
        <v>710</v>
      </c>
      <c r="AZ5" s="1105"/>
      <c r="BA5" s="1105"/>
      <c r="BB5" s="1105"/>
      <c r="BC5" s="1106"/>
      <c r="BD5" s="338" t="s">
        <v>38</v>
      </c>
      <c r="BE5" s="547" t="s">
        <v>32</v>
      </c>
      <c r="BF5" s="1105"/>
      <c r="BG5" s="1105"/>
      <c r="BH5" s="1105"/>
      <c r="BI5" s="1106"/>
      <c r="BP5" s="1107"/>
      <c r="BQ5" s="1107"/>
      <c r="BR5" s="1107"/>
      <c r="BS5" s="1107"/>
    </row>
    <row r="6" spans="1:114" ht="25.5" customHeight="1">
      <c r="B6" s="523" t="s">
        <v>3</v>
      </c>
      <c r="C6" s="523"/>
      <c r="D6" s="523"/>
      <c r="E6" s="523"/>
      <c r="F6" s="523"/>
      <c r="G6" s="523"/>
      <c r="H6" s="523"/>
      <c r="I6" s="523"/>
      <c r="J6" s="526">
        <v>987654321012</v>
      </c>
      <c r="K6" s="527"/>
      <c r="L6" s="527"/>
      <c r="M6" s="527"/>
      <c r="N6" s="527"/>
      <c r="O6" s="527"/>
      <c r="P6" s="527"/>
      <c r="Q6" s="527"/>
      <c r="R6" s="527"/>
      <c r="S6" s="527"/>
      <c r="T6" s="527"/>
      <c r="U6" s="527"/>
      <c r="V6" s="527"/>
      <c r="W6" s="527"/>
      <c r="X6" s="527"/>
      <c r="Y6" s="527"/>
      <c r="Z6" s="527"/>
      <c r="AA6" s="527"/>
      <c r="AB6" s="527"/>
      <c r="AC6" s="527"/>
      <c r="AD6" s="527"/>
      <c r="AE6" s="528"/>
      <c r="AF6" s="529" t="s">
        <v>4</v>
      </c>
      <c r="AG6" s="529"/>
      <c r="AH6" s="523" t="s">
        <v>354</v>
      </c>
      <c r="AI6" s="523"/>
      <c r="AJ6" s="523"/>
      <c r="AK6" s="523"/>
      <c r="AL6" s="523"/>
      <c r="AM6" s="523"/>
      <c r="AN6" s="1108" t="s">
        <v>44</v>
      </c>
      <c r="AO6" s="1108"/>
      <c r="AP6" s="1108"/>
      <c r="AQ6" s="1108"/>
      <c r="AR6" s="1108"/>
      <c r="AS6" s="1108"/>
      <c r="AT6" s="1108"/>
      <c r="AU6" s="1108"/>
      <c r="AV6" s="1108"/>
      <c r="AW6" s="1108"/>
      <c r="AX6" s="1108"/>
      <c r="AY6" s="1108"/>
      <c r="AZ6" s="1108"/>
      <c r="BA6" s="1108"/>
      <c r="BB6" s="1108"/>
      <c r="BC6" s="1108"/>
      <c r="BD6" s="1108"/>
      <c r="BE6" s="1109"/>
      <c r="BF6" s="1109"/>
      <c r="BG6" s="1109"/>
      <c r="BH6" s="1109"/>
      <c r="BI6" s="1109"/>
    </row>
    <row r="7" spans="1:114" ht="25.5" customHeight="1">
      <c r="B7" s="547" t="s">
        <v>355</v>
      </c>
      <c r="C7" s="547"/>
      <c r="D7" s="547"/>
      <c r="E7" s="547"/>
      <c r="F7" s="547"/>
      <c r="G7" s="547"/>
      <c r="H7" s="547"/>
      <c r="I7" s="547"/>
      <c r="J7" s="520" t="s">
        <v>800</v>
      </c>
      <c r="K7" s="520"/>
      <c r="L7" s="520"/>
      <c r="M7" s="520"/>
      <c r="N7" s="520"/>
      <c r="O7" s="520"/>
      <c r="P7" s="520"/>
      <c r="Q7" s="520"/>
      <c r="R7" s="520"/>
      <c r="S7" s="520"/>
      <c r="T7" s="520"/>
      <c r="U7" s="520"/>
      <c r="V7" s="520"/>
      <c r="W7" s="520"/>
      <c r="X7" s="520"/>
      <c r="Y7" s="520"/>
      <c r="Z7" s="520"/>
      <c r="AA7" s="520"/>
      <c r="AB7" s="520"/>
      <c r="AC7" s="520"/>
      <c r="AD7" s="520"/>
      <c r="AE7" s="520"/>
      <c r="AF7" s="529"/>
      <c r="AG7" s="529"/>
      <c r="AH7" s="523" t="s">
        <v>5</v>
      </c>
      <c r="AI7" s="523"/>
      <c r="AJ7" s="523"/>
      <c r="AK7" s="523"/>
      <c r="AL7" s="523"/>
      <c r="AM7" s="523"/>
      <c r="AN7" s="552" t="s">
        <v>42</v>
      </c>
      <c r="AO7" s="552"/>
      <c r="AP7" s="552"/>
      <c r="AQ7" s="552"/>
      <c r="AR7" s="552"/>
      <c r="AS7" s="552"/>
      <c r="AT7" s="552"/>
      <c r="AU7" s="552"/>
      <c r="AV7" s="552"/>
      <c r="AW7" s="552"/>
      <c r="AX7" s="552"/>
      <c r="AY7" s="552"/>
      <c r="AZ7" s="552"/>
      <c r="BA7" s="552"/>
      <c r="BB7" s="552"/>
      <c r="BC7" s="552"/>
      <c r="BD7" s="552"/>
      <c r="BE7" s="552"/>
      <c r="BF7" s="552"/>
      <c r="BG7" s="552"/>
      <c r="BH7" s="552"/>
      <c r="BI7" s="1108"/>
      <c r="BN7" s="937"/>
      <c r="BO7" s="937"/>
      <c r="BP7" s="937"/>
      <c r="BQ7" s="937"/>
      <c r="BR7" s="937"/>
      <c r="BS7" s="937"/>
      <c r="BT7" s="937"/>
      <c r="BU7" s="937"/>
      <c r="BV7" s="937"/>
      <c r="BW7" s="937"/>
      <c r="BX7" s="937"/>
      <c r="BY7" s="937"/>
      <c r="BZ7" s="937"/>
    </row>
    <row r="8" spans="1:114" ht="22.5" customHeight="1">
      <c r="B8" s="529" t="s">
        <v>6</v>
      </c>
      <c r="C8" s="529"/>
      <c r="D8" s="523" t="s">
        <v>7</v>
      </c>
      <c r="E8" s="523"/>
      <c r="F8" s="523"/>
      <c r="G8" s="523"/>
      <c r="H8" s="523"/>
      <c r="I8" s="523"/>
      <c r="J8" s="520" t="s">
        <v>840</v>
      </c>
      <c r="K8" s="520"/>
      <c r="L8" s="520"/>
      <c r="M8" s="520"/>
      <c r="N8" s="520"/>
      <c r="O8" s="520"/>
      <c r="P8" s="520"/>
      <c r="Q8" s="520"/>
      <c r="R8" s="520"/>
      <c r="S8" s="520"/>
      <c r="T8" s="520"/>
      <c r="U8" s="520"/>
      <c r="V8" s="520"/>
      <c r="W8" s="520"/>
      <c r="X8" s="520"/>
      <c r="Y8" s="520"/>
      <c r="Z8" s="520"/>
      <c r="AA8" s="520"/>
      <c r="AB8" s="520"/>
      <c r="AC8" s="520"/>
      <c r="AD8" s="520"/>
      <c r="AE8" s="520"/>
      <c r="AF8" s="529" t="s">
        <v>8</v>
      </c>
      <c r="AG8" s="529"/>
      <c r="AH8" s="523" t="s">
        <v>7</v>
      </c>
      <c r="AI8" s="523"/>
      <c r="AJ8" s="523"/>
      <c r="AK8" s="523"/>
      <c r="AL8" s="523"/>
      <c r="AM8" s="523"/>
      <c r="AN8" s="552" t="s">
        <v>839</v>
      </c>
      <c r="AO8" s="552"/>
      <c r="AP8" s="552"/>
      <c r="AQ8" s="552"/>
      <c r="AR8" s="552"/>
      <c r="AS8" s="552"/>
      <c r="AT8" s="552"/>
      <c r="AU8" s="552"/>
      <c r="AV8" s="552"/>
      <c r="AW8" s="552"/>
      <c r="AX8" s="552"/>
      <c r="AY8" s="552"/>
      <c r="AZ8" s="552"/>
      <c r="BA8" s="552"/>
      <c r="BB8" s="552"/>
      <c r="BC8" s="552"/>
      <c r="BD8" s="552"/>
      <c r="BE8" s="552"/>
      <c r="BF8" s="552"/>
      <c r="BG8" s="552"/>
      <c r="BH8" s="552"/>
      <c r="BI8" s="1108"/>
      <c r="BN8" s="937"/>
      <c r="BO8" s="937"/>
      <c r="BP8" s="937"/>
      <c r="BQ8" s="937"/>
      <c r="BR8" s="937"/>
      <c r="BS8" s="937"/>
      <c r="BT8" s="937"/>
      <c r="BU8" s="937"/>
      <c r="BV8" s="937"/>
      <c r="BW8" s="937"/>
      <c r="BX8" s="937"/>
      <c r="BY8" s="937"/>
      <c r="BZ8" s="937"/>
    </row>
    <row r="9" spans="1:114" ht="22.5" customHeight="1">
      <c r="B9" s="529"/>
      <c r="C9" s="529"/>
      <c r="D9" s="523" t="s">
        <v>5</v>
      </c>
      <c r="E9" s="523"/>
      <c r="F9" s="523"/>
      <c r="G9" s="523"/>
      <c r="H9" s="523"/>
      <c r="I9" s="523"/>
      <c r="J9" s="520" t="s">
        <v>711</v>
      </c>
      <c r="K9" s="520"/>
      <c r="L9" s="520"/>
      <c r="M9" s="520"/>
      <c r="N9" s="520"/>
      <c r="O9" s="520"/>
      <c r="P9" s="520"/>
      <c r="Q9" s="520"/>
      <c r="R9" s="520"/>
      <c r="S9" s="520"/>
      <c r="T9" s="520"/>
      <c r="U9" s="520"/>
      <c r="V9" s="520"/>
      <c r="W9" s="520"/>
      <c r="X9" s="520"/>
      <c r="Y9" s="520"/>
      <c r="Z9" s="520"/>
      <c r="AA9" s="520"/>
      <c r="AB9" s="520"/>
      <c r="AC9" s="520"/>
      <c r="AD9" s="520"/>
      <c r="AE9" s="520"/>
      <c r="AF9" s="529"/>
      <c r="AG9" s="529"/>
      <c r="AH9" s="523" t="s">
        <v>5</v>
      </c>
      <c r="AI9" s="523"/>
      <c r="AJ9" s="523"/>
      <c r="AK9" s="523"/>
      <c r="AL9" s="523"/>
      <c r="AM9" s="523"/>
      <c r="AN9" s="552" t="s">
        <v>712</v>
      </c>
      <c r="AO9" s="552"/>
      <c r="AP9" s="552"/>
      <c r="AQ9" s="552"/>
      <c r="AR9" s="552"/>
      <c r="AS9" s="552"/>
      <c r="AT9" s="552"/>
      <c r="AU9" s="552"/>
      <c r="AV9" s="552"/>
      <c r="AW9" s="552"/>
      <c r="AX9" s="552"/>
      <c r="AY9" s="552"/>
      <c r="AZ9" s="552"/>
      <c r="BA9" s="552"/>
      <c r="BB9" s="552"/>
      <c r="BC9" s="552"/>
      <c r="BD9" s="552"/>
      <c r="BE9" s="552"/>
      <c r="BF9" s="552"/>
      <c r="BG9" s="552"/>
      <c r="BH9" s="552"/>
      <c r="BI9" s="1108"/>
    </row>
    <row r="10" spans="1:114" ht="22.5" customHeight="1">
      <c r="B10" s="529"/>
      <c r="C10" s="529"/>
      <c r="D10" s="523" t="s">
        <v>9</v>
      </c>
      <c r="E10" s="523"/>
      <c r="F10" s="523"/>
      <c r="G10" s="523"/>
      <c r="H10" s="523"/>
      <c r="I10" s="523"/>
      <c r="J10" s="520" t="s">
        <v>713</v>
      </c>
      <c r="K10" s="520"/>
      <c r="L10" s="520"/>
      <c r="M10" s="520"/>
      <c r="N10" s="520"/>
      <c r="O10" s="520"/>
      <c r="P10" s="520"/>
      <c r="Q10" s="520"/>
      <c r="R10" s="520"/>
      <c r="S10" s="520"/>
      <c r="T10" s="520"/>
      <c r="U10" s="520"/>
      <c r="V10" s="520"/>
      <c r="W10" s="520"/>
      <c r="X10" s="520"/>
      <c r="Y10" s="520"/>
      <c r="Z10" s="520"/>
      <c r="AA10" s="520"/>
      <c r="AB10" s="520"/>
      <c r="AC10" s="520"/>
      <c r="AD10" s="520"/>
      <c r="AE10" s="520"/>
      <c r="AF10" s="529"/>
      <c r="AG10" s="529"/>
      <c r="AH10" s="523" t="s">
        <v>9</v>
      </c>
      <c r="AI10" s="523"/>
      <c r="AJ10" s="523"/>
      <c r="AK10" s="523"/>
      <c r="AL10" s="523"/>
      <c r="AM10" s="523"/>
      <c r="AN10" s="552" t="s">
        <v>714</v>
      </c>
      <c r="AO10" s="552"/>
      <c r="AP10" s="552"/>
      <c r="AQ10" s="552"/>
      <c r="AR10" s="552"/>
      <c r="AS10" s="552"/>
      <c r="AT10" s="552"/>
      <c r="AU10" s="552"/>
      <c r="AV10" s="552"/>
      <c r="AW10" s="552"/>
      <c r="AX10" s="552"/>
      <c r="AY10" s="552"/>
      <c r="AZ10" s="552"/>
      <c r="BA10" s="552"/>
      <c r="BB10" s="552"/>
      <c r="BC10" s="552"/>
      <c r="BD10" s="552"/>
      <c r="BE10" s="552"/>
      <c r="BF10" s="552"/>
      <c r="BG10" s="552"/>
      <c r="BH10" s="552"/>
      <c r="BI10" s="1108"/>
    </row>
    <row r="11" spans="1:114" ht="22.5" customHeight="1">
      <c r="B11" s="529"/>
      <c r="C11" s="529"/>
      <c r="D11" s="553" t="s">
        <v>10</v>
      </c>
      <c r="E11" s="553"/>
      <c r="F11" s="553"/>
      <c r="G11" s="553"/>
      <c r="H11" s="553"/>
      <c r="I11" s="553"/>
      <c r="J11" s="552" t="s">
        <v>715</v>
      </c>
      <c r="K11" s="521"/>
      <c r="L11" s="521"/>
      <c r="M11" s="521"/>
      <c r="N11" s="521"/>
      <c r="O11" s="521"/>
      <c r="P11" s="521"/>
      <c r="Q11" s="521"/>
      <c r="R11" s="521"/>
      <c r="S11" s="521"/>
      <c r="T11" s="521"/>
      <c r="U11" s="521"/>
      <c r="V11" s="521"/>
      <c r="W11" s="521"/>
      <c r="X11" s="521"/>
      <c r="Y11" s="521"/>
      <c r="Z11" s="521"/>
      <c r="AA11" s="521"/>
      <c r="AB11" s="521"/>
      <c r="AC11" s="521"/>
      <c r="AD11" s="521"/>
      <c r="AE11" s="522"/>
      <c r="AF11" s="529"/>
      <c r="AG11" s="529"/>
      <c r="AH11" s="523" t="s">
        <v>10</v>
      </c>
      <c r="AI11" s="523"/>
      <c r="AJ11" s="523"/>
      <c r="AK11" s="523"/>
      <c r="AL11" s="523"/>
      <c r="AM11" s="523"/>
      <c r="AN11" s="552" t="s">
        <v>716</v>
      </c>
      <c r="AO11" s="521"/>
      <c r="AP11" s="521"/>
      <c r="AQ11" s="521"/>
      <c r="AR11" s="521"/>
      <c r="AS11" s="521"/>
      <c r="AT11" s="521"/>
      <c r="AU11" s="521"/>
      <c r="AV11" s="521"/>
      <c r="AW11" s="521"/>
      <c r="AX11" s="521"/>
      <c r="AY11" s="521"/>
      <c r="AZ11" s="521"/>
      <c r="BA11" s="521"/>
      <c r="BB11" s="521"/>
      <c r="BC11" s="521"/>
      <c r="BD11" s="521"/>
      <c r="BE11" s="521"/>
      <c r="BF11" s="521"/>
      <c r="BG11" s="521"/>
      <c r="BH11" s="521"/>
      <c r="BI11" s="522"/>
    </row>
    <row r="12" spans="1:114" ht="18.75" customHeight="1">
      <c r="B12" s="537" t="s">
        <v>717</v>
      </c>
      <c r="C12" s="537"/>
      <c r="D12" s="537"/>
      <c r="E12" s="537"/>
      <c r="F12" s="537"/>
      <c r="G12" s="537"/>
      <c r="H12" s="537"/>
      <c r="I12" s="537"/>
      <c r="J12" s="1110" t="s">
        <v>718</v>
      </c>
      <c r="K12" s="1110"/>
      <c r="L12" s="1110"/>
      <c r="M12" s="1110"/>
      <c r="N12" s="1110"/>
      <c r="O12" s="1110"/>
      <c r="P12" s="1110"/>
      <c r="Q12" s="1110"/>
      <c r="R12" s="1110"/>
      <c r="S12" s="1110"/>
      <c r="T12" s="1110"/>
      <c r="U12" s="1110"/>
      <c r="V12" s="1110"/>
      <c r="W12" s="1110"/>
      <c r="X12" s="1110"/>
      <c r="Y12" s="1110"/>
      <c r="Z12" s="1110"/>
      <c r="AA12" s="1110"/>
      <c r="AB12" s="1110"/>
      <c r="AC12" s="1110"/>
      <c r="AD12" s="1110"/>
      <c r="AE12" s="1110"/>
      <c r="AF12" s="1110"/>
      <c r="AG12" s="1110"/>
      <c r="AH12" s="1110"/>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C12" s="1110"/>
      <c r="BD12" s="1110"/>
      <c r="BE12" s="1110"/>
      <c r="BF12" s="1110"/>
      <c r="BG12" s="1110"/>
      <c r="BH12" s="1110"/>
      <c r="BI12" s="1111"/>
      <c r="BL12" s="264"/>
      <c r="BM12" s="264"/>
      <c r="BN12" s="264"/>
      <c r="BO12" s="264"/>
      <c r="BP12" s="264"/>
      <c r="BQ12" s="264"/>
      <c r="BR12" s="264"/>
      <c r="BS12" s="264"/>
      <c r="BT12" s="264"/>
      <c r="BU12" s="264"/>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row>
    <row r="13" spans="1:114" ht="18.75" customHeight="1">
      <c r="B13" s="537"/>
      <c r="C13" s="537"/>
      <c r="D13" s="537"/>
      <c r="E13" s="537"/>
      <c r="F13" s="537"/>
      <c r="G13" s="537"/>
      <c r="H13" s="537"/>
      <c r="I13" s="537"/>
      <c r="J13" s="1110"/>
      <c r="K13" s="1110"/>
      <c r="L13" s="1110"/>
      <c r="M13" s="1110"/>
      <c r="N13" s="1110"/>
      <c r="O13" s="1110"/>
      <c r="P13" s="1110"/>
      <c r="Q13" s="1110"/>
      <c r="R13" s="1110"/>
      <c r="S13" s="1110"/>
      <c r="T13" s="1110"/>
      <c r="U13" s="1110"/>
      <c r="V13" s="1110"/>
      <c r="W13" s="1110"/>
      <c r="X13" s="1110"/>
      <c r="Y13" s="1110"/>
      <c r="Z13" s="1110"/>
      <c r="AA13" s="1110"/>
      <c r="AB13" s="1110"/>
      <c r="AC13" s="1110"/>
      <c r="AD13" s="1110"/>
      <c r="AE13" s="1110"/>
      <c r="AF13" s="1110"/>
      <c r="AG13" s="1110"/>
      <c r="AH13" s="1110"/>
      <c r="AI13" s="1110"/>
      <c r="AJ13" s="1110"/>
      <c r="AK13" s="1110"/>
      <c r="AL13" s="1110"/>
      <c r="AM13" s="1110"/>
      <c r="AN13" s="1110"/>
      <c r="AO13" s="1110"/>
      <c r="AP13" s="1110"/>
      <c r="AQ13" s="1110"/>
      <c r="AR13" s="1110"/>
      <c r="AS13" s="1110"/>
      <c r="AT13" s="1110"/>
      <c r="AU13" s="1110"/>
      <c r="AV13" s="1110"/>
      <c r="AW13" s="1110"/>
      <c r="AX13" s="1110"/>
      <c r="AY13" s="1110"/>
      <c r="AZ13" s="1110"/>
      <c r="BA13" s="1110"/>
      <c r="BB13" s="1110"/>
      <c r="BC13" s="1110"/>
      <c r="BD13" s="1110"/>
      <c r="BE13" s="1110"/>
      <c r="BF13" s="1110"/>
      <c r="BG13" s="1110"/>
      <c r="BH13" s="1110"/>
      <c r="BI13" s="1111"/>
      <c r="BL13" s="264"/>
      <c r="BM13" s="264"/>
      <c r="BN13" s="264"/>
      <c r="BO13" s="264"/>
      <c r="BP13" s="264"/>
      <c r="BQ13" s="264"/>
      <c r="BR13" s="264"/>
      <c r="BS13" s="264"/>
      <c r="BT13" s="264"/>
      <c r="BU13" s="264"/>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row>
    <row r="14" spans="1:114" ht="15.75" customHeight="1">
      <c r="B14" s="537"/>
      <c r="C14" s="537"/>
      <c r="D14" s="537"/>
      <c r="E14" s="537"/>
      <c r="F14" s="537"/>
      <c r="G14" s="537"/>
      <c r="H14" s="537"/>
      <c r="I14" s="537"/>
      <c r="J14" s="1110"/>
      <c r="K14" s="1110"/>
      <c r="L14" s="1110"/>
      <c r="M14" s="1110"/>
      <c r="N14" s="1110"/>
      <c r="O14" s="1110"/>
      <c r="P14" s="1110"/>
      <c r="Q14" s="1110"/>
      <c r="R14" s="1110"/>
      <c r="S14" s="1110"/>
      <c r="T14" s="1110"/>
      <c r="U14" s="1110"/>
      <c r="V14" s="1110"/>
      <c r="W14" s="1110"/>
      <c r="X14" s="1110"/>
      <c r="Y14" s="1110"/>
      <c r="Z14" s="1110"/>
      <c r="AA14" s="1110"/>
      <c r="AB14" s="1110"/>
      <c r="AC14" s="1110"/>
      <c r="AD14" s="1110"/>
      <c r="AE14" s="1110"/>
      <c r="AF14" s="1110"/>
      <c r="AG14" s="1110"/>
      <c r="AH14" s="1110"/>
      <c r="AI14" s="1110"/>
      <c r="AJ14" s="1110"/>
      <c r="AK14" s="1110"/>
      <c r="AL14" s="1110"/>
      <c r="AM14" s="1110"/>
      <c r="AN14" s="1110"/>
      <c r="AO14" s="1110"/>
      <c r="AP14" s="1110"/>
      <c r="AQ14" s="1110"/>
      <c r="AR14" s="1110"/>
      <c r="AS14" s="1110"/>
      <c r="AT14" s="1110"/>
      <c r="AU14" s="1110"/>
      <c r="AV14" s="1110"/>
      <c r="AW14" s="1110"/>
      <c r="AX14" s="1110"/>
      <c r="AY14" s="1110"/>
      <c r="AZ14" s="1110"/>
      <c r="BA14" s="1110"/>
      <c r="BB14" s="1110"/>
      <c r="BC14" s="1110"/>
      <c r="BD14" s="1110"/>
      <c r="BE14" s="1110"/>
      <c r="BF14" s="1110"/>
      <c r="BG14" s="1110"/>
      <c r="BH14" s="1110"/>
      <c r="BI14" s="1111"/>
      <c r="BL14" s="559" t="s">
        <v>371</v>
      </c>
      <c r="BM14" s="559"/>
      <c r="BN14" s="559"/>
      <c r="BO14" s="559"/>
      <c r="BP14" s="559"/>
      <c r="BQ14" s="559"/>
      <c r="BR14" s="559"/>
      <c r="BS14" s="559"/>
      <c r="BT14" s="559"/>
      <c r="BU14" s="264"/>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row>
    <row r="15" spans="1:114" ht="18" customHeight="1">
      <c r="B15" s="537" t="s">
        <v>719</v>
      </c>
      <c r="C15" s="537"/>
      <c r="D15" s="537"/>
      <c r="E15" s="537"/>
      <c r="F15" s="537"/>
      <c r="G15" s="537"/>
      <c r="H15" s="537"/>
      <c r="I15" s="537"/>
      <c r="J15" s="561" t="s">
        <v>373</v>
      </c>
      <c r="K15" s="562"/>
      <c r="L15" s="562"/>
      <c r="M15" s="562"/>
      <c r="N15" s="562"/>
      <c r="O15" s="562"/>
      <c r="P15" s="563"/>
      <c r="Q15" s="1119" t="s">
        <v>834</v>
      </c>
      <c r="R15" s="1119"/>
      <c r="S15" s="1119"/>
      <c r="T15" s="1119"/>
      <c r="U15" s="1119"/>
      <c r="V15" s="1119"/>
      <c r="W15" s="1119"/>
      <c r="X15" s="1119"/>
      <c r="Y15" s="1119"/>
      <c r="Z15" s="1119"/>
      <c r="AA15" s="1119"/>
      <c r="AB15" s="1119" t="s">
        <v>835</v>
      </c>
      <c r="AC15" s="1119"/>
      <c r="AD15" s="1119"/>
      <c r="AE15" s="1119"/>
      <c r="AF15" s="1119"/>
      <c r="AG15" s="1119"/>
      <c r="AH15" s="1119"/>
      <c r="AI15" s="1119"/>
      <c r="AJ15" s="1119"/>
      <c r="AK15" s="1119"/>
      <c r="AL15" s="1119"/>
      <c r="AM15" s="1119" t="s">
        <v>836</v>
      </c>
      <c r="AN15" s="1119"/>
      <c r="AO15" s="1119"/>
      <c r="AP15" s="1119"/>
      <c r="AQ15" s="1119"/>
      <c r="AR15" s="1119"/>
      <c r="AS15" s="1119"/>
      <c r="AT15" s="1119"/>
      <c r="AU15" s="1119"/>
      <c r="AV15" s="1119"/>
      <c r="AW15" s="1119"/>
      <c r="AX15" s="893" t="s">
        <v>329</v>
      </c>
      <c r="AY15" s="893"/>
      <c r="AZ15" s="893"/>
      <c r="BA15" s="893"/>
      <c r="BB15" s="893"/>
      <c r="BC15" s="893"/>
      <c r="BD15" s="893"/>
      <c r="BE15" s="893"/>
      <c r="BF15" s="893"/>
      <c r="BG15" s="893"/>
      <c r="BH15" s="893"/>
      <c r="BI15" s="893"/>
      <c r="BL15" s="574" t="str">
        <f>IF((OR(AND(Q18&lt;0,AB18&lt;0,AM18&lt;0),AM19&lt;0)),"要確認","")</f>
        <v>要確認</v>
      </c>
      <c r="BM15" s="574"/>
      <c r="BN15" s="574"/>
      <c r="BO15" s="574"/>
      <c r="BP15" s="574"/>
      <c r="BQ15" s="574"/>
      <c r="BR15" s="574"/>
      <c r="BS15" s="574"/>
      <c r="BT15" s="574"/>
    </row>
    <row r="16" spans="1:114" ht="18" customHeight="1">
      <c r="B16" s="537"/>
      <c r="C16" s="537"/>
      <c r="D16" s="537"/>
      <c r="E16" s="537"/>
      <c r="F16" s="537"/>
      <c r="G16" s="537"/>
      <c r="H16" s="537"/>
      <c r="I16" s="537"/>
      <c r="J16" s="564"/>
      <c r="K16" s="565"/>
      <c r="L16" s="565"/>
      <c r="M16" s="565"/>
      <c r="N16" s="565"/>
      <c r="O16" s="565"/>
      <c r="P16" s="566"/>
      <c r="Q16" s="576" t="s">
        <v>806</v>
      </c>
      <c r="R16" s="577"/>
      <c r="S16" s="577"/>
      <c r="T16" s="577"/>
      <c r="U16" s="577"/>
      <c r="V16" s="577"/>
      <c r="W16" s="577"/>
      <c r="X16" s="577"/>
      <c r="Y16" s="577"/>
      <c r="Z16" s="577"/>
      <c r="AA16" s="578"/>
      <c r="AB16" s="576" t="s">
        <v>807</v>
      </c>
      <c r="AC16" s="577"/>
      <c r="AD16" s="577"/>
      <c r="AE16" s="577"/>
      <c r="AF16" s="577"/>
      <c r="AG16" s="577"/>
      <c r="AH16" s="577"/>
      <c r="AI16" s="577"/>
      <c r="AJ16" s="577"/>
      <c r="AK16" s="577"/>
      <c r="AL16" s="578"/>
      <c r="AM16" s="576" t="s">
        <v>808</v>
      </c>
      <c r="AN16" s="577"/>
      <c r="AO16" s="577"/>
      <c r="AP16" s="577"/>
      <c r="AQ16" s="577"/>
      <c r="AR16" s="577"/>
      <c r="AS16" s="577"/>
      <c r="AT16" s="577"/>
      <c r="AU16" s="577"/>
      <c r="AV16" s="577"/>
      <c r="AW16" s="578"/>
      <c r="AX16" s="1123" t="s">
        <v>837</v>
      </c>
      <c r="AY16" s="1123"/>
      <c r="AZ16" s="1123"/>
      <c r="BA16" s="1123"/>
      <c r="BB16" s="1123"/>
      <c r="BC16" s="1123"/>
      <c r="BD16" s="1123"/>
      <c r="BE16" s="1123"/>
      <c r="BF16" s="1123"/>
      <c r="BG16" s="1123"/>
      <c r="BH16" s="1123"/>
      <c r="BI16" s="1124"/>
      <c r="BL16" s="574"/>
      <c r="BM16" s="574"/>
      <c r="BN16" s="574"/>
      <c r="BO16" s="574"/>
      <c r="BP16" s="574"/>
      <c r="BQ16" s="574"/>
      <c r="BR16" s="574"/>
      <c r="BS16" s="574"/>
      <c r="BT16" s="574"/>
    </row>
    <row r="17" spans="1:123" ht="18" customHeight="1">
      <c r="B17" s="537"/>
      <c r="C17" s="537"/>
      <c r="D17" s="537"/>
      <c r="E17" s="537"/>
      <c r="F17" s="537"/>
      <c r="G17" s="537"/>
      <c r="H17" s="537"/>
      <c r="I17" s="537"/>
      <c r="J17" s="567"/>
      <c r="K17" s="568"/>
      <c r="L17" s="568"/>
      <c r="M17" s="568"/>
      <c r="N17" s="568"/>
      <c r="O17" s="568"/>
      <c r="P17" s="569"/>
      <c r="Q17" s="576" t="s">
        <v>375</v>
      </c>
      <c r="R17" s="577"/>
      <c r="S17" s="577"/>
      <c r="T17" s="577"/>
      <c r="U17" s="577"/>
      <c r="V17" s="577"/>
      <c r="W17" s="577"/>
      <c r="X17" s="577"/>
      <c r="Y17" s="577"/>
      <c r="Z17" s="587"/>
      <c r="AA17" s="588"/>
      <c r="AB17" s="576" t="s">
        <v>376</v>
      </c>
      <c r="AC17" s="577"/>
      <c r="AD17" s="577"/>
      <c r="AE17" s="577"/>
      <c r="AF17" s="577"/>
      <c r="AG17" s="577"/>
      <c r="AH17" s="577"/>
      <c r="AI17" s="577"/>
      <c r="AJ17" s="577"/>
      <c r="AK17" s="587"/>
      <c r="AL17" s="588"/>
      <c r="AM17" s="576" t="s">
        <v>377</v>
      </c>
      <c r="AN17" s="577"/>
      <c r="AO17" s="577"/>
      <c r="AP17" s="577"/>
      <c r="AQ17" s="577"/>
      <c r="AR17" s="577"/>
      <c r="AS17" s="577"/>
      <c r="AT17" s="577"/>
      <c r="AU17" s="577"/>
      <c r="AV17" s="587"/>
      <c r="AW17" s="588"/>
      <c r="AX17" s="1123"/>
      <c r="AY17" s="1123"/>
      <c r="AZ17" s="1123"/>
      <c r="BA17" s="1123"/>
      <c r="BB17" s="1123"/>
      <c r="BC17" s="1123"/>
      <c r="BD17" s="1123"/>
      <c r="BE17" s="1123"/>
      <c r="BF17" s="1123"/>
      <c r="BG17" s="1123"/>
      <c r="BH17" s="1123"/>
      <c r="BI17" s="1124"/>
      <c r="BL17" s="593" t="s">
        <v>378</v>
      </c>
      <c r="BM17" s="1112"/>
      <c r="BN17" s="1112"/>
      <c r="BO17" s="1112"/>
      <c r="BP17" s="1112"/>
      <c r="BQ17" s="1112"/>
      <c r="BR17" s="1112"/>
      <c r="BS17" s="1112"/>
      <c r="BT17" s="1113"/>
    </row>
    <row r="18" spans="1:123" ht="18" customHeight="1">
      <c r="B18" s="537"/>
      <c r="C18" s="537"/>
      <c r="D18" s="537"/>
      <c r="E18" s="537"/>
      <c r="F18" s="537"/>
      <c r="G18" s="537"/>
      <c r="H18" s="537"/>
      <c r="I18" s="537"/>
      <c r="J18" s="1120" t="s">
        <v>379</v>
      </c>
      <c r="K18" s="1120"/>
      <c r="L18" s="1120"/>
      <c r="M18" s="1120"/>
      <c r="N18" s="1120"/>
      <c r="O18" s="1120"/>
      <c r="P18" s="1120"/>
      <c r="Q18" s="1121">
        <v>100000</v>
      </c>
      <c r="R18" s="1121"/>
      <c r="S18" s="1121"/>
      <c r="T18" s="1121"/>
      <c r="U18" s="1121"/>
      <c r="V18" s="1121"/>
      <c r="W18" s="1121"/>
      <c r="X18" s="1121"/>
      <c r="Y18" s="1122"/>
      <c r="Z18" s="1117" t="s">
        <v>381</v>
      </c>
      <c r="AA18" s="1117"/>
      <c r="AB18" s="1121">
        <v>100000</v>
      </c>
      <c r="AC18" s="1121"/>
      <c r="AD18" s="1121"/>
      <c r="AE18" s="1121"/>
      <c r="AF18" s="1121"/>
      <c r="AG18" s="1121"/>
      <c r="AH18" s="1121"/>
      <c r="AI18" s="1121"/>
      <c r="AJ18" s="1122"/>
      <c r="AK18" s="1117" t="s">
        <v>380</v>
      </c>
      <c r="AL18" s="1117"/>
      <c r="AM18" s="1121">
        <v>0</v>
      </c>
      <c r="AN18" s="1121"/>
      <c r="AO18" s="1121"/>
      <c r="AP18" s="1121"/>
      <c r="AQ18" s="1121"/>
      <c r="AR18" s="1121"/>
      <c r="AS18" s="1121"/>
      <c r="AT18" s="1121"/>
      <c r="AU18" s="1122"/>
      <c r="AV18" s="1117" t="s">
        <v>380</v>
      </c>
      <c r="AW18" s="1117"/>
      <c r="AX18" s="1123"/>
      <c r="AY18" s="1123"/>
      <c r="AZ18" s="1123"/>
      <c r="BA18" s="1123"/>
      <c r="BB18" s="1123"/>
      <c r="BC18" s="1123"/>
      <c r="BD18" s="1123"/>
      <c r="BE18" s="1123"/>
      <c r="BF18" s="1123"/>
      <c r="BG18" s="1123"/>
      <c r="BH18" s="1123"/>
      <c r="BI18" s="1124"/>
      <c r="BL18" s="593"/>
      <c r="BM18" s="1112"/>
      <c r="BN18" s="1112"/>
      <c r="BO18" s="1112"/>
      <c r="BP18" s="1112"/>
      <c r="BQ18" s="1112"/>
      <c r="BR18" s="1112"/>
      <c r="BS18" s="1112"/>
      <c r="BT18" s="1113"/>
    </row>
    <row r="19" spans="1:123" ht="18" customHeight="1">
      <c r="B19" s="537"/>
      <c r="C19" s="537"/>
      <c r="D19" s="537"/>
      <c r="E19" s="537"/>
      <c r="F19" s="537"/>
      <c r="G19" s="537"/>
      <c r="H19" s="537"/>
      <c r="I19" s="537"/>
      <c r="J19" s="1127" t="s">
        <v>382</v>
      </c>
      <c r="K19" s="1127"/>
      <c r="L19" s="1127"/>
      <c r="M19" s="1127"/>
      <c r="N19" s="1127"/>
      <c r="O19" s="1127"/>
      <c r="P19" s="1127"/>
      <c r="Q19" s="1128">
        <v>50000</v>
      </c>
      <c r="R19" s="1128"/>
      <c r="S19" s="1128"/>
      <c r="T19" s="1128"/>
      <c r="U19" s="1128"/>
      <c r="V19" s="1128"/>
      <c r="W19" s="1128"/>
      <c r="X19" s="1128"/>
      <c r="Y19" s="1129"/>
      <c r="Z19" s="1118" t="s">
        <v>380</v>
      </c>
      <c r="AA19" s="1118"/>
      <c r="AB19" s="1128">
        <v>20000</v>
      </c>
      <c r="AC19" s="1128"/>
      <c r="AD19" s="1128"/>
      <c r="AE19" s="1128"/>
      <c r="AF19" s="1128"/>
      <c r="AG19" s="1128"/>
      <c r="AH19" s="1128"/>
      <c r="AI19" s="1128"/>
      <c r="AJ19" s="1129"/>
      <c r="AK19" s="1118" t="s">
        <v>380</v>
      </c>
      <c r="AL19" s="1118"/>
      <c r="AM19" s="1130">
        <v>-1000</v>
      </c>
      <c r="AN19" s="1130"/>
      <c r="AO19" s="1130"/>
      <c r="AP19" s="1130"/>
      <c r="AQ19" s="1130"/>
      <c r="AR19" s="1130"/>
      <c r="AS19" s="1130"/>
      <c r="AT19" s="1130"/>
      <c r="AU19" s="1131"/>
      <c r="AV19" s="1118" t="s">
        <v>380</v>
      </c>
      <c r="AW19" s="1118"/>
      <c r="AX19" s="1123"/>
      <c r="AY19" s="1123"/>
      <c r="AZ19" s="1123"/>
      <c r="BA19" s="1123"/>
      <c r="BB19" s="1123"/>
      <c r="BC19" s="1123"/>
      <c r="BD19" s="1123"/>
      <c r="BE19" s="1123"/>
      <c r="BF19" s="1123"/>
      <c r="BG19" s="1123"/>
      <c r="BH19" s="1123"/>
      <c r="BI19" s="1124"/>
      <c r="BL19" s="1114"/>
      <c r="BM19" s="1115"/>
      <c r="BN19" s="1115"/>
      <c r="BO19" s="1115"/>
      <c r="BP19" s="1115"/>
      <c r="BQ19" s="1115"/>
      <c r="BR19" s="1115"/>
      <c r="BS19" s="1115"/>
      <c r="BT19" s="1116"/>
    </row>
    <row r="20" spans="1:123" ht="18" customHeight="1">
      <c r="B20" s="538" t="s">
        <v>720</v>
      </c>
      <c r="C20" s="538"/>
      <c r="D20" s="538"/>
      <c r="E20" s="538"/>
      <c r="F20" s="538"/>
      <c r="G20" s="538"/>
      <c r="H20" s="538"/>
      <c r="I20" s="538"/>
      <c r="J20" s="560" t="s">
        <v>721</v>
      </c>
      <c r="K20" s="560"/>
      <c r="L20" s="560"/>
      <c r="M20" s="560"/>
      <c r="N20" s="560"/>
      <c r="O20" s="560"/>
      <c r="P20" s="560"/>
      <c r="Q20" s="560"/>
      <c r="R20" s="560"/>
      <c r="S20" s="560"/>
      <c r="T20" s="560"/>
      <c r="U20" s="560"/>
      <c r="V20" s="560"/>
      <c r="W20" s="560"/>
      <c r="X20" s="560"/>
      <c r="Y20" s="560"/>
      <c r="Z20" s="560"/>
      <c r="AA20" s="560"/>
      <c r="AB20" s="573" t="s">
        <v>722</v>
      </c>
      <c r="AC20" s="573"/>
      <c r="AD20" s="573"/>
      <c r="AE20" s="573"/>
      <c r="AF20" s="573"/>
      <c r="AG20" s="573"/>
      <c r="AH20" s="573"/>
      <c r="AI20" s="573"/>
      <c r="AJ20" s="573"/>
      <c r="AK20" s="573"/>
      <c r="AL20" s="573"/>
      <c r="AM20" s="573" t="s">
        <v>723</v>
      </c>
      <c r="AN20" s="573"/>
      <c r="AO20" s="573"/>
      <c r="AP20" s="573"/>
      <c r="AQ20" s="573"/>
      <c r="AR20" s="573"/>
      <c r="AS20" s="573"/>
      <c r="AT20" s="573"/>
      <c r="AU20" s="573"/>
      <c r="AV20" s="573"/>
      <c r="AW20" s="573"/>
      <c r="AX20" s="573"/>
      <c r="AY20" s="573"/>
      <c r="AZ20" s="573"/>
      <c r="BA20" s="573"/>
      <c r="BB20" s="573"/>
      <c r="BC20" s="573"/>
      <c r="BD20" s="573"/>
      <c r="BE20" s="573"/>
      <c r="BF20" s="573"/>
      <c r="BG20" s="573"/>
      <c r="BH20" s="573"/>
      <c r="BI20" s="573"/>
    </row>
    <row r="21" spans="1:123" ht="20.25" customHeight="1">
      <c r="B21" s="538"/>
      <c r="C21" s="538"/>
      <c r="D21" s="538"/>
      <c r="E21" s="538"/>
      <c r="F21" s="538"/>
      <c r="G21" s="538"/>
      <c r="H21" s="538"/>
      <c r="I21" s="538"/>
      <c r="J21" s="1125" t="s">
        <v>796</v>
      </c>
      <c r="K21" s="1125"/>
      <c r="L21" s="1125"/>
      <c r="M21" s="1125"/>
      <c r="N21" s="1125"/>
      <c r="O21" s="1125"/>
      <c r="P21" s="1125"/>
      <c r="Q21" s="1125"/>
      <c r="R21" s="1125"/>
      <c r="S21" s="1125"/>
      <c r="T21" s="1125"/>
      <c r="U21" s="1125"/>
      <c r="V21" s="1125"/>
      <c r="W21" s="1125"/>
      <c r="X21" s="1125"/>
      <c r="Y21" s="1125"/>
      <c r="Z21" s="1125"/>
      <c r="AA21" s="1125"/>
      <c r="AB21" s="1126" t="s">
        <v>838</v>
      </c>
      <c r="AC21" s="1126"/>
      <c r="AD21" s="1126"/>
      <c r="AE21" s="1126"/>
      <c r="AF21" s="1126"/>
      <c r="AG21" s="1126"/>
      <c r="AH21" s="1126"/>
      <c r="AI21" s="1126"/>
      <c r="AJ21" s="1126"/>
      <c r="AK21" s="1126"/>
      <c r="AL21" s="1126"/>
      <c r="AM21" s="1126" t="s">
        <v>724</v>
      </c>
      <c r="AN21" s="1126"/>
      <c r="AO21" s="1126"/>
      <c r="AP21" s="1126"/>
      <c r="AQ21" s="1126"/>
      <c r="AR21" s="1126"/>
      <c r="AS21" s="1126"/>
      <c r="AT21" s="1126"/>
      <c r="AU21" s="1126"/>
      <c r="AV21" s="1126"/>
      <c r="AW21" s="1126"/>
      <c r="AX21" s="1126"/>
      <c r="AY21" s="1126"/>
      <c r="AZ21" s="1126"/>
      <c r="BA21" s="1126"/>
      <c r="BB21" s="1126"/>
      <c r="BC21" s="1126"/>
      <c r="BD21" s="1126"/>
      <c r="BE21" s="1126"/>
      <c r="BF21" s="1126"/>
      <c r="BG21" s="1126"/>
      <c r="BH21" s="1126"/>
      <c r="BI21" s="1126"/>
      <c r="BK21" s="321"/>
    </row>
    <row r="22" spans="1:123" ht="15.75" customHeight="1">
      <c r="B22" s="290"/>
      <c r="C22" s="290"/>
      <c r="D22" s="290"/>
      <c r="E22" s="290"/>
      <c r="F22" s="290"/>
      <c r="G22" s="290"/>
      <c r="H22" s="290"/>
      <c r="I22" s="290"/>
      <c r="J22" s="290"/>
      <c r="K22" s="290"/>
      <c r="L22" s="290"/>
      <c r="M22" s="290"/>
      <c r="N22" s="290"/>
      <c r="O22" s="290"/>
      <c r="P22" s="290"/>
      <c r="Q22" s="290"/>
      <c r="R22" s="290"/>
      <c r="S22" s="290"/>
      <c r="T22" s="290"/>
      <c r="U22" s="336"/>
      <c r="V22" s="336"/>
      <c r="W22" s="336"/>
      <c r="X22" s="339"/>
      <c r="Y22" s="339"/>
      <c r="Z22" s="339"/>
      <c r="AA22" s="339"/>
      <c r="AB22" s="339"/>
      <c r="AC22" s="339"/>
      <c r="AD22" s="339"/>
      <c r="AE22" s="339"/>
      <c r="AF22" s="339"/>
      <c r="AG22" s="339"/>
      <c r="AH22" s="339"/>
      <c r="AI22" s="339"/>
      <c r="AJ22" s="339"/>
      <c r="AK22" s="339"/>
      <c r="AL22" s="339"/>
      <c r="AM22" s="339"/>
      <c r="AN22" s="339"/>
      <c r="AO22" s="336"/>
      <c r="AP22" s="336"/>
      <c r="AQ22" s="336"/>
      <c r="AR22" s="339"/>
      <c r="AS22" s="339"/>
      <c r="AT22" s="339"/>
      <c r="AU22" s="339"/>
      <c r="AV22" s="339"/>
      <c r="AW22" s="339"/>
      <c r="AX22" s="339"/>
      <c r="AY22" s="339"/>
      <c r="AZ22" s="339"/>
      <c r="BA22" s="339"/>
      <c r="BB22" s="339"/>
      <c r="BC22" s="339"/>
      <c r="BD22" s="339"/>
      <c r="BE22" s="339"/>
      <c r="BF22" s="339"/>
      <c r="BG22" s="339"/>
      <c r="BH22" s="339"/>
      <c r="BI22" s="339"/>
      <c r="BK22" s="321"/>
    </row>
    <row r="23" spans="1:123" ht="16.5" customHeight="1">
      <c r="A23" s="296"/>
      <c r="B23" s="321" t="s">
        <v>725</v>
      </c>
      <c r="C23" s="278"/>
      <c r="D23" s="278"/>
      <c r="E23" s="278"/>
      <c r="F23" s="278"/>
      <c r="G23" s="278"/>
      <c r="H23" s="278"/>
      <c r="I23" s="278"/>
      <c r="J23" s="278"/>
      <c r="K23" s="278"/>
      <c r="L23" s="278"/>
      <c r="M23" s="278"/>
      <c r="N23" s="278"/>
      <c r="O23" s="278"/>
      <c r="P23" s="278"/>
      <c r="Q23" s="278"/>
      <c r="R23" s="278"/>
      <c r="S23" s="278"/>
      <c r="T23" s="278"/>
      <c r="U23" s="278"/>
      <c r="V23" s="278"/>
      <c r="W23" s="278"/>
      <c r="X23" s="264"/>
      <c r="Y23" s="264"/>
      <c r="Z23" s="264"/>
      <c r="AA23" s="264"/>
      <c r="AB23" s="264"/>
      <c r="AC23" s="264"/>
      <c r="AD23" s="264"/>
      <c r="AE23" s="264"/>
      <c r="AF23" s="264"/>
      <c r="AG23" s="264"/>
      <c r="AH23" s="264"/>
      <c r="AI23" s="264"/>
      <c r="AJ23" s="264"/>
      <c r="AK23" s="264"/>
      <c r="AL23" s="264"/>
      <c r="AM23" s="264"/>
      <c r="AN23" s="264"/>
      <c r="AO23" s="278"/>
      <c r="AP23" s="278"/>
      <c r="AQ23" s="278"/>
      <c r="AR23" s="278"/>
      <c r="AS23" s="278"/>
      <c r="AT23" s="278"/>
      <c r="AU23" s="278"/>
      <c r="AV23" s="278"/>
      <c r="AW23" s="278"/>
      <c r="AX23" s="278"/>
      <c r="AY23" s="278"/>
      <c r="AZ23" s="278"/>
      <c r="BA23" s="278"/>
      <c r="BB23" s="278"/>
      <c r="BC23" s="278"/>
      <c r="BD23" s="278"/>
      <c r="BE23" s="278"/>
      <c r="BF23" s="278"/>
      <c r="BG23" s="278"/>
      <c r="BH23" s="278"/>
      <c r="BI23" s="296"/>
      <c r="BJ23" s="296"/>
      <c r="BK23" s="296"/>
    </row>
    <row r="24" spans="1:123" ht="16.5" customHeight="1">
      <c r="B24" s="1134" t="s">
        <v>468</v>
      </c>
      <c r="C24" s="1134"/>
      <c r="D24" s="1134"/>
      <c r="E24" s="1134"/>
      <c r="F24" s="1134"/>
      <c r="G24" s="1134"/>
      <c r="H24" s="1134"/>
      <c r="I24" s="1134"/>
      <c r="J24" s="1134"/>
      <c r="K24" s="1134"/>
      <c r="L24" s="1134"/>
      <c r="M24" s="1134"/>
    </row>
    <row r="25" spans="1:123" ht="120" customHeight="1">
      <c r="B25" s="1135"/>
      <c r="C25" s="1135"/>
      <c r="D25" s="1135"/>
      <c r="E25" s="1135"/>
      <c r="F25" s="1135"/>
      <c r="G25" s="1135"/>
      <c r="H25" s="1135"/>
      <c r="I25" s="1135"/>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c r="AT25" s="1135"/>
      <c r="AU25" s="1135"/>
      <c r="AV25" s="1135"/>
      <c r="AW25" s="1135"/>
      <c r="AX25" s="1135"/>
      <c r="AY25" s="1135"/>
      <c r="AZ25" s="1135"/>
      <c r="BA25" s="1135"/>
      <c r="BB25" s="1135"/>
      <c r="BC25" s="1135"/>
      <c r="BD25" s="1135"/>
      <c r="BE25" s="1135"/>
      <c r="BF25" s="1135"/>
      <c r="BG25" s="1135"/>
      <c r="BH25" s="1135"/>
      <c r="BI25" s="446"/>
    </row>
    <row r="26" spans="1:123" ht="34.5" customHeight="1">
      <c r="B26" s="1136" t="s">
        <v>726</v>
      </c>
      <c r="C26" s="1136"/>
      <c r="D26" s="1136"/>
      <c r="E26" s="1136"/>
      <c r="F26" s="1136"/>
      <c r="G26" s="1136"/>
      <c r="H26" s="1136"/>
      <c r="I26" s="1136"/>
      <c r="J26" s="1136"/>
      <c r="K26" s="1136"/>
      <c r="L26" s="1136"/>
      <c r="M26" s="1136"/>
      <c r="N26" s="1136"/>
      <c r="O26" s="1136"/>
      <c r="P26" s="1136"/>
      <c r="Q26" s="1136"/>
      <c r="R26" s="1136"/>
      <c r="S26" s="1136"/>
      <c r="T26" s="1136"/>
      <c r="U26" s="1136"/>
      <c r="V26" s="1136"/>
      <c r="W26" s="1136"/>
      <c r="X26" s="1136"/>
      <c r="Y26" s="1136"/>
      <c r="Z26" s="1136"/>
      <c r="AA26" s="1136"/>
      <c r="AB26" s="1136"/>
      <c r="AC26" s="1136"/>
      <c r="AD26" s="1136"/>
      <c r="AE26" s="1136"/>
      <c r="AF26" s="1136"/>
      <c r="AG26" s="1136"/>
      <c r="AH26" s="1136"/>
      <c r="AI26" s="1136"/>
      <c r="AJ26" s="1136"/>
      <c r="AK26" s="1136"/>
      <c r="AL26" s="1136"/>
      <c r="AM26" s="1136"/>
      <c r="AN26" s="1136"/>
      <c r="AO26" s="1136"/>
      <c r="AP26" s="1136"/>
      <c r="AQ26" s="1136"/>
      <c r="AR26" s="1136"/>
      <c r="AS26" s="1136"/>
      <c r="AT26" s="1136"/>
      <c r="AU26" s="1136"/>
      <c r="AV26" s="1136"/>
      <c r="AW26" s="1136"/>
      <c r="AX26" s="1136"/>
      <c r="AY26" s="1136"/>
      <c r="AZ26" s="1136"/>
      <c r="BA26" s="1136"/>
      <c r="BB26" s="1136"/>
      <c r="BC26" s="1136"/>
      <c r="BD26" s="1136"/>
      <c r="BE26" s="1136"/>
      <c r="BF26" s="1136"/>
      <c r="BG26" s="1136"/>
      <c r="BH26" s="1136"/>
      <c r="BI26" s="1136"/>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row>
    <row r="27" spans="1:123" ht="12" customHeight="1">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0"/>
      <c r="BI27" s="340"/>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row>
    <row r="28" spans="1:123" ht="16.5" customHeight="1">
      <c r="A28" s="296"/>
      <c r="B28" s="937" t="s">
        <v>727</v>
      </c>
      <c r="C28" s="937"/>
      <c r="D28" s="937"/>
      <c r="E28" s="937"/>
      <c r="F28" s="937"/>
      <c r="G28" s="937"/>
      <c r="H28" s="937"/>
      <c r="I28" s="937"/>
      <c r="J28" s="937"/>
      <c r="K28" s="937"/>
      <c r="L28" s="937"/>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7"/>
      <c r="AL28" s="937"/>
      <c r="AM28" s="937"/>
      <c r="AN28" s="937"/>
      <c r="AO28" s="937"/>
      <c r="AP28" s="937"/>
      <c r="AQ28" s="937"/>
      <c r="AR28" s="937"/>
      <c r="AS28" s="937"/>
      <c r="AT28" s="937"/>
      <c r="AU28" s="937"/>
      <c r="AV28" s="937"/>
      <c r="AW28" s="937"/>
      <c r="AX28" s="937"/>
      <c r="AY28" s="937"/>
      <c r="AZ28" s="937"/>
      <c r="BA28" s="937"/>
      <c r="BB28" s="937"/>
      <c r="BC28" s="937"/>
      <c r="BD28" s="937"/>
      <c r="BE28" s="937"/>
      <c r="BF28" s="937"/>
      <c r="BG28" s="937"/>
      <c r="BH28" s="937"/>
      <c r="BI28" s="296"/>
      <c r="BJ28" s="296"/>
      <c r="BK28" s="296"/>
    </row>
    <row r="29" spans="1:123" ht="16.5" customHeight="1">
      <c r="A29" s="296"/>
      <c r="B29" s="957" t="s">
        <v>728</v>
      </c>
      <c r="C29" s="957"/>
      <c r="D29" s="957"/>
      <c r="E29" s="957"/>
      <c r="F29" s="957"/>
      <c r="G29" s="957"/>
      <c r="H29" s="957"/>
      <c r="I29" s="957"/>
      <c r="J29" s="957"/>
      <c r="K29" s="957"/>
      <c r="L29" s="957"/>
      <c r="M29" s="957"/>
      <c r="N29" s="957"/>
      <c r="O29" s="957"/>
      <c r="P29" s="957"/>
      <c r="Q29" s="957"/>
      <c r="R29" s="957"/>
      <c r="S29" s="957"/>
      <c r="T29" s="957"/>
      <c r="U29" s="957"/>
      <c r="V29" s="957"/>
      <c r="W29" s="957"/>
      <c r="X29" s="957"/>
      <c r="Y29" s="957"/>
      <c r="Z29" s="957"/>
      <c r="AA29" s="957"/>
      <c r="AB29" s="957"/>
      <c r="AC29" s="957"/>
      <c r="AD29" s="957"/>
      <c r="AE29" s="957"/>
      <c r="AF29" s="957"/>
      <c r="AG29" s="957"/>
      <c r="AH29" s="957"/>
      <c r="AI29" s="957"/>
      <c r="AJ29" s="957"/>
      <c r="AK29" s="957"/>
      <c r="AL29" s="957"/>
      <c r="AM29" s="957"/>
      <c r="AN29" s="957"/>
      <c r="AO29" s="957"/>
      <c r="AP29" s="957"/>
      <c r="AQ29" s="957"/>
      <c r="AR29" s="957"/>
      <c r="AS29" s="957"/>
      <c r="AT29" s="957"/>
      <c r="AU29" s="957"/>
      <c r="AV29" s="957"/>
      <c r="AW29" s="957"/>
      <c r="AX29" s="957"/>
      <c r="AY29" s="957"/>
      <c r="AZ29" s="957"/>
      <c r="BA29" s="957"/>
      <c r="BB29" s="957"/>
      <c r="BC29" s="957"/>
      <c r="BD29" s="957"/>
      <c r="BE29" s="957"/>
      <c r="BF29" s="957"/>
      <c r="BG29" s="957"/>
      <c r="BH29" s="957"/>
      <c r="BI29" s="296"/>
      <c r="BJ29" s="296"/>
      <c r="BK29" s="296"/>
    </row>
    <row r="30" spans="1:123" ht="12.75" customHeight="1">
      <c r="A30" s="296"/>
      <c r="B30" s="482" t="s">
        <v>729</v>
      </c>
      <c r="C30" s="482"/>
      <c r="D30" s="482"/>
      <c r="E30" s="482"/>
      <c r="F30" s="482"/>
      <c r="G30" s="482"/>
      <c r="H30" s="482"/>
      <c r="I30" s="482"/>
      <c r="J30" s="482"/>
      <c r="K30" s="482"/>
      <c r="L30" s="482"/>
      <c r="M30" s="482"/>
      <c r="N30" s="482"/>
      <c r="O30" s="482"/>
      <c r="P30" s="482"/>
      <c r="Q30" s="482" t="s">
        <v>483</v>
      </c>
      <c r="R30" s="482"/>
      <c r="S30" s="482"/>
      <c r="T30" s="482"/>
      <c r="U30" s="482"/>
      <c r="V30" s="482"/>
      <c r="W30" s="482"/>
      <c r="X30" s="482"/>
      <c r="Y30" s="482"/>
      <c r="Z30" s="482"/>
      <c r="AA30" s="482"/>
      <c r="AB30" s="482"/>
      <c r="AC30" s="482"/>
      <c r="AD30" s="482" t="s">
        <v>484</v>
      </c>
      <c r="AE30" s="482"/>
      <c r="AF30" s="482"/>
      <c r="AG30" s="482"/>
      <c r="AH30" s="482"/>
      <c r="AI30" s="482"/>
      <c r="AJ30" s="482"/>
      <c r="AK30" s="482"/>
      <c r="AL30" s="482"/>
      <c r="AM30" s="482"/>
      <c r="AN30" s="482"/>
      <c r="AO30" s="482"/>
      <c r="AP30" s="482"/>
      <c r="AQ30" s="482"/>
      <c r="AR30" s="543"/>
      <c r="AS30" s="543"/>
      <c r="AT30" s="543"/>
      <c r="AU30" s="543"/>
      <c r="AV30" s="543"/>
      <c r="AW30" s="543"/>
      <c r="AX30" s="543"/>
      <c r="AY30" s="543"/>
      <c r="AZ30" s="543"/>
      <c r="BA30" s="543"/>
      <c r="BB30" s="543"/>
      <c r="BC30" s="543"/>
      <c r="BD30" s="543"/>
      <c r="BE30" s="813" t="s">
        <v>730</v>
      </c>
      <c r="BF30" s="813"/>
      <c r="BG30" s="813"/>
      <c r="BH30" s="813"/>
      <c r="BI30" s="940"/>
      <c r="BJ30" s="296"/>
      <c r="BK30" s="296"/>
    </row>
    <row r="31" spans="1:123" ht="42.75" customHeight="1">
      <c r="A31" s="296"/>
      <c r="B31" s="482"/>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894" t="s">
        <v>731</v>
      </c>
      <c r="AS31" s="894"/>
      <c r="AT31" s="894"/>
      <c r="AU31" s="894"/>
      <c r="AV31" s="894"/>
      <c r="AW31" s="894"/>
      <c r="AX31" s="894"/>
      <c r="AY31" s="894"/>
      <c r="AZ31" s="894"/>
      <c r="BA31" s="894"/>
      <c r="BB31" s="894"/>
      <c r="BC31" s="894"/>
      <c r="BD31" s="894"/>
      <c r="BE31" s="813"/>
      <c r="BF31" s="813"/>
      <c r="BG31" s="813"/>
      <c r="BH31" s="813"/>
      <c r="BI31" s="940"/>
      <c r="BJ31" s="296"/>
      <c r="BK31" s="296"/>
    </row>
    <row r="32" spans="1:123" ht="99.95" customHeight="1">
      <c r="B32" s="955" t="s">
        <v>732</v>
      </c>
      <c r="C32" s="955"/>
      <c r="D32" s="955"/>
      <c r="E32" s="955"/>
      <c r="F32" s="955"/>
      <c r="G32" s="955"/>
      <c r="H32" s="955"/>
      <c r="I32" s="955"/>
      <c r="J32" s="955"/>
      <c r="K32" s="955"/>
      <c r="L32" s="955"/>
      <c r="M32" s="955"/>
      <c r="N32" s="955"/>
      <c r="O32" s="955"/>
      <c r="P32" s="955"/>
      <c r="Q32" s="724" t="s">
        <v>841</v>
      </c>
      <c r="R32" s="724"/>
      <c r="S32" s="724"/>
      <c r="T32" s="724"/>
      <c r="U32" s="724"/>
      <c r="V32" s="724"/>
      <c r="W32" s="724"/>
      <c r="X32" s="724"/>
      <c r="Y32" s="724"/>
      <c r="Z32" s="724"/>
      <c r="AA32" s="724"/>
      <c r="AB32" s="724"/>
      <c r="AC32" s="724"/>
      <c r="AD32" s="724" t="s">
        <v>842</v>
      </c>
      <c r="AE32" s="724"/>
      <c r="AF32" s="724"/>
      <c r="AG32" s="724"/>
      <c r="AH32" s="724"/>
      <c r="AI32" s="724"/>
      <c r="AJ32" s="724"/>
      <c r="AK32" s="724"/>
      <c r="AL32" s="724"/>
      <c r="AM32" s="724"/>
      <c r="AN32" s="724"/>
      <c r="AO32" s="724"/>
      <c r="AP32" s="724"/>
      <c r="AQ32" s="724"/>
      <c r="AR32" s="1132"/>
      <c r="AS32" s="724"/>
      <c r="AT32" s="724"/>
      <c r="AU32" s="724"/>
      <c r="AV32" s="724"/>
      <c r="AW32" s="724"/>
      <c r="AX32" s="724"/>
      <c r="AY32" s="724"/>
      <c r="AZ32" s="724"/>
      <c r="BA32" s="724"/>
      <c r="BB32" s="724"/>
      <c r="BC32" s="724"/>
      <c r="BD32" s="724"/>
      <c r="BE32" s="802"/>
      <c r="BF32" s="802"/>
      <c r="BG32" s="802"/>
      <c r="BH32" s="802"/>
      <c r="BI32" s="1133"/>
    </row>
    <row r="33" spans="2:61" ht="18" customHeight="1">
      <c r="B33" s="342" t="s">
        <v>733</v>
      </c>
      <c r="C33" s="343"/>
      <c r="D33" s="343"/>
      <c r="E33" s="343"/>
      <c r="F33" s="343"/>
      <c r="G33" s="343"/>
      <c r="H33" s="343"/>
      <c r="I33" s="343"/>
      <c r="J33" s="343"/>
      <c r="K33" s="343"/>
      <c r="L33" s="343"/>
      <c r="M33" s="343"/>
      <c r="N33" s="343"/>
      <c r="O33" s="343"/>
      <c r="P33" s="343"/>
      <c r="Q33" s="344"/>
      <c r="R33" s="344"/>
      <c r="S33" s="344"/>
      <c r="T33" s="344"/>
      <c r="U33" s="344"/>
      <c r="V33" s="344"/>
      <c r="W33" s="344"/>
      <c r="X33" s="344"/>
      <c r="Y33" s="344"/>
      <c r="Z33" s="344"/>
      <c r="AA33" s="344"/>
      <c r="AB33" s="344"/>
      <c r="AC33" s="344"/>
      <c r="AD33" s="345"/>
      <c r="AE33" s="345"/>
      <c r="AF33" s="345"/>
      <c r="AG33" s="345"/>
      <c r="AH33" s="345"/>
      <c r="AI33" s="345"/>
      <c r="AJ33" s="345"/>
      <c r="AK33" s="346"/>
      <c r="AL33" s="346"/>
      <c r="AM33" s="346"/>
      <c r="AN33" s="346"/>
      <c r="AO33" s="346"/>
      <c r="AP33" s="346"/>
      <c r="AQ33" s="346"/>
      <c r="AR33" s="297"/>
      <c r="AS33" s="297"/>
      <c r="AT33" s="297"/>
      <c r="AU33" s="297"/>
      <c r="AV33" s="297"/>
      <c r="AW33" s="297"/>
      <c r="AX33" s="297"/>
      <c r="AY33" s="297"/>
      <c r="AZ33" s="297"/>
      <c r="BA33" s="297"/>
      <c r="BB33" s="297"/>
      <c r="BC33" s="297"/>
      <c r="BD33" s="297"/>
      <c r="BE33" s="347"/>
      <c r="BF33" s="347"/>
      <c r="BG33" s="347"/>
      <c r="BH33" s="348"/>
      <c r="BI33" s="348"/>
    </row>
    <row r="34" spans="2:61" s="298" customFormat="1" ht="13.5" customHeight="1">
      <c r="B34" s="436" t="s">
        <v>734</v>
      </c>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6"/>
      <c r="BH34" s="436"/>
    </row>
    <row r="35" spans="2:61" s="298" customFormat="1" ht="13.5" customHeight="1">
      <c r="B35" s="436" t="s">
        <v>735</v>
      </c>
      <c r="C35" s="436"/>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6"/>
      <c r="BF35" s="436"/>
      <c r="BG35" s="436"/>
      <c r="BH35" s="436"/>
    </row>
    <row r="36" spans="2:61" s="298" customFormat="1" ht="11.25" customHeight="1">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row>
    <row r="37" spans="2:61" ht="16.5" customHeight="1">
      <c r="B37" s="1137" t="s">
        <v>736</v>
      </c>
      <c r="C37" s="1137"/>
      <c r="D37" s="1137"/>
      <c r="E37" s="1137"/>
      <c r="F37" s="1137"/>
      <c r="G37" s="1137"/>
      <c r="H37" s="1137"/>
      <c r="I37" s="1137"/>
      <c r="J37" s="1137"/>
      <c r="K37" s="1137"/>
      <c r="L37" s="1137"/>
      <c r="M37" s="1137"/>
      <c r="N37" s="1137"/>
      <c r="O37" s="1137"/>
      <c r="P37" s="1137"/>
      <c r="Q37" s="1137"/>
      <c r="R37" s="1137"/>
      <c r="S37" s="1137"/>
      <c r="T37" s="1137"/>
      <c r="U37" s="1137"/>
      <c r="V37" s="1137"/>
      <c r="W37" s="1137"/>
      <c r="X37" s="1137"/>
      <c r="Y37" s="1137"/>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c r="AU37" s="1137"/>
      <c r="AV37" s="1137"/>
      <c r="AW37" s="1137"/>
      <c r="AX37" s="1137"/>
      <c r="AY37" s="1137"/>
      <c r="AZ37" s="1137"/>
      <c r="BA37" s="1137"/>
      <c r="BB37" s="1137"/>
      <c r="BC37" s="1137"/>
      <c r="BD37" s="1137"/>
      <c r="BE37" s="1137"/>
      <c r="BF37" s="1137"/>
      <c r="BG37" s="1137"/>
      <c r="BH37" s="1137"/>
    </row>
    <row r="38" spans="2:61" ht="18" customHeight="1">
      <c r="B38" s="893" t="s">
        <v>527</v>
      </c>
      <c r="C38" s="893"/>
      <c r="D38" s="893"/>
      <c r="E38" s="893"/>
      <c r="F38" s="893"/>
      <c r="G38" s="893"/>
      <c r="H38" s="893"/>
      <c r="I38" s="893"/>
      <c r="J38" s="893"/>
      <c r="K38" s="893"/>
      <c r="L38" s="893"/>
      <c r="M38" s="893"/>
      <c r="N38" s="893"/>
      <c r="O38" s="893"/>
      <c r="P38" s="893"/>
      <c r="Q38" s="867" t="s">
        <v>528</v>
      </c>
      <c r="R38" s="867"/>
      <c r="S38" s="867"/>
      <c r="T38" s="867" t="s">
        <v>529</v>
      </c>
      <c r="U38" s="867"/>
      <c r="V38" s="867"/>
      <c r="W38" s="867" t="s">
        <v>11</v>
      </c>
      <c r="X38" s="867"/>
      <c r="Y38" s="867"/>
      <c r="Z38" s="867" t="s">
        <v>12</v>
      </c>
      <c r="AA38" s="867"/>
      <c r="AB38" s="867"/>
      <c r="AC38" s="867" t="s">
        <v>13</v>
      </c>
      <c r="AD38" s="867"/>
      <c r="AE38" s="867"/>
      <c r="AF38" s="867" t="s">
        <v>14</v>
      </c>
      <c r="AG38" s="867"/>
      <c r="AH38" s="867"/>
      <c r="AI38" s="867" t="s">
        <v>15</v>
      </c>
      <c r="AJ38" s="867"/>
      <c r="AK38" s="867"/>
      <c r="AL38" s="867" t="s">
        <v>16</v>
      </c>
      <c r="AM38" s="867"/>
      <c r="AN38" s="867"/>
      <c r="AO38" s="547" t="s">
        <v>17</v>
      </c>
      <c r="AP38" s="547"/>
      <c r="AQ38" s="547"/>
      <c r="AR38" s="867" t="s">
        <v>18</v>
      </c>
      <c r="AS38" s="867"/>
      <c r="AT38" s="867"/>
      <c r="AU38" s="867" t="s">
        <v>19</v>
      </c>
      <c r="AV38" s="867"/>
      <c r="AW38" s="867"/>
      <c r="AX38" s="867" t="s">
        <v>530</v>
      </c>
      <c r="AY38" s="867"/>
      <c r="AZ38" s="867"/>
      <c r="BA38" s="574" t="s">
        <v>531</v>
      </c>
      <c r="BB38" s="574"/>
      <c r="BC38" s="574"/>
      <c r="BD38" s="574"/>
      <c r="BE38" s="574"/>
      <c r="BF38" s="574"/>
      <c r="BG38" s="574"/>
      <c r="BH38" s="574"/>
      <c r="BI38" s="574"/>
    </row>
    <row r="39" spans="2:61" ht="18" customHeight="1">
      <c r="B39" s="893"/>
      <c r="C39" s="893"/>
      <c r="D39" s="893"/>
      <c r="E39" s="893"/>
      <c r="F39" s="893"/>
      <c r="G39" s="893"/>
      <c r="H39" s="893"/>
      <c r="I39" s="893"/>
      <c r="J39" s="893"/>
      <c r="K39" s="893"/>
      <c r="L39" s="893"/>
      <c r="M39" s="893"/>
      <c r="N39" s="893"/>
      <c r="O39" s="893"/>
      <c r="P39" s="893"/>
      <c r="Q39" s="350">
        <v>1</v>
      </c>
      <c r="R39" s="351">
        <v>10</v>
      </c>
      <c r="S39" s="352">
        <v>20</v>
      </c>
      <c r="T39" s="350">
        <v>1</v>
      </c>
      <c r="U39" s="351">
        <v>10</v>
      </c>
      <c r="V39" s="352">
        <v>20</v>
      </c>
      <c r="W39" s="350">
        <v>1</v>
      </c>
      <c r="X39" s="351">
        <v>10</v>
      </c>
      <c r="Y39" s="352">
        <v>20</v>
      </c>
      <c r="Z39" s="350">
        <v>1</v>
      </c>
      <c r="AA39" s="351">
        <v>10</v>
      </c>
      <c r="AB39" s="352">
        <v>20</v>
      </c>
      <c r="AC39" s="350">
        <v>1</v>
      </c>
      <c r="AD39" s="351">
        <v>10</v>
      </c>
      <c r="AE39" s="352">
        <v>20</v>
      </c>
      <c r="AF39" s="350">
        <v>1</v>
      </c>
      <c r="AG39" s="351">
        <v>10</v>
      </c>
      <c r="AH39" s="352">
        <v>20</v>
      </c>
      <c r="AI39" s="350">
        <v>1</v>
      </c>
      <c r="AJ39" s="351">
        <v>10</v>
      </c>
      <c r="AK39" s="352">
        <v>20</v>
      </c>
      <c r="AL39" s="350">
        <v>1</v>
      </c>
      <c r="AM39" s="351">
        <v>10</v>
      </c>
      <c r="AN39" s="352">
        <v>20</v>
      </c>
      <c r="AO39" s="350">
        <v>1</v>
      </c>
      <c r="AP39" s="351">
        <v>10</v>
      </c>
      <c r="AQ39" s="352">
        <v>20</v>
      </c>
      <c r="AR39" s="350">
        <v>1</v>
      </c>
      <c r="AS39" s="351">
        <v>10</v>
      </c>
      <c r="AT39" s="352">
        <v>20</v>
      </c>
      <c r="AU39" s="350">
        <v>1</v>
      </c>
      <c r="AV39" s="351">
        <v>10</v>
      </c>
      <c r="AW39" s="352">
        <v>20</v>
      </c>
      <c r="AX39" s="350">
        <v>1</v>
      </c>
      <c r="AY39" s="351">
        <v>10</v>
      </c>
      <c r="AZ39" s="352">
        <v>20</v>
      </c>
      <c r="BA39" s="574"/>
      <c r="BB39" s="574"/>
      <c r="BC39" s="574"/>
      <c r="BD39" s="574"/>
      <c r="BE39" s="574"/>
      <c r="BF39" s="574"/>
      <c r="BG39" s="574"/>
      <c r="BH39" s="574"/>
      <c r="BI39" s="574"/>
    </row>
    <row r="40" spans="2:61" ht="18" customHeight="1">
      <c r="B40" s="1138" t="s">
        <v>732</v>
      </c>
      <c r="C40" s="1139"/>
      <c r="D40" s="1139"/>
      <c r="E40" s="1139"/>
      <c r="F40" s="1139"/>
      <c r="G40" s="1139"/>
      <c r="H40" s="1139"/>
      <c r="I40" s="1139"/>
      <c r="J40" s="1139"/>
      <c r="K40" s="1139"/>
      <c r="L40" s="1139"/>
      <c r="M40" s="1139"/>
      <c r="N40" s="1139"/>
      <c r="O40" s="1139"/>
      <c r="P40" s="1139"/>
      <c r="Q40" s="286"/>
      <c r="R40" s="304"/>
      <c r="S40" s="272"/>
      <c r="T40" s="286"/>
      <c r="U40" s="304"/>
      <c r="V40" s="272"/>
      <c r="W40" s="286"/>
      <c r="X40" s="304"/>
      <c r="Y40" s="272"/>
      <c r="Z40" s="286"/>
      <c r="AA40" s="304"/>
      <c r="AB40" s="272"/>
      <c r="AC40" s="286"/>
      <c r="AD40" s="304"/>
      <c r="AE40" s="272"/>
      <c r="AF40" s="286"/>
      <c r="AG40" s="304"/>
      <c r="AH40" s="272"/>
      <c r="AI40" s="286"/>
      <c r="AJ40" s="304"/>
      <c r="AK40" s="388"/>
      <c r="AL40" s="286"/>
      <c r="AM40" s="304"/>
      <c r="AN40" s="272"/>
      <c r="AO40" s="388"/>
      <c r="AP40" s="304"/>
      <c r="AQ40" s="272"/>
      <c r="AR40" s="286"/>
      <c r="AS40" s="304"/>
      <c r="AT40" s="272"/>
      <c r="AU40" s="286"/>
      <c r="AV40" s="304"/>
      <c r="AW40" s="272"/>
      <c r="AX40" s="286"/>
      <c r="AY40" s="304"/>
      <c r="AZ40" s="272"/>
      <c r="BA40" s="1140"/>
      <c r="BB40" s="1140"/>
      <c r="BC40" s="1140"/>
      <c r="BD40" s="1140"/>
      <c r="BE40" s="1140"/>
      <c r="BF40" s="1140"/>
      <c r="BG40" s="1140"/>
      <c r="BH40" s="1140"/>
      <c r="BI40" s="1140"/>
    </row>
    <row r="41" spans="2:61" ht="14.25" customHeight="1">
      <c r="B41" s="1141" t="s">
        <v>542</v>
      </c>
      <c r="C41" s="1141"/>
      <c r="D41" s="1141"/>
      <c r="E41" s="1141"/>
      <c r="F41" s="1141"/>
      <c r="G41" s="1141"/>
      <c r="H41" s="1141"/>
      <c r="I41" s="1141"/>
      <c r="J41" s="1141"/>
      <c r="K41" s="1141"/>
      <c r="L41" s="1141"/>
      <c r="M41" s="1141"/>
      <c r="N41" s="1141"/>
      <c r="O41" s="1141"/>
      <c r="P41" s="1141"/>
      <c r="Q41" s="1141"/>
      <c r="R41" s="1141"/>
      <c r="S41" s="1141"/>
      <c r="T41" s="1141"/>
      <c r="U41" s="1141"/>
      <c r="V41" s="1141"/>
      <c r="W41" s="1141"/>
      <c r="X41" s="1141"/>
      <c r="Y41" s="1141"/>
      <c r="Z41" s="1141"/>
      <c r="AA41" s="1141"/>
      <c r="AB41" s="1141"/>
      <c r="AC41" s="1141"/>
      <c r="AD41" s="1141"/>
      <c r="AE41" s="1141"/>
      <c r="AF41" s="1141"/>
      <c r="AG41" s="1141"/>
      <c r="AH41" s="1141"/>
      <c r="AI41" s="1141"/>
      <c r="AJ41" s="1141"/>
      <c r="AK41" s="1141"/>
      <c r="AL41" s="1141"/>
      <c r="AM41" s="1141"/>
      <c r="AN41" s="1141"/>
      <c r="AO41" s="1141"/>
      <c r="AP41" s="1141"/>
      <c r="AQ41" s="1141"/>
      <c r="AR41" s="1141"/>
      <c r="AS41" s="1141"/>
      <c r="AT41" s="1141"/>
      <c r="AU41" s="1141"/>
      <c r="AV41" s="1141"/>
      <c r="AW41" s="1141"/>
      <c r="AX41" s="1141"/>
      <c r="AY41" s="1141"/>
      <c r="AZ41" s="1141"/>
      <c r="BA41" s="1141"/>
      <c r="BB41" s="1141"/>
      <c r="BC41" s="1141"/>
      <c r="BD41" s="1141"/>
      <c r="BE41" s="1141"/>
      <c r="BF41" s="1141"/>
      <c r="BG41" s="1141"/>
      <c r="BH41" s="1141"/>
    </row>
    <row r="42" spans="2:61" ht="14.25" customHeight="1">
      <c r="B42" s="353"/>
      <c r="C42" s="353"/>
      <c r="D42" s="353"/>
      <c r="E42" s="353"/>
      <c r="F42" s="353"/>
      <c r="G42" s="353"/>
      <c r="H42" s="353"/>
      <c r="I42" s="353"/>
      <c r="J42" s="353"/>
      <c r="K42" s="353"/>
      <c r="L42" s="353"/>
      <c r="M42" s="353"/>
      <c r="N42" s="353"/>
      <c r="O42" s="353"/>
      <c r="P42" s="353"/>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row>
    <row r="43" spans="2:61" ht="27" customHeight="1">
      <c r="B43" s="574" t="s">
        <v>543</v>
      </c>
      <c r="C43" s="574"/>
      <c r="D43" s="574"/>
      <c r="E43" s="574"/>
      <c r="F43" s="574"/>
      <c r="G43" s="574"/>
      <c r="H43" s="574"/>
      <c r="I43" s="574"/>
      <c r="J43" s="574"/>
      <c r="K43" s="574"/>
      <c r="L43" s="574"/>
      <c r="M43" s="574"/>
      <c r="N43" s="574"/>
      <c r="O43" s="574"/>
      <c r="P43" s="574"/>
      <c r="Q43" s="1142">
        <v>46477</v>
      </c>
      <c r="R43" s="1142"/>
      <c r="S43" s="1142"/>
      <c r="T43" s="1142"/>
      <c r="U43" s="1142"/>
      <c r="V43" s="1142"/>
      <c r="W43" s="1142"/>
      <c r="X43" s="1142"/>
      <c r="Y43" s="1142"/>
      <c r="Z43" s="1142"/>
      <c r="AA43" s="1142"/>
      <c r="AB43" s="1142"/>
      <c r="AC43" s="1142"/>
      <c r="AD43" s="1142"/>
      <c r="AE43" s="1142"/>
      <c r="AF43" s="1142"/>
      <c r="AG43" s="354"/>
      <c r="AH43" s="354"/>
      <c r="AI43" s="354"/>
      <c r="AJ43" s="354"/>
      <c r="AK43" s="354"/>
      <c r="AL43" s="354"/>
      <c r="AM43" s="354"/>
      <c r="AN43" s="354"/>
      <c r="AO43" s="354"/>
      <c r="AP43" s="354"/>
      <c r="AQ43" s="354"/>
      <c r="AR43" s="354"/>
      <c r="AS43" s="354"/>
      <c r="AT43" s="354"/>
      <c r="AU43" s="354"/>
      <c r="AV43" s="354"/>
      <c r="AW43" s="354"/>
      <c r="AX43" s="354"/>
      <c r="AY43" s="354"/>
      <c r="AZ43" s="354"/>
      <c r="BA43" s="354"/>
      <c r="BB43" s="354"/>
      <c r="BC43" s="354"/>
      <c r="BD43" s="354"/>
      <c r="BE43" s="354"/>
      <c r="BF43" s="354"/>
      <c r="BG43" s="354"/>
      <c r="BH43" s="354"/>
    </row>
    <row r="44" spans="2:61" ht="14.25" customHeight="1">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row>
    <row r="45" spans="2:61" ht="18.75" customHeight="1">
      <c r="B45" s="957" t="s">
        <v>737</v>
      </c>
      <c r="C45" s="957"/>
      <c r="D45" s="957"/>
      <c r="E45" s="957"/>
      <c r="F45" s="957"/>
      <c r="G45" s="957"/>
      <c r="H45" s="957"/>
      <c r="I45" s="957"/>
      <c r="J45" s="957"/>
      <c r="K45" s="957"/>
      <c r="L45" s="957"/>
      <c r="M45" s="957"/>
      <c r="N45" s="957"/>
      <c r="O45" s="957"/>
      <c r="P45" s="957"/>
      <c r="Q45" s="957"/>
      <c r="R45" s="957"/>
      <c r="S45" s="957"/>
      <c r="T45" s="957"/>
      <c r="U45" s="957"/>
      <c r="V45" s="957"/>
      <c r="W45" s="957"/>
      <c r="X45" s="957"/>
      <c r="Y45" s="957"/>
      <c r="Z45" s="957"/>
      <c r="AA45" s="957"/>
      <c r="AB45" s="957"/>
      <c r="AC45" s="957"/>
      <c r="AD45" s="957"/>
      <c r="AE45" s="957"/>
      <c r="AF45" s="957"/>
      <c r="AG45" s="957"/>
      <c r="AH45" s="957"/>
      <c r="AI45" s="957"/>
      <c r="AJ45" s="957"/>
      <c r="AK45" s="957"/>
      <c r="AL45" s="957"/>
      <c r="AM45" s="957"/>
      <c r="AN45" s="957"/>
      <c r="AO45" s="957"/>
      <c r="AP45" s="957"/>
      <c r="AQ45" s="957"/>
      <c r="AR45" s="957"/>
      <c r="AS45" s="957"/>
      <c r="AT45" s="957"/>
      <c r="AU45" s="957"/>
      <c r="AV45" s="957"/>
      <c r="AW45" s="957"/>
      <c r="AX45" s="957"/>
      <c r="AY45" s="957"/>
      <c r="AZ45" s="957"/>
      <c r="BA45" s="957"/>
      <c r="BB45" s="957"/>
      <c r="BC45" s="957"/>
      <c r="BD45" s="957"/>
      <c r="BE45" s="957"/>
      <c r="BF45" s="957"/>
      <c r="BG45" s="957"/>
      <c r="BH45" s="957"/>
    </row>
    <row r="46" spans="2:61" ht="18.75" customHeight="1">
      <c r="B46" s="482" t="s">
        <v>738</v>
      </c>
      <c r="C46" s="482"/>
      <c r="D46" s="482"/>
      <c r="E46" s="482"/>
      <c r="F46" s="482"/>
      <c r="G46" s="482"/>
      <c r="H46" s="482"/>
      <c r="I46" s="482"/>
      <c r="J46" s="482"/>
      <c r="K46" s="482"/>
      <c r="L46" s="482"/>
      <c r="M46" s="482"/>
      <c r="N46" s="482"/>
      <c r="O46" s="482"/>
      <c r="P46" s="482"/>
      <c r="Q46" s="482"/>
      <c r="R46" s="482"/>
      <c r="S46" s="482"/>
      <c r="T46" s="482"/>
      <c r="U46" s="813" t="s">
        <v>546</v>
      </c>
      <c r="V46" s="813"/>
      <c r="W46" s="813"/>
      <c r="X46" s="813"/>
      <c r="Y46" s="813"/>
      <c r="Z46" s="813"/>
      <c r="AA46" s="813"/>
      <c r="AB46" s="542" t="s">
        <v>328</v>
      </c>
      <c r="AC46" s="542"/>
      <c r="AD46" s="542"/>
      <c r="AE46" s="542"/>
      <c r="AF46" s="542"/>
      <c r="AG46" s="542"/>
      <c r="AH46" s="542"/>
      <c r="AI46" s="542"/>
      <c r="AJ46" s="542"/>
      <c r="AK46" s="542"/>
      <c r="AL46" s="542"/>
      <c r="AM46" s="542"/>
      <c r="AN46" s="542"/>
      <c r="AO46" s="542"/>
      <c r="AP46" s="542"/>
      <c r="AQ46" s="542"/>
      <c r="AR46" s="542"/>
      <c r="AS46" s="893" t="s">
        <v>547</v>
      </c>
      <c r="AT46" s="893"/>
      <c r="AU46" s="893"/>
      <c r="AV46" s="893"/>
      <c r="AW46" s="893"/>
      <c r="AX46" s="574" t="s">
        <v>548</v>
      </c>
      <c r="AY46" s="574"/>
      <c r="AZ46" s="574"/>
      <c r="BA46" s="574"/>
      <c r="BB46" s="574"/>
      <c r="BC46" s="574"/>
      <c r="BD46" s="574"/>
      <c r="BE46" s="574"/>
      <c r="BF46" s="574"/>
      <c r="BG46" s="574"/>
      <c r="BH46" s="574"/>
      <c r="BI46" s="574"/>
    </row>
    <row r="47" spans="2:61" ht="18.75" customHeight="1">
      <c r="B47" s="482"/>
      <c r="C47" s="482"/>
      <c r="D47" s="482"/>
      <c r="E47" s="482"/>
      <c r="F47" s="482"/>
      <c r="G47" s="482"/>
      <c r="H47" s="482"/>
      <c r="I47" s="482"/>
      <c r="J47" s="482"/>
      <c r="K47" s="482"/>
      <c r="L47" s="482"/>
      <c r="M47" s="482"/>
      <c r="N47" s="482"/>
      <c r="O47" s="482"/>
      <c r="P47" s="482"/>
      <c r="Q47" s="482"/>
      <c r="R47" s="482"/>
      <c r="S47" s="482"/>
      <c r="T47" s="482"/>
      <c r="U47" s="813"/>
      <c r="V47" s="813"/>
      <c r="W47" s="813"/>
      <c r="X47" s="813"/>
      <c r="Y47" s="813"/>
      <c r="Z47" s="813"/>
      <c r="AA47" s="813"/>
      <c r="AB47" s="542" t="s">
        <v>20</v>
      </c>
      <c r="AC47" s="542"/>
      <c r="AD47" s="542"/>
      <c r="AE47" s="542"/>
      <c r="AF47" s="542"/>
      <c r="AG47" s="542"/>
      <c r="AH47" s="542"/>
      <c r="AI47" s="574" t="s">
        <v>21</v>
      </c>
      <c r="AJ47" s="574"/>
      <c r="AK47" s="574"/>
      <c r="AL47" s="542" t="s">
        <v>22</v>
      </c>
      <c r="AM47" s="542"/>
      <c r="AN47" s="542"/>
      <c r="AO47" s="542"/>
      <c r="AP47" s="542"/>
      <c r="AQ47" s="542"/>
      <c r="AR47" s="542"/>
      <c r="AS47" s="893"/>
      <c r="AT47" s="893"/>
      <c r="AU47" s="893"/>
      <c r="AV47" s="893"/>
      <c r="AW47" s="893"/>
      <c r="AX47" s="574"/>
      <c r="AY47" s="574"/>
      <c r="AZ47" s="574"/>
      <c r="BA47" s="574"/>
      <c r="BB47" s="574"/>
      <c r="BC47" s="574"/>
      <c r="BD47" s="574"/>
      <c r="BE47" s="574"/>
      <c r="BF47" s="574"/>
      <c r="BG47" s="574"/>
      <c r="BH47" s="574"/>
      <c r="BI47" s="574"/>
    </row>
    <row r="48" spans="2:61" ht="22.5" customHeight="1">
      <c r="B48" s="798" t="s">
        <v>732</v>
      </c>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799"/>
      <c r="AV48" s="799"/>
      <c r="AW48" s="799"/>
      <c r="AX48" s="799"/>
      <c r="AY48" s="799"/>
      <c r="AZ48" s="799"/>
      <c r="BA48" s="799"/>
      <c r="BB48" s="799"/>
      <c r="BC48" s="799"/>
      <c r="BD48" s="799"/>
      <c r="BE48" s="799"/>
      <c r="BF48" s="799"/>
      <c r="BG48" s="799"/>
      <c r="BH48" s="799"/>
      <c r="BI48" s="800"/>
    </row>
    <row r="49" spans="2:93" ht="33" customHeight="1">
      <c r="B49" s="813" t="s">
        <v>550</v>
      </c>
      <c r="C49" s="953"/>
      <c r="D49" s="1147"/>
      <c r="E49" s="917" t="s">
        <v>551</v>
      </c>
      <c r="F49" s="882"/>
      <c r="G49" s="882"/>
      <c r="H49" s="882"/>
      <c r="I49" s="882"/>
      <c r="J49" s="882"/>
      <c r="K49" s="882"/>
      <c r="L49" s="882"/>
      <c r="M49" s="882"/>
      <c r="N49" s="882"/>
      <c r="O49" s="882"/>
      <c r="P49" s="882"/>
      <c r="Q49" s="882"/>
      <c r="R49" s="882"/>
      <c r="S49" s="882"/>
      <c r="T49" s="883"/>
      <c r="U49" s="1150">
        <v>165000</v>
      </c>
      <c r="V49" s="1151"/>
      <c r="W49" s="1151"/>
      <c r="X49" s="1151"/>
      <c r="Y49" s="1151"/>
      <c r="Z49" s="1151"/>
      <c r="AA49" s="1152"/>
      <c r="AB49" s="1150">
        <v>150000</v>
      </c>
      <c r="AC49" s="1151"/>
      <c r="AD49" s="1151"/>
      <c r="AE49" s="1151"/>
      <c r="AF49" s="1151"/>
      <c r="AG49" s="1151"/>
      <c r="AH49" s="1152"/>
      <c r="AI49" s="1153" t="s">
        <v>555</v>
      </c>
      <c r="AJ49" s="1153"/>
      <c r="AK49" s="1153"/>
      <c r="AL49" s="1150">
        <v>15000</v>
      </c>
      <c r="AM49" s="1151"/>
      <c r="AN49" s="1151"/>
      <c r="AO49" s="1151"/>
      <c r="AP49" s="1151"/>
      <c r="AQ49" s="1151"/>
      <c r="AR49" s="1152"/>
      <c r="AS49" s="908" t="s">
        <v>739</v>
      </c>
      <c r="AT49" s="909"/>
      <c r="AU49" s="909"/>
      <c r="AV49" s="909"/>
      <c r="AW49" s="909"/>
      <c r="AX49" s="810" t="s">
        <v>740</v>
      </c>
      <c r="AY49" s="811"/>
      <c r="AZ49" s="811"/>
      <c r="BA49" s="811"/>
      <c r="BB49" s="811"/>
      <c r="BC49" s="811"/>
      <c r="BD49" s="811"/>
      <c r="BE49" s="811"/>
      <c r="BF49" s="811"/>
      <c r="BG49" s="811"/>
      <c r="BH49" s="811"/>
      <c r="BI49" s="811"/>
    </row>
    <row r="50" spans="2:93" ht="22.5" customHeight="1">
      <c r="B50" s="907"/>
      <c r="C50" s="1148"/>
      <c r="D50" s="1149"/>
      <c r="E50" s="874"/>
      <c r="F50" s="875"/>
      <c r="G50" s="875"/>
      <c r="H50" s="875"/>
      <c r="I50" s="875"/>
      <c r="J50" s="875"/>
      <c r="K50" s="875"/>
      <c r="L50" s="875"/>
      <c r="M50" s="875"/>
      <c r="N50" s="875"/>
      <c r="O50" s="875"/>
      <c r="P50" s="875"/>
      <c r="Q50" s="875"/>
      <c r="R50" s="875"/>
      <c r="S50" s="875"/>
      <c r="T50" s="876"/>
      <c r="U50" s="1135"/>
      <c r="V50" s="1143"/>
      <c r="W50" s="1143"/>
      <c r="X50" s="1143"/>
      <c r="Y50" s="1143"/>
      <c r="Z50" s="1143"/>
      <c r="AA50" s="445"/>
      <c r="AB50" s="1144"/>
      <c r="AC50" s="1145"/>
      <c r="AD50" s="1145"/>
      <c r="AE50" s="1145"/>
      <c r="AF50" s="1145"/>
      <c r="AG50" s="1145"/>
      <c r="AH50" s="1146"/>
      <c r="AI50" s="574"/>
      <c r="AJ50" s="574"/>
      <c r="AK50" s="574"/>
      <c r="AL50" s="1135"/>
      <c r="AM50" s="1143"/>
      <c r="AN50" s="1143"/>
      <c r="AO50" s="1143"/>
      <c r="AP50" s="1143"/>
      <c r="AQ50" s="1143"/>
      <c r="AR50" s="445"/>
      <c r="AS50" s="446"/>
      <c r="AT50" s="446"/>
      <c r="AU50" s="446"/>
      <c r="AV50" s="446"/>
      <c r="AW50" s="446"/>
      <c r="AX50" s="446"/>
      <c r="AY50" s="446"/>
      <c r="AZ50" s="446"/>
      <c r="BA50" s="446"/>
      <c r="BB50" s="446"/>
      <c r="BC50" s="446"/>
      <c r="BD50" s="446"/>
      <c r="BE50" s="446"/>
      <c r="BF50" s="446"/>
      <c r="BG50" s="446"/>
      <c r="BH50" s="446"/>
      <c r="BI50" s="446"/>
    </row>
    <row r="51" spans="2:93" ht="22.5" customHeight="1">
      <c r="B51" s="1135"/>
      <c r="C51" s="1143"/>
      <c r="D51" s="1143"/>
      <c r="E51" s="1143"/>
      <c r="F51" s="1143"/>
      <c r="G51" s="1143"/>
      <c r="H51" s="1143"/>
      <c r="I51" s="1143"/>
      <c r="J51" s="1143"/>
      <c r="K51" s="1143"/>
      <c r="L51" s="1143"/>
      <c r="M51" s="1143"/>
      <c r="N51" s="1143"/>
      <c r="O51" s="1143"/>
      <c r="P51" s="1143"/>
      <c r="Q51" s="1143"/>
      <c r="R51" s="1143"/>
      <c r="S51" s="1143"/>
      <c r="T51" s="1143"/>
      <c r="U51" s="1143"/>
      <c r="V51" s="1143"/>
      <c r="W51" s="1143"/>
      <c r="X51" s="1143"/>
      <c r="Y51" s="1143"/>
      <c r="Z51" s="1143"/>
      <c r="AA51" s="1143"/>
      <c r="AB51" s="1143"/>
      <c r="AC51" s="1143"/>
      <c r="AD51" s="1143"/>
      <c r="AE51" s="1143"/>
      <c r="AF51" s="1143"/>
      <c r="AG51" s="1143"/>
      <c r="AH51" s="1143"/>
      <c r="AI51" s="1143"/>
      <c r="AJ51" s="1143"/>
      <c r="AK51" s="1143"/>
      <c r="AL51" s="1143"/>
      <c r="AM51" s="1143"/>
      <c r="AN51" s="1143"/>
      <c r="AO51" s="1143"/>
      <c r="AP51" s="1143"/>
      <c r="AQ51" s="1143"/>
      <c r="AR51" s="1143"/>
      <c r="AS51" s="1143"/>
      <c r="AT51" s="1143"/>
      <c r="AU51" s="1143"/>
      <c r="AV51" s="1143"/>
      <c r="AW51" s="1143"/>
      <c r="AX51" s="1143"/>
      <c r="AY51" s="1143"/>
      <c r="AZ51" s="1143"/>
      <c r="BA51" s="1143"/>
      <c r="BB51" s="1143"/>
      <c r="BC51" s="1143"/>
      <c r="BD51" s="1143"/>
      <c r="BE51" s="1143"/>
      <c r="BF51" s="1143"/>
      <c r="BG51" s="1143"/>
      <c r="BH51" s="1143"/>
      <c r="BI51" s="445"/>
    </row>
    <row r="52" spans="2:93" ht="22.5" customHeight="1">
      <c r="B52" s="813" t="s">
        <v>550</v>
      </c>
      <c r="C52" s="953"/>
      <c r="D52" s="1147"/>
      <c r="E52" s="874"/>
      <c r="F52" s="875"/>
      <c r="G52" s="875"/>
      <c r="H52" s="875"/>
      <c r="I52" s="875"/>
      <c r="J52" s="875"/>
      <c r="K52" s="875"/>
      <c r="L52" s="875"/>
      <c r="M52" s="875"/>
      <c r="N52" s="875"/>
      <c r="O52" s="875"/>
      <c r="P52" s="875"/>
      <c r="Q52" s="875"/>
      <c r="R52" s="875"/>
      <c r="S52" s="875"/>
      <c r="T52" s="876"/>
      <c r="U52" s="982"/>
      <c r="V52" s="875"/>
      <c r="W52" s="875"/>
      <c r="X52" s="875"/>
      <c r="Y52" s="875"/>
      <c r="Z52" s="875"/>
      <c r="AA52" s="876"/>
      <c r="AB52" s="1154"/>
      <c r="AC52" s="1155"/>
      <c r="AD52" s="1155"/>
      <c r="AE52" s="1155"/>
      <c r="AF52" s="1155"/>
      <c r="AG52" s="1155"/>
      <c r="AH52" s="1156"/>
      <c r="AI52" s="1153" t="s">
        <v>555</v>
      </c>
      <c r="AJ52" s="1153"/>
      <c r="AK52" s="1153"/>
      <c r="AL52" s="982"/>
      <c r="AM52" s="875"/>
      <c r="AN52" s="875"/>
      <c r="AO52" s="875"/>
      <c r="AP52" s="875"/>
      <c r="AQ52" s="875"/>
      <c r="AR52" s="876"/>
      <c r="AS52" s="1157"/>
      <c r="AT52" s="1157"/>
      <c r="AU52" s="1157"/>
      <c r="AV52" s="1157"/>
      <c r="AW52" s="1157"/>
      <c r="AX52" s="446"/>
      <c r="AY52" s="446"/>
      <c r="AZ52" s="446"/>
      <c r="BA52" s="446"/>
      <c r="BB52" s="446"/>
      <c r="BC52" s="446"/>
      <c r="BD52" s="446"/>
      <c r="BE52" s="446"/>
      <c r="BF52" s="446"/>
      <c r="BG52" s="446"/>
      <c r="BH52" s="446"/>
      <c r="BI52" s="446"/>
    </row>
    <row r="53" spans="2:93" ht="22.5" customHeight="1">
      <c r="B53" s="907"/>
      <c r="C53" s="1148"/>
      <c r="D53" s="1149"/>
      <c r="E53" s="874"/>
      <c r="F53" s="875"/>
      <c r="G53" s="875"/>
      <c r="H53" s="875"/>
      <c r="I53" s="875"/>
      <c r="J53" s="875"/>
      <c r="K53" s="875"/>
      <c r="L53" s="875"/>
      <c r="M53" s="875"/>
      <c r="N53" s="875"/>
      <c r="O53" s="875"/>
      <c r="P53" s="875"/>
      <c r="Q53" s="875"/>
      <c r="R53" s="875"/>
      <c r="S53" s="875"/>
      <c r="T53" s="876"/>
      <c r="U53" s="1135"/>
      <c r="V53" s="1143"/>
      <c r="W53" s="1143"/>
      <c r="X53" s="1143"/>
      <c r="Y53" s="1143"/>
      <c r="Z53" s="1143"/>
      <c r="AA53" s="445"/>
      <c r="AB53" s="1144"/>
      <c r="AC53" s="1145"/>
      <c r="AD53" s="1145"/>
      <c r="AE53" s="1145"/>
      <c r="AF53" s="1145"/>
      <c r="AG53" s="1145"/>
      <c r="AH53" s="1146"/>
      <c r="AI53" s="574"/>
      <c r="AJ53" s="574"/>
      <c r="AK53" s="574"/>
      <c r="AL53" s="1135"/>
      <c r="AM53" s="1143"/>
      <c r="AN53" s="1143"/>
      <c r="AO53" s="1143"/>
      <c r="AP53" s="1143"/>
      <c r="AQ53" s="1143"/>
      <c r="AR53" s="445"/>
      <c r="AS53" s="446"/>
      <c r="AT53" s="446"/>
      <c r="AU53" s="446"/>
      <c r="AV53" s="446"/>
      <c r="AW53" s="446"/>
      <c r="AX53" s="446"/>
      <c r="AY53" s="446"/>
      <c r="AZ53" s="446"/>
      <c r="BA53" s="446"/>
      <c r="BB53" s="446"/>
      <c r="BC53" s="446"/>
      <c r="BD53" s="446"/>
      <c r="BE53" s="446"/>
      <c r="BF53" s="446"/>
      <c r="BG53" s="446"/>
      <c r="BH53" s="446"/>
      <c r="BI53" s="446"/>
    </row>
    <row r="54" spans="2:93" ht="36" customHeight="1">
      <c r="B54" s="574" t="s">
        <v>33</v>
      </c>
      <c r="C54" s="574"/>
      <c r="D54" s="574"/>
      <c r="E54" s="574"/>
      <c r="F54" s="574"/>
      <c r="G54" s="574"/>
      <c r="H54" s="574"/>
      <c r="I54" s="574"/>
      <c r="J54" s="574"/>
      <c r="K54" s="574"/>
      <c r="L54" s="574"/>
      <c r="M54" s="574"/>
      <c r="N54" s="574"/>
      <c r="O54" s="574"/>
      <c r="P54" s="574"/>
      <c r="Q54" s="574"/>
      <c r="R54" s="574"/>
      <c r="S54" s="574"/>
      <c r="T54" s="574"/>
      <c r="U54" s="1166">
        <f>IFERROR(U49+U50+U52+U53,"")</f>
        <v>165000</v>
      </c>
      <c r="V54" s="543"/>
      <c r="W54" s="543"/>
      <c r="X54" s="543"/>
      <c r="Y54" s="543"/>
      <c r="Z54" s="543"/>
      <c r="AA54" s="544"/>
      <c r="AB54" s="1166">
        <f>IFERROR(AB49+AB50+AB52+AB53,"")</f>
        <v>150000</v>
      </c>
      <c r="AC54" s="543"/>
      <c r="AD54" s="543"/>
      <c r="AE54" s="543"/>
      <c r="AF54" s="543"/>
      <c r="AG54" s="543"/>
      <c r="AH54" s="544"/>
      <c r="AI54" s="574"/>
      <c r="AJ54" s="574"/>
      <c r="AK54" s="574"/>
      <c r="AL54" s="1166">
        <f>IFERROR(AL49+AL50+AL52+AL53,"")</f>
        <v>15000</v>
      </c>
      <c r="AM54" s="543"/>
      <c r="AN54" s="543"/>
      <c r="AO54" s="543"/>
      <c r="AP54" s="543"/>
      <c r="AQ54" s="543"/>
      <c r="AR54" s="544"/>
      <c r="AS54" s="1167" t="s">
        <v>741</v>
      </c>
      <c r="AT54" s="1168"/>
      <c r="AU54" s="1168"/>
      <c r="AV54" s="1168"/>
      <c r="AW54" s="1168"/>
      <c r="AX54" s="574"/>
      <c r="AY54" s="574"/>
      <c r="AZ54" s="574"/>
      <c r="BA54" s="574"/>
      <c r="BB54" s="574"/>
      <c r="BC54" s="574"/>
      <c r="BD54" s="574"/>
      <c r="BE54" s="574"/>
      <c r="BF54" s="574"/>
      <c r="BG54" s="574"/>
      <c r="BH54" s="574"/>
      <c r="BI54" s="574"/>
    </row>
    <row r="55" spans="2:93" s="319" customFormat="1" ht="75" customHeight="1">
      <c r="B55" s="936" t="s">
        <v>742</v>
      </c>
      <c r="C55" s="936"/>
      <c r="D55" s="936"/>
      <c r="E55" s="936"/>
      <c r="F55" s="936"/>
      <c r="G55" s="936"/>
      <c r="H55" s="936"/>
      <c r="I55" s="936"/>
      <c r="J55" s="936"/>
      <c r="K55" s="936"/>
      <c r="L55" s="936"/>
      <c r="M55" s="936"/>
      <c r="N55" s="936"/>
      <c r="O55" s="936"/>
      <c r="P55" s="936"/>
      <c r="Q55" s="936"/>
      <c r="R55" s="936"/>
      <c r="S55" s="936"/>
      <c r="T55" s="936"/>
      <c r="U55" s="936"/>
      <c r="V55" s="936"/>
      <c r="W55" s="936"/>
      <c r="X55" s="936"/>
      <c r="Y55" s="936"/>
      <c r="Z55" s="936"/>
      <c r="AA55" s="936"/>
      <c r="AB55" s="936"/>
      <c r="AC55" s="936"/>
      <c r="AD55" s="936"/>
      <c r="AE55" s="936"/>
      <c r="AF55" s="936"/>
      <c r="AG55" s="936"/>
      <c r="AH55" s="936"/>
      <c r="AI55" s="936"/>
      <c r="AJ55" s="936"/>
      <c r="AK55" s="936"/>
      <c r="AL55" s="936"/>
      <c r="AM55" s="936"/>
      <c r="AN55" s="936"/>
      <c r="AO55" s="936"/>
      <c r="AP55" s="936"/>
      <c r="AQ55" s="936"/>
      <c r="AR55" s="936"/>
      <c r="AS55" s="936"/>
      <c r="AT55" s="936"/>
      <c r="AU55" s="936"/>
      <c r="AV55" s="936"/>
      <c r="AW55" s="936"/>
      <c r="AX55" s="936"/>
      <c r="AY55" s="936"/>
      <c r="AZ55" s="936"/>
      <c r="BA55" s="936"/>
      <c r="BB55" s="936"/>
      <c r="BC55" s="936"/>
      <c r="BD55" s="936"/>
      <c r="BE55" s="936"/>
      <c r="BF55" s="936"/>
      <c r="BG55" s="936"/>
      <c r="BH55" s="936"/>
    </row>
    <row r="56" spans="2:93" s="319" customFormat="1" ht="10.5" customHeight="1">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row>
    <row r="57" spans="2:93" ht="18.75" customHeight="1">
      <c r="B57" s="937" t="s">
        <v>743</v>
      </c>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7"/>
      <c r="AE57" s="937"/>
      <c r="AF57" s="937"/>
      <c r="AG57" s="937"/>
      <c r="AH57" s="937"/>
      <c r="AI57" s="937"/>
      <c r="AJ57" s="937"/>
      <c r="AK57" s="937"/>
      <c r="AL57" s="937"/>
      <c r="AM57" s="937"/>
      <c r="AN57" s="937"/>
      <c r="AO57" s="937"/>
      <c r="AP57" s="937"/>
      <c r="AQ57" s="937"/>
      <c r="AR57" s="937"/>
      <c r="AS57" s="937"/>
      <c r="AT57" s="937"/>
      <c r="AU57" s="937"/>
      <c r="AV57" s="937"/>
      <c r="AW57" s="937"/>
      <c r="AX57" s="937"/>
      <c r="AY57" s="937"/>
      <c r="AZ57" s="937"/>
      <c r="BA57" s="937"/>
      <c r="BB57" s="937"/>
      <c r="BC57" s="937"/>
      <c r="BD57" s="937"/>
      <c r="BE57" s="937"/>
      <c r="BF57" s="937"/>
      <c r="BG57" s="937"/>
      <c r="BH57" s="937"/>
      <c r="BL57" s="355"/>
      <c r="BM57" s="355"/>
      <c r="BN57" s="355"/>
      <c r="BO57" s="355"/>
      <c r="BP57" s="355"/>
      <c r="BQ57" s="355"/>
      <c r="BR57" s="355"/>
      <c r="BS57" s="355"/>
      <c r="BT57" s="355"/>
      <c r="BU57" s="355"/>
      <c r="BV57" s="355"/>
      <c r="BW57" s="355"/>
      <c r="BX57" s="355"/>
      <c r="BY57" s="355"/>
      <c r="BZ57" s="355"/>
      <c r="CA57" s="355"/>
      <c r="CB57" s="355"/>
      <c r="CC57" s="355"/>
      <c r="CD57" s="355"/>
      <c r="CE57" s="355"/>
      <c r="CF57" s="355"/>
      <c r="CG57" s="355"/>
      <c r="CH57" s="355"/>
      <c r="CI57" s="355"/>
      <c r="CJ57" s="355"/>
      <c r="CK57" s="355"/>
      <c r="CL57" s="355"/>
      <c r="CM57" s="355"/>
      <c r="CN57" s="355"/>
      <c r="CO57" s="355"/>
    </row>
    <row r="58" spans="2:93" s="356" customFormat="1">
      <c r="B58" s="356" t="s">
        <v>642</v>
      </c>
    </row>
    <row r="59" spans="2:93" s="356" customFormat="1" ht="23.25" customHeight="1">
      <c r="C59" s="1159" t="s">
        <v>48</v>
      </c>
      <c r="D59" s="1160"/>
      <c r="E59" s="1160"/>
      <c r="F59" s="1165" t="s">
        <v>23</v>
      </c>
      <c r="G59" s="1022"/>
      <c r="H59" s="1022"/>
      <c r="I59" s="1022"/>
      <c r="J59" s="1022"/>
      <c r="K59" s="1022"/>
      <c r="L59" s="1022"/>
      <c r="M59" s="1022"/>
      <c r="N59" s="1022"/>
      <c r="O59" s="1022"/>
      <c r="P59" s="1022"/>
      <c r="Q59" s="1022"/>
      <c r="R59" s="1022"/>
      <c r="S59" s="1022"/>
      <c r="T59" s="1022"/>
      <c r="U59" s="1022"/>
      <c r="V59" s="1022"/>
      <c r="W59" s="1022"/>
      <c r="X59" s="1022"/>
      <c r="Y59" s="1022"/>
      <c r="Z59" s="1022"/>
      <c r="AA59" s="1022"/>
      <c r="AB59" s="1022"/>
      <c r="AC59" s="1022"/>
      <c r="AD59" s="1022"/>
      <c r="AE59" s="1022"/>
      <c r="AF59" s="1022"/>
      <c r="AG59" s="1022"/>
      <c r="AH59" s="1023"/>
    </row>
    <row r="60" spans="2:93" s="356" customFormat="1" ht="13.5" customHeight="1">
      <c r="C60" s="1028" t="s">
        <v>643</v>
      </c>
      <c r="D60" s="1028"/>
      <c r="E60" s="1028"/>
      <c r="F60" s="1028"/>
      <c r="G60" s="1028"/>
      <c r="H60" s="1028"/>
      <c r="I60" s="1028"/>
      <c r="J60" s="1028"/>
      <c r="K60" s="1028"/>
      <c r="L60" s="1028"/>
      <c r="M60" s="1028"/>
      <c r="N60" s="1028"/>
      <c r="O60" s="1028"/>
      <c r="P60" s="1028"/>
      <c r="Q60" s="1028"/>
      <c r="R60" s="1028"/>
      <c r="S60" s="1028"/>
      <c r="T60" s="1028"/>
      <c r="U60" s="1028"/>
      <c r="V60" s="1028"/>
      <c r="W60" s="1028"/>
      <c r="X60" s="1028"/>
      <c r="Y60" s="1028"/>
      <c r="Z60" s="1028"/>
      <c r="AA60" s="1028"/>
      <c r="AB60" s="1028"/>
      <c r="AC60" s="1028"/>
      <c r="AD60" s="1028"/>
      <c r="AE60" s="1028"/>
      <c r="AF60" s="1028"/>
      <c r="AG60" s="1028"/>
      <c r="AH60" s="1028"/>
      <c r="AI60" s="1028"/>
      <c r="AJ60" s="1028"/>
      <c r="AK60" s="1028"/>
      <c r="AL60" s="1028"/>
      <c r="AM60" s="1028"/>
      <c r="AN60" s="1028"/>
      <c r="AO60" s="1028"/>
      <c r="AP60" s="1028"/>
      <c r="AQ60" s="1028"/>
      <c r="AR60" s="1028"/>
      <c r="AS60" s="1028"/>
      <c r="AT60" s="1028"/>
      <c r="AU60" s="1028"/>
      <c r="AV60" s="1028"/>
      <c r="AW60" s="1028"/>
      <c r="AX60" s="1028"/>
      <c r="AY60" s="1028"/>
      <c r="AZ60" s="1028"/>
      <c r="BA60" s="1028"/>
      <c r="BB60" s="1028"/>
      <c r="BC60" s="1028"/>
      <c r="BD60" s="1028"/>
      <c r="BE60" s="1028"/>
      <c r="BF60" s="1028"/>
      <c r="BG60" s="1028"/>
      <c r="BH60" s="1028"/>
    </row>
    <row r="61" spans="2:93" s="356" customFormat="1" ht="18" customHeight="1">
      <c r="C61" s="356" t="s">
        <v>24</v>
      </c>
    </row>
    <row r="62" spans="2:93" s="356" customFormat="1" ht="13.5" customHeight="1">
      <c r="C62" s="1158" t="s">
        <v>644</v>
      </c>
      <c r="D62" s="1158"/>
      <c r="E62" s="1158"/>
      <c r="F62" s="1158"/>
      <c r="G62" s="1158"/>
      <c r="H62" s="1158"/>
      <c r="I62" s="1158"/>
      <c r="J62" s="1158"/>
      <c r="K62" s="1158"/>
      <c r="L62" s="1158"/>
      <c r="M62" s="1158"/>
      <c r="N62" s="1158"/>
      <c r="O62" s="1158"/>
      <c r="P62" s="1158"/>
      <c r="Q62" s="1158"/>
      <c r="R62" s="1158"/>
      <c r="S62" s="1158"/>
      <c r="T62" s="1158"/>
      <c r="U62" s="1158"/>
      <c r="V62" s="1158"/>
      <c r="W62" s="1158"/>
      <c r="X62" s="1158"/>
      <c r="Y62" s="1158"/>
      <c r="Z62" s="1158"/>
      <c r="AA62" s="1158"/>
      <c r="AB62" s="1158"/>
      <c r="AC62" s="1158"/>
      <c r="AD62" s="1158"/>
      <c r="AE62" s="1158"/>
      <c r="AF62" s="1158"/>
      <c r="AG62" s="1158"/>
      <c r="AH62" s="1158"/>
      <c r="AI62" s="1158"/>
      <c r="AJ62" s="1158"/>
      <c r="AK62" s="1158"/>
      <c r="AL62" s="1158"/>
      <c r="AM62" s="1158"/>
      <c r="AN62" s="1158"/>
      <c r="AO62" s="1158"/>
      <c r="AP62" s="1158"/>
      <c r="AQ62" s="1158"/>
      <c r="AR62" s="1158"/>
      <c r="AS62" s="1158"/>
      <c r="AT62" s="1158"/>
      <c r="AU62" s="1158"/>
      <c r="AV62" s="1158"/>
      <c r="AW62" s="1158"/>
      <c r="AX62" s="1158"/>
      <c r="AY62" s="1158"/>
      <c r="AZ62" s="1158"/>
      <c r="BA62" s="1158"/>
      <c r="BB62" s="1158"/>
      <c r="BC62" s="1158"/>
      <c r="BD62" s="1158"/>
      <c r="BE62" s="1158"/>
      <c r="BF62" s="1158"/>
      <c r="BG62" s="1158"/>
      <c r="BH62" s="1158"/>
    </row>
    <row r="63" spans="2:93" s="356" customFormat="1" ht="18" customHeight="1">
      <c r="C63" s="1158"/>
      <c r="D63" s="1158"/>
      <c r="E63" s="1158"/>
      <c r="F63" s="1158"/>
      <c r="G63" s="1158"/>
      <c r="H63" s="1158"/>
      <c r="I63" s="1158"/>
      <c r="J63" s="1158"/>
      <c r="K63" s="1158"/>
      <c r="L63" s="1158"/>
      <c r="M63" s="1158"/>
      <c r="N63" s="1158"/>
      <c r="O63" s="1158"/>
      <c r="P63" s="1158"/>
      <c r="Q63" s="1158"/>
      <c r="R63" s="1158"/>
      <c r="S63" s="1158"/>
      <c r="T63" s="1158"/>
      <c r="U63" s="1158"/>
      <c r="V63" s="1158"/>
      <c r="W63" s="1158"/>
      <c r="X63" s="1158"/>
      <c r="Y63" s="1158"/>
      <c r="Z63" s="1158"/>
      <c r="AA63" s="1158"/>
      <c r="AB63" s="1158"/>
      <c r="AC63" s="1158"/>
      <c r="AD63" s="1158"/>
      <c r="AE63" s="1158"/>
      <c r="AF63" s="1158"/>
      <c r="AG63" s="1158"/>
      <c r="AH63" s="1158"/>
      <c r="AI63" s="1158"/>
      <c r="AJ63" s="1158"/>
      <c r="AK63" s="1158"/>
      <c r="AL63" s="1158"/>
      <c r="AM63" s="1158"/>
      <c r="AN63" s="1158"/>
      <c r="AO63" s="1158"/>
      <c r="AP63" s="1158"/>
      <c r="AQ63" s="1158"/>
      <c r="AR63" s="1158"/>
      <c r="AS63" s="1158"/>
      <c r="AT63" s="1158"/>
      <c r="AU63" s="1158"/>
      <c r="AV63" s="1158"/>
      <c r="AW63" s="1158"/>
      <c r="AX63" s="1158"/>
      <c r="AY63" s="1158"/>
      <c r="AZ63" s="1158"/>
      <c r="BA63" s="1158"/>
      <c r="BB63" s="1158"/>
      <c r="BC63" s="1158"/>
      <c r="BD63" s="1158"/>
      <c r="BE63" s="1158"/>
      <c r="BF63" s="1158"/>
      <c r="BG63" s="1158"/>
      <c r="BH63" s="1158"/>
    </row>
    <row r="64" spans="2:93" s="356" customFormat="1">
      <c r="C64" s="1158"/>
      <c r="D64" s="1158"/>
      <c r="E64" s="1158"/>
      <c r="F64" s="1158"/>
      <c r="G64" s="1158"/>
      <c r="H64" s="1158"/>
      <c r="I64" s="1158"/>
      <c r="J64" s="1158"/>
      <c r="K64" s="1158"/>
      <c r="L64" s="1158"/>
      <c r="M64" s="1158"/>
      <c r="N64" s="1158"/>
      <c r="O64" s="1158"/>
      <c r="P64" s="1158"/>
      <c r="Q64" s="1158"/>
      <c r="R64" s="1158"/>
      <c r="S64" s="1158"/>
      <c r="T64" s="1158"/>
      <c r="U64" s="1158"/>
      <c r="V64" s="1158"/>
      <c r="W64" s="1158"/>
      <c r="X64" s="1158"/>
      <c r="Y64" s="1158"/>
      <c r="Z64" s="1158"/>
      <c r="AA64" s="1158"/>
      <c r="AB64" s="1158"/>
      <c r="AC64" s="1158"/>
      <c r="AD64" s="1158"/>
      <c r="AE64" s="1158"/>
      <c r="AF64" s="1158"/>
      <c r="AG64" s="1158"/>
      <c r="AH64" s="1158"/>
      <c r="AI64" s="1158"/>
      <c r="AJ64" s="1158"/>
      <c r="AK64" s="1158"/>
      <c r="AL64" s="1158"/>
      <c r="AM64" s="1158"/>
      <c r="AN64" s="1158"/>
      <c r="AO64" s="1158"/>
      <c r="AP64" s="1158"/>
      <c r="AQ64" s="1158"/>
      <c r="AR64" s="1158"/>
      <c r="AS64" s="1158"/>
      <c r="AT64" s="1158"/>
      <c r="AU64" s="1158"/>
      <c r="AV64" s="1158"/>
      <c r="AW64" s="1158"/>
      <c r="AX64" s="1158"/>
      <c r="AY64" s="1158"/>
      <c r="AZ64" s="1158"/>
      <c r="BA64" s="1158"/>
      <c r="BB64" s="1158"/>
      <c r="BC64" s="1158"/>
      <c r="BD64" s="1158"/>
      <c r="BE64" s="1158"/>
      <c r="BF64" s="1158"/>
      <c r="BG64" s="1158"/>
      <c r="BH64" s="1158"/>
    </row>
    <row r="65" spans="2:131" s="356" customFormat="1">
      <c r="C65" s="1158"/>
      <c r="D65" s="1158"/>
      <c r="E65" s="1158"/>
      <c r="F65" s="1158"/>
      <c r="G65" s="1158"/>
      <c r="H65" s="1158"/>
      <c r="I65" s="1158"/>
      <c r="J65" s="1158"/>
      <c r="K65" s="1158"/>
      <c r="L65" s="1158"/>
      <c r="M65" s="1158"/>
      <c r="N65" s="1158"/>
      <c r="O65" s="1158"/>
      <c r="P65" s="1158"/>
      <c r="Q65" s="1158"/>
      <c r="R65" s="1158"/>
      <c r="S65" s="1158"/>
      <c r="T65" s="1158"/>
      <c r="U65" s="1158"/>
      <c r="V65" s="1158"/>
      <c r="W65" s="1158"/>
      <c r="X65" s="1158"/>
      <c r="Y65" s="1158"/>
      <c r="Z65" s="1158"/>
      <c r="AA65" s="1158"/>
      <c r="AB65" s="1158"/>
      <c r="AC65" s="1158"/>
      <c r="AD65" s="1158"/>
      <c r="AE65" s="1158"/>
      <c r="AF65" s="1158"/>
      <c r="AG65" s="1158"/>
      <c r="AH65" s="1158"/>
      <c r="AI65" s="1158"/>
      <c r="AJ65" s="1158"/>
      <c r="AK65" s="1158"/>
      <c r="AL65" s="1158"/>
      <c r="AM65" s="1158"/>
      <c r="AN65" s="1158"/>
      <c r="AO65" s="1158"/>
      <c r="AP65" s="1158"/>
      <c r="AQ65" s="1158"/>
      <c r="AR65" s="1158"/>
      <c r="AS65" s="1158"/>
      <c r="AT65" s="1158"/>
      <c r="AU65" s="1158"/>
      <c r="AV65" s="1158"/>
      <c r="AW65" s="1158"/>
      <c r="AX65" s="1158"/>
      <c r="AY65" s="1158"/>
      <c r="AZ65" s="1158"/>
      <c r="BA65" s="1158"/>
      <c r="BB65" s="1158"/>
      <c r="BC65" s="1158"/>
      <c r="BD65" s="1158"/>
      <c r="BE65" s="1158"/>
      <c r="BF65" s="1158"/>
      <c r="BG65" s="1158"/>
      <c r="BH65" s="1158"/>
    </row>
    <row r="66" spans="2:131" s="358" customFormat="1" ht="18" customHeight="1">
      <c r="B66" s="357" t="s">
        <v>744</v>
      </c>
    </row>
    <row r="67" spans="2:131" s="2" customFormat="1" ht="18" customHeight="1">
      <c r="C67" s="2" t="s">
        <v>661</v>
      </c>
    </row>
    <row r="68" spans="2:131" s="2" customFormat="1" ht="18" customHeight="1">
      <c r="D68" s="2" t="s">
        <v>26</v>
      </c>
      <c r="BW68" s="328"/>
      <c r="BX68" s="328"/>
      <c r="BY68" s="328"/>
      <c r="BZ68" s="328"/>
      <c r="CA68" s="328"/>
      <c r="CB68" s="328"/>
      <c r="CC68" s="328"/>
      <c r="CD68" s="328"/>
      <c r="CE68" s="328"/>
      <c r="CF68" s="328"/>
      <c r="CG68" s="328"/>
      <c r="CH68" s="328"/>
      <c r="CI68" s="328"/>
      <c r="CJ68" s="328"/>
      <c r="CK68" s="328"/>
      <c r="CL68" s="328"/>
      <c r="CM68" s="328"/>
      <c r="CN68" s="328"/>
      <c r="CO68" s="328"/>
      <c r="CP68" s="328"/>
      <c r="CQ68" s="328"/>
      <c r="CR68" s="328"/>
      <c r="CS68" s="328"/>
      <c r="CT68" s="328"/>
      <c r="CU68" s="328"/>
      <c r="CV68" s="328"/>
      <c r="CW68" s="328"/>
      <c r="CX68" s="328"/>
      <c r="CY68" s="328"/>
      <c r="CZ68" s="328"/>
      <c r="DA68" s="328"/>
      <c r="DB68" s="328"/>
      <c r="DC68" s="328"/>
      <c r="DD68" s="328"/>
      <c r="DE68" s="328"/>
      <c r="DF68" s="328"/>
      <c r="DG68" s="328"/>
      <c r="DH68" s="328"/>
      <c r="DI68" s="328"/>
      <c r="DJ68" s="328"/>
      <c r="DK68" s="328"/>
      <c r="DL68" s="1"/>
      <c r="DM68" s="1"/>
      <c r="DN68" s="1"/>
      <c r="DO68" s="1"/>
      <c r="DP68" s="1"/>
      <c r="DQ68" s="1"/>
      <c r="DR68" s="1"/>
      <c r="DS68" s="1"/>
      <c r="DT68" s="329"/>
      <c r="DU68" s="329"/>
      <c r="DV68" s="329"/>
      <c r="DW68" s="329"/>
      <c r="DX68" s="329"/>
      <c r="DY68" s="329"/>
      <c r="DZ68" s="329"/>
      <c r="EA68" s="329"/>
    </row>
    <row r="69" spans="2:131" s="329" customFormat="1" ht="23.25" customHeight="1">
      <c r="D69" s="1159" t="s">
        <v>48</v>
      </c>
      <c r="E69" s="1160"/>
      <c r="F69" s="1160"/>
      <c r="G69" s="1161" t="s">
        <v>27</v>
      </c>
      <c r="H69" s="1161"/>
      <c r="I69" s="1161"/>
      <c r="J69" s="1161"/>
      <c r="K69" s="1161"/>
      <c r="L69" s="1161"/>
      <c r="M69" s="1161"/>
      <c r="N69" s="1161"/>
      <c r="O69" s="116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row>
    <row r="70" spans="2:131" s="329" customFormat="1">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row>
    <row r="71" spans="2:131" s="359" customFormat="1">
      <c r="B71" s="359" t="s">
        <v>745</v>
      </c>
      <c r="BK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row>
    <row r="72" spans="2:131" s="361" customFormat="1">
      <c r="C72" s="2" t="s">
        <v>661</v>
      </c>
      <c r="BK72" s="250"/>
      <c r="BW72" s="250"/>
      <c r="BX72" s="250"/>
      <c r="BY72" s="250"/>
      <c r="BZ72" s="250"/>
      <c r="CA72" s="250"/>
      <c r="CB72" s="250"/>
      <c r="CC72" s="250"/>
      <c r="CD72" s="250"/>
      <c r="CE72" s="250"/>
      <c r="CF72" s="250"/>
      <c r="CG72" s="250"/>
      <c r="CH72" s="250"/>
      <c r="CI72" s="250"/>
      <c r="CJ72" s="250"/>
      <c r="CK72" s="250"/>
      <c r="CL72" s="250"/>
      <c r="CM72" s="250"/>
      <c r="CN72" s="250"/>
      <c r="CO72" s="250"/>
      <c r="CP72" s="250"/>
      <c r="CQ72" s="250"/>
      <c r="CR72" s="250"/>
      <c r="CS72" s="250"/>
      <c r="CT72" s="250"/>
      <c r="CU72" s="250"/>
      <c r="CV72" s="250"/>
      <c r="CW72" s="250"/>
      <c r="CX72" s="250"/>
      <c r="CY72" s="250"/>
      <c r="CZ72" s="250"/>
      <c r="DA72" s="250"/>
      <c r="DB72" s="250"/>
      <c r="DC72" s="250"/>
      <c r="DD72" s="250"/>
      <c r="DE72" s="250"/>
      <c r="DF72" s="250"/>
      <c r="DG72" s="250"/>
      <c r="DH72" s="250"/>
      <c r="DI72" s="250"/>
      <c r="DJ72" s="250"/>
      <c r="DK72" s="250"/>
      <c r="DL72" s="250"/>
      <c r="DM72" s="250"/>
      <c r="DN72" s="250"/>
      <c r="DO72" s="250"/>
      <c r="DP72" s="250"/>
      <c r="DQ72" s="250"/>
      <c r="DR72" s="250"/>
      <c r="DS72" s="250"/>
      <c r="DT72" s="250"/>
      <c r="DU72" s="250"/>
      <c r="DV72" s="250"/>
      <c r="DW72" s="250"/>
      <c r="DX72" s="250"/>
      <c r="DY72" s="250"/>
      <c r="DZ72" s="250"/>
      <c r="EA72" s="250"/>
    </row>
    <row r="73" spans="2:131" s="361" customFormat="1" ht="13.5" customHeight="1">
      <c r="D73" s="361" t="s">
        <v>28</v>
      </c>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362"/>
      <c r="BP73" s="362"/>
      <c r="BQ73" s="362"/>
      <c r="BR73" s="362"/>
      <c r="BS73" s="362"/>
      <c r="BT73" s="362"/>
      <c r="BU73" s="362"/>
      <c r="BV73" s="362"/>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250"/>
      <c r="CW73" s="250"/>
      <c r="CX73" s="250"/>
      <c r="CY73" s="250"/>
      <c r="CZ73" s="250"/>
      <c r="DA73" s="250"/>
      <c r="DB73" s="250"/>
      <c r="DC73" s="250"/>
      <c r="DD73" s="250"/>
      <c r="DE73" s="250"/>
      <c r="DF73" s="250"/>
      <c r="DG73" s="250"/>
      <c r="DH73" s="250"/>
      <c r="DI73" s="250"/>
      <c r="DJ73" s="250"/>
      <c r="DK73" s="250"/>
      <c r="DL73" s="250"/>
      <c r="DM73" s="250"/>
      <c r="DN73" s="250"/>
      <c r="DO73" s="250"/>
      <c r="DP73" s="250"/>
      <c r="DQ73" s="250"/>
      <c r="DR73" s="250"/>
      <c r="DS73" s="250"/>
      <c r="DT73" s="250"/>
      <c r="DU73" s="250"/>
      <c r="DV73" s="250"/>
      <c r="DW73" s="250"/>
      <c r="DX73" s="250"/>
      <c r="DY73" s="250"/>
      <c r="DZ73" s="250"/>
      <c r="EA73" s="250"/>
    </row>
    <row r="74" spans="2:131" s="361" customFormat="1" ht="23.25" customHeight="1">
      <c r="D74" s="1159" t="s">
        <v>48</v>
      </c>
      <c r="E74" s="1160"/>
      <c r="F74" s="1160"/>
      <c r="G74" s="1162" t="s">
        <v>29</v>
      </c>
      <c r="H74" s="1163"/>
      <c r="I74" s="1163"/>
      <c r="J74" s="1163"/>
      <c r="K74" s="1163"/>
      <c r="L74" s="1163"/>
      <c r="M74" s="1163"/>
      <c r="N74" s="1163"/>
      <c r="O74" s="1163"/>
      <c r="P74" s="1163"/>
      <c r="Q74" s="1163"/>
      <c r="R74" s="1163"/>
      <c r="S74" s="1164"/>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250"/>
    </row>
    <row r="75" spans="2:131" s="363" customFormat="1" ht="11.25">
      <c r="C75" s="364" t="s">
        <v>663</v>
      </c>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BP75" s="366"/>
      <c r="BQ75" s="366"/>
      <c r="BR75" s="366"/>
      <c r="BS75" s="366"/>
      <c r="BT75" s="366"/>
      <c r="BU75" s="366"/>
      <c r="BV75" s="366"/>
      <c r="BW75" s="298"/>
      <c r="BX75" s="298"/>
      <c r="BY75" s="298"/>
      <c r="BZ75" s="298"/>
      <c r="CA75" s="298"/>
      <c r="CB75" s="298"/>
      <c r="CC75" s="298"/>
      <c r="CD75" s="298"/>
      <c r="CE75" s="298"/>
      <c r="CF75" s="298"/>
      <c r="CG75" s="298"/>
      <c r="CH75" s="298"/>
      <c r="CI75" s="298"/>
      <c r="CJ75" s="298"/>
      <c r="CK75" s="298"/>
      <c r="CL75" s="298"/>
      <c r="CM75" s="298"/>
      <c r="CN75" s="298"/>
      <c r="CO75" s="298"/>
      <c r="CP75" s="298"/>
      <c r="CQ75" s="298"/>
      <c r="CR75" s="298"/>
      <c r="CS75" s="298"/>
      <c r="CT75" s="298"/>
      <c r="CU75" s="298"/>
      <c r="CV75" s="298"/>
      <c r="CW75" s="298"/>
      <c r="CX75" s="298"/>
      <c r="CY75" s="298"/>
      <c r="CZ75" s="298"/>
      <c r="DA75" s="298"/>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row>
    <row r="76" spans="2:131" s="363" customFormat="1" ht="11.25">
      <c r="C76" s="364"/>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BP76" s="366"/>
      <c r="BQ76" s="366"/>
      <c r="BR76" s="366"/>
      <c r="BS76" s="366"/>
      <c r="BT76" s="366"/>
      <c r="BU76" s="366"/>
      <c r="BV76" s="366"/>
      <c r="BW76" s="298"/>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row>
    <row r="77" spans="2:131" ht="18" customHeight="1">
      <c r="B77" s="937" t="s">
        <v>746</v>
      </c>
      <c r="C77" s="937"/>
      <c r="D77" s="937"/>
      <c r="E77" s="937"/>
      <c r="F77" s="937"/>
      <c r="G77" s="937"/>
      <c r="H77" s="937"/>
      <c r="I77" s="937"/>
      <c r="J77" s="937"/>
      <c r="K77" s="937"/>
      <c r="L77" s="937"/>
      <c r="M77" s="937"/>
      <c r="N77" s="937"/>
      <c r="O77" s="937"/>
      <c r="P77" s="937"/>
      <c r="Q77" s="937"/>
      <c r="R77" s="937"/>
      <c r="S77" s="937"/>
      <c r="T77" s="937"/>
      <c r="U77" s="937"/>
      <c r="V77" s="937"/>
      <c r="W77" s="937"/>
      <c r="X77" s="937"/>
      <c r="Y77" s="937"/>
      <c r="Z77" s="937"/>
      <c r="AA77" s="937"/>
      <c r="AB77" s="937"/>
      <c r="AC77" s="937"/>
      <c r="AD77" s="937"/>
      <c r="AE77" s="937"/>
      <c r="AF77" s="937"/>
      <c r="AG77" s="937"/>
      <c r="AH77" s="937"/>
      <c r="AI77" s="937"/>
      <c r="AJ77" s="937"/>
      <c r="AK77" s="937"/>
      <c r="AL77" s="937"/>
      <c r="AM77" s="937"/>
      <c r="AN77" s="937"/>
      <c r="AO77" s="937"/>
      <c r="AP77" s="937"/>
      <c r="AQ77" s="937"/>
      <c r="AR77" s="937"/>
      <c r="AS77" s="937"/>
      <c r="AT77" s="937"/>
      <c r="AU77" s="937"/>
      <c r="AV77" s="937"/>
      <c r="AW77" s="937"/>
      <c r="AX77" s="937"/>
      <c r="AY77" s="937"/>
      <c r="AZ77" s="937"/>
      <c r="BA77" s="937"/>
      <c r="BB77" s="937"/>
      <c r="BC77" s="937"/>
      <c r="BD77" s="937"/>
      <c r="BE77" s="937"/>
      <c r="BF77" s="937"/>
      <c r="BG77" s="937"/>
      <c r="BH77" s="937"/>
      <c r="BI77" s="937"/>
    </row>
    <row r="78" spans="2:131" ht="35.25" customHeight="1">
      <c r="B78" s="942" t="s">
        <v>665</v>
      </c>
      <c r="C78" s="942"/>
      <c r="D78" s="734"/>
      <c r="E78" s="734"/>
      <c r="F78" s="734"/>
      <c r="G78" s="734"/>
      <c r="H78" s="734"/>
      <c r="I78" s="734"/>
      <c r="J78" s="734"/>
      <c r="K78" s="734"/>
      <c r="L78" s="734"/>
      <c r="M78" s="734"/>
      <c r="N78" s="734"/>
      <c r="O78" s="734"/>
      <c r="P78" s="734"/>
      <c r="Q78" s="734"/>
      <c r="R78" s="734"/>
      <c r="S78" s="734"/>
      <c r="T78" s="734"/>
      <c r="U78" s="734"/>
      <c r="V78" s="734"/>
      <c r="W78" s="734"/>
      <c r="X78" s="734"/>
      <c r="Y78" s="734"/>
      <c r="Z78" s="734"/>
      <c r="AA78" s="734"/>
      <c r="AB78" s="734"/>
      <c r="AC78" s="734"/>
      <c r="AD78" s="734"/>
      <c r="AE78" s="734"/>
      <c r="AF78" s="734"/>
      <c r="AG78" s="734"/>
      <c r="AH78" s="734"/>
      <c r="AI78" s="734"/>
      <c r="AJ78" s="734"/>
      <c r="AK78" s="734"/>
      <c r="AL78" s="734"/>
      <c r="AM78" s="734"/>
      <c r="AN78" s="734"/>
      <c r="AO78" s="734"/>
      <c r="AP78" s="734"/>
      <c r="AQ78" s="734"/>
      <c r="AR78" s="734"/>
      <c r="AS78" s="734"/>
      <c r="AT78" s="734"/>
      <c r="AU78" s="734"/>
      <c r="AV78" s="734"/>
      <c r="AW78" s="734"/>
      <c r="AX78" s="734"/>
      <c r="AY78" s="734"/>
      <c r="AZ78" s="734"/>
      <c r="BA78" s="734"/>
      <c r="BB78" s="734"/>
      <c r="BC78" s="734"/>
      <c r="BD78" s="734"/>
      <c r="BE78" s="734"/>
      <c r="BF78" s="734"/>
      <c r="BG78" s="734"/>
      <c r="BH78" s="734"/>
    </row>
    <row r="79" spans="2:131" ht="32.25" customHeight="1">
      <c r="B79" s="893">
        <v>1</v>
      </c>
      <c r="C79" s="893"/>
      <c r="D79" s="1169" t="s">
        <v>666</v>
      </c>
      <c r="E79" s="1170"/>
      <c r="F79" s="1170"/>
      <c r="G79" s="1170"/>
      <c r="H79" s="1170"/>
      <c r="I79" s="1170"/>
      <c r="J79" s="1170"/>
      <c r="K79" s="1170"/>
      <c r="L79" s="1170"/>
      <c r="M79" s="1170"/>
      <c r="N79" s="1170"/>
      <c r="O79" s="1170"/>
      <c r="P79" s="1170"/>
      <c r="Q79" s="1170"/>
      <c r="R79" s="1170"/>
      <c r="S79" s="1170"/>
      <c r="T79" s="1170"/>
      <c r="U79" s="1171"/>
      <c r="V79" s="893">
        <v>4</v>
      </c>
      <c r="W79" s="893"/>
      <c r="X79" s="1169" t="s">
        <v>747</v>
      </c>
      <c r="Y79" s="1170"/>
      <c r="Z79" s="1170"/>
      <c r="AA79" s="1170"/>
      <c r="AB79" s="1170"/>
      <c r="AC79" s="1170"/>
      <c r="AD79" s="1170"/>
      <c r="AE79" s="1170"/>
      <c r="AF79" s="1170"/>
      <c r="AG79" s="1170"/>
      <c r="AH79" s="1170"/>
      <c r="AI79" s="1170"/>
      <c r="AJ79" s="1170"/>
      <c r="AK79" s="1170"/>
      <c r="AL79" s="1170"/>
      <c r="AM79" s="1170"/>
      <c r="AN79" s="1170"/>
      <c r="AO79" s="1171"/>
      <c r="AP79" s="943">
        <v>7</v>
      </c>
      <c r="AQ79" s="941"/>
      <c r="AR79" s="1169" t="s">
        <v>671</v>
      </c>
      <c r="AS79" s="1170"/>
      <c r="AT79" s="1170"/>
      <c r="AU79" s="1170"/>
      <c r="AV79" s="1170"/>
      <c r="AW79" s="1170"/>
      <c r="AX79" s="1170"/>
      <c r="AY79" s="1170"/>
      <c r="AZ79" s="1170"/>
      <c r="BA79" s="1170"/>
      <c r="BB79" s="1170"/>
      <c r="BC79" s="1170"/>
      <c r="BD79" s="1170"/>
      <c r="BE79" s="1170"/>
      <c r="BF79" s="1170"/>
      <c r="BG79" s="1170"/>
      <c r="BH79" s="1170"/>
      <c r="BI79" s="1171"/>
    </row>
    <row r="80" spans="2:131" ht="32.25" customHeight="1">
      <c r="B80" s="893">
        <v>2</v>
      </c>
      <c r="C80" s="893"/>
      <c r="D80" s="1169" t="s">
        <v>669</v>
      </c>
      <c r="E80" s="1170"/>
      <c r="F80" s="1170"/>
      <c r="G80" s="1170"/>
      <c r="H80" s="1170"/>
      <c r="I80" s="1170"/>
      <c r="J80" s="1170"/>
      <c r="K80" s="1170"/>
      <c r="L80" s="1170"/>
      <c r="M80" s="1170"/>
      <c r="N80" s="1170"/>
      <c r="O80" s="1170"/>
      <c r="P80" s="1170"/>
      <c r="Q80" s="1170"/>
      <c r="R80" s="1170"/>
      <c r="S80" s="1170"/>
      <c r="T80" s="1170"/>
      <c r="U80" s="1171"/>
      <c r="V80" s="893">
        <v>5</v>
      </c>
      <c r="W80" s="893"/>
      <c r="X80" s="1172" t="s">
        <v>673</v>
      </c>
      <c r="Y80" s="1173"/>
      <c r="Z80" s="1173"/>
      <c r="AA80" s="1173"/>
      <c r="AB80" s="1173"/>
      <c r="AC80" s="1173"/>
      <c r="AD80" s="1173"/>
      <c r="AE80" s="1173"/>
      <c r="AF80" s="1173"/>
      <c r="AG80" s="1173"/>
      <c r="AH80" s="1173"/>
      <c r="AI80" s="1173"/>
      <c r="AJ80" s="1173"/>
      <c r="AK80" s="1173"/>
      <c r="AL80" s="1173"/>
      <c r="AM80" s="1173"/>
      <c r="AN80" s="1173"/>
      <c r="AO80" s="1174"/>
      <c r="AP80" s="943">
        <v>8</v>
      </c>
      <c r="AQ80" s="941"/>
      <c r="AR80" s="1169" t="s">
        <v>748</v>
      </c>
      <c r="AS80" s="1170"/>
      <c r="AT80" s="1170"/>
      <c r="AU80" s="1170"/>
      <c r="AV80" s="1170"/>
      <c r="AW80" s="1170"/>
      <c r="AX80" s="1170"/>
      <c r="AY80" s="1170"/>
      <c r="AZ80" s="1170"/>
      <c r="BA80" s="1170"/>
      <c r="BB80" s="1170"/>
      <c r="BC80" s="1170"/>
      <c r="BD80" s="1170"/>
      <c r="BE80" s="1170"/>
      <c r="BF80" s="1170"/>
      <c r="BG80" s="1170"/>
      <c r="BH80" s="1170"/>
      <c r="BI80" s="1171"/>
    </row>
    <row r="81" spans="2:61" ht="32.25" customHeight="1">
      <c r="B81" s="893">
        <v>3</v>
      </c>
      <c r="C81" s="893"/>
      <c r="D81" s="1169" t="s">
        <v>672</v>
      </c>
      <c r="E81" s="1170"/>
      <c r="F81" s="1170"/>
      <c r="G81" s="1170"/>
      <c r="H81" s="1170"/>
      <c r="I81" s="1170"/>
      <c r="J81" s="1170"/>
      <c r="K81" s="1170"/>
      <c r="L81" s="1170"/>
      <c r="M81" s="1170"/>
      <c r="N81" s="1170"/>
      <c r="O81" s="1170"/>
      <c r="P81" s="1170"/>
      <c r="Q81" s="1170"/>
      <c r="R81" s="1170"/>
      <c r="S81" s="1170"/>
      <c r="T81" s="1170"/>
      <c r="U81" s="1171"/>
      <c r="V81" s="893">
        <v>6</v>
      </c>
      <c r="W81" s="893"/>
      <c r="X81" s="1172" t="s">
        <v>676</v>
      </c>
      <c r="Y81" s="1173"/>
      <c r="Z81" s="1173"/>
      <c r="AA81" s="1173"/>
      <c r="AB81" s="1173"/>
      <c r="AC81" s="1173"/>
      <c r="AD81" s="1173"/>
      <c r="AE81" s="1173"/>
      <c r="AF81" s="1173"/>
      <c r="AG81" s="1173"/>
      <c r="AH81" s="1173"/>
      <c r="AI81" s="1173"/>
      <c r="AJ81" s="1173"/>
      <c r="AK81" s="1173"/>
      <c r="AL81" s="1173"/>
      <c r="AM81" s="1173"/>
      <c r="AN81" s="1173"/>
      <c r="AO81" s="1174"/>
      <c r="AP81" s="943">
        <v>9</v>
      </c>
      <c r="AQ81" s="941"/>
      <c r="AR81" s="1169" t="s">
        <v>677</v>
      </c>
      <c r="AS81" s="1170"/>
      <c r="AT81" s="1170"/>
      <c r="AU81" s="1170"/>
      <c r="AV81" s="1170"/>
      <c r="AW81" s="1170"/>
      <c r="AX81" s="1170"/>
      <c r="AY81" s="1170"/>
      <c r="AZ81" s="1170"/>
      <c r="BA81" s="1170"/>
      <c r="BB81" s="1170"/>
      <c r="BC81" s="1170"/>
      <c r="BD81" s="1170"/>
      <c r="BE81" s="1170"/>
      <c r="BF81" s="1170"/>
      <c r="BG81" s="1170"/>
      <c r="BH81" s="1170"/>
      <c r="BI81" s="1171"/>
    </row>
    <row r="82" spans="2:61" ht="9.75" customHeight="1">
      <c r="B82" s="890" t="s">
        <v>30</v>
      </c>
      <c r="C82" s="891"/>
      <c r="D82" s="891"/>
      <c r="E82" s="891"/>
      <c r="F82" s="891"/>
      <c r="G82" s="891"/>
      <c r="H82" s="891"/>
      <c r="I82" s="891"/>
      <c r="J82" s="891"/>
      <c r="K82" s="891"/>
      <c r="L82" s="891"/>
      <c r="M82" s="891"/>
      <c r="N82" s="891"/>
      <c r="O82" s="892"/>
      <c r="P82" s="905" t="s">
        <v>31</v>
      </c>
      <c r="Q82" s="905"/>
      <c r="R82" s="905"/>
      <c r="S82" s="905"/>
      <c r="T82" s="905"/>
      <c r="U82" s="905"/>
      <c r="V82" s="905"/>
      <c r="W82" s="905"/>
      <c r="X82" s="905"/>
      <c r="Y82" s="905"/>
      <c r="Z82" s="905"/>
      <c r="AA82" s="905"/>
      <c r="AB82" s="905"/>
      <c r="AC82" s="905"/>
      <c r="AD82" s="905"/>
      <c r="AE82" s="905"/>
      <c r="AF82" s="905"/>
      <c r="AG82" s="905"/>
      <c r="AH82" s="905"/>
      <c r="AI82" s="905"/>
      <c r="AJ82" s="905"/>
      <c r="AK82" s="905"/>
      <c r="AL82" s="905"/>
      <c r="AM82" s="905"/>
      <c r="AN82" s="905"/>
      <c r="AO82" s="905"/>
      <c r="AP82" s="905"/>
      <c r="AQ82" s="905"/>
      <c r="AR82" s="905"/>
      <c r="AS82" s="905"/>
      <c r="AT82" s="905"/>
      <c r="AU82" s="905"/>
      <c r="AV82" s="905"/>
      <c r="AW82" s="905"/>
      <c r="AX82" s="905"/>
      <c r="AY82" s="905"/>
      <c r="AZ82" s="905"/>
      <c r="BA82" s="905"/>
      <c r="BB82" s="905"/>
      <c r="BC82" s="905"/>
      <c r="BD82" s="905"/>
      <c r="BE82" s="905"/>
      <c r="BF82" s="905"/>
      <c r="BG82" s="905"/>
      <c r="BH82" s="905"/>
      <c r="BI82" s="905"/>
    </row>
    <row r="83" spans="2:61" ht="42.95" customHeight="1">
      <c r="B83" s="1135"/>
      <c r="C83" s="1143"/>
      <c r="D83" s="1143"/>
      <c r="E83" s="1143"/>
      <c r="F83" s="1143"/>
      <c r="G83" s="1143"/>
      <c r="H83" s="1143"/>
      <c r="I83" s="1143"/>
      <c r="J83" s="1143"/>
      <c r="K83" s="1143"/>
      <c r="L83" s="1143"/>
      <c r="M83" s="1143"/>
      <c r="N83" s="1143"/>
      <c r="O83" s="445"/>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446"/>
      <c r="BC83" s="446"/>
      <c r="BD83" s="446"/>
      <c r="BE83" s="446"/>
      <c r="BF83" s="446"/>
      <c r="BG83" s="446"/>
      <c r="BH83" s="446"/>
      <c r="BI83" s="446"/>
    </row>
    <row r="84" spans="2:61" ht="18" customHeight="1"/>
    <row r="86" spans="2:61" hidden="1">
      <c r="B86" s="334" t="s">
        <v>682</v>
      </c>
      <c r="K86" s="334"/>
    </row>
    <row r="87" spans="2:61" hidden="1">
      <c r="B87" s="334" t="s">
        <v>562</v>
      </c>
      <c r="K87" s="334"/>
    </row>
    <row r="88" spans="2:61" hidden="1">
      <c r="B88" s="334" t="s">
        <v>683</v>
      </c>
      <c r="K88" s="334"/>
    </row>
    <row r="89" spans="2:61" hidden="1">
      <c r="B89" s="334" t="s">
        <v>559</v>
      </c>
      <c r="K89" s="334"/>
    </row>
    <row r="90" spans="2:61" hidden="1">
      <c r="B90" s="334" t="s">
        <v>551</v>
      </c>
      <c r="K90" s="334"/>
    </row>
    <row r="91" spans="2:61" hidden="1">
      <c r="B91" s="334" t="s">
        <v>684</v>
      </c>
      <c r="K91" s="334"/>
    </row>
    <row r="92" spans="2:61" hidden="1">
      <c r="B92" s="334" t="s">
        <v>685</v>
      </c>
      <c r="K92" s="334"/>
    </row>
    <row r="93" spans="2:61" hidden="1">
      <c r="B93" s="334" t="s">
        <v>686</v>
      </c>
      <c r="K93" s="334"/>
    </row>
    <row r="94" spans="2:61" hidden="1">
      <c r="B94" s="334" t="s">
        <v>687</v>
      </c>
      <c r="K94" s="334"/>
    </row>
    <row r="95" spans="2:61" hidden="1">
      <c r="B95" s="334" t="s">
        <v>688</v>
      </c>
      <c r="K95" s="334"/>
    </row>
    <row r="96" spans="2:61" hidden="1">
      <c r="B96" s="334" t="s">
        <v>689</v>
      </c>
      <c r="K96" s="334"/>
    </row>
    <row r="97" spans="2:11" hidden="1">
      <c r="B97" s="334" t="s">
        <v>556</v>
      </c>
      <c r="K97" s="334"/>
    </row>
    <row r="98" spans="2:11" hidden="1">
      <c r="B98" s="334" t="s">
        <v>690</v>
      </c>
      <c r="K98" s="334"/>
    </row>
    <row r="99" spans="2:11" hidden="1">
      <c r="B99" s="334" t="s">
        <v>691</v>
      </c>
      <c r="K99" s="334"/>
    </row>
    <row r="100" spans="2:11" hidden="1">
      <c r="B100" s="334" t="s">
        <v>692</v>
      </c>
      <c r="K100" s="334"/>
    </row>
    <row r="101" spans="2:11" hidden="1">
      <c r="B101" s="334" t="s">
        <v>693</v>
      </c>
      <c r="K101" s="334"/>
    </row>
    <row r="102" spans="2:11" hidden="1">
      <c r="B102" s="334" t="s">
        <v>558</v>
      </c>
      <c r="K102" s="334"/>
    </row>
    <row r="103" spans="2:11" hidden="1">
      <c r="B103" s="334" t="s">
        <v>694</v>
      </c>
      <c r="K103" s="334"/>
    </row>
    <row r="104" spans="2:11" hidden="1">
      <c r="B104" s="334" t="s">
        <v>695</v>
      </c>
      <c r="K104" s="334"/>
    </row>
    <row r="105" spans="2:11" hidden="1">
      <c r="B105" s="334" t="s">
        <v>696</v>
      </c>
      <c r="K105" s="334"/>
    </row>
    <row r="106" spans="2:11" hidden="1">
      <c r="B106" s="334" t="s">
        <v>697</v>
      </c>
      <c r="K106" s="334"/>
    </row>
    <row r="107" spans="2:11" hidden="1">
      <c r="B107" s="334" t="s">
        <v>698</v>
      </c>
      <c r="K107" s="334"/>
    </row>
    <row r="108" spans="2:11" hidden="1">
      <c r="B108" s="334" t="s">
        <v>699</v>
      </c>
      <c r="K108" s="334"/>
    </row>
    <row r="109" spans="2:11" hidden="1">
      <c r="B109" s="334" t="s">
        <v>700</v>
      </c>
      <c r="K109" s="334"/>
    </row>
    <row r="110" spans="2:11" hidden="1">
      <c r="B110" s="334" t="s">
        <v>701</v>
      </c>
      <c r="K110" s="334"/>
    </row>
    <row r="111" spans="2:11" hidden="1">
      <c r="B111" s="334" t="s">
        <v>702</v>
      </c>
    </row>
    <row r="112" spans="2:11" hidden="1"/>
    <row r="113" spans="3:3" hidden="1">
      <c r="C113" s="250" t="s">
        <v>403</v>
      </c>
    </row>
    <row r="114" spans="3:3" hidden="1">
      <c r="C114" s="250" t="s">
        <v>703</v>
      </c>
    </row>
    <row r="115" spans="3:3" hidden="1">
      <c r="C115" s="250" t="s">
        <v>704</v>
      </c>
    </row>
    <row r="116" spans="3:3" hidden="1">
      <c r="C116" s="250" t="s">
        <v>705</v>
      </c>
    </row>
    <row r="117" spans="3:3" hidden="1">
      <c r="C117" s="250" t="s">
        <v>706</v>
      </c>
    </row>
  </sheetData>
  <dataConsolidate/>
  <mergeCells count="201">
    <mergeCell ref="B82:O82"/>
    <mergeCell ref="P82:BI82"/>
    <mergeCell ref="B83:O83"/>
    <mergeCell ref="P83:BI83"/>
    <mergeCell ref="B81:C81"/>
    <mergeCell ref="D81:U81"/>
    <mergeCell ref="V81:W81"/>
    <mergeCell ref="X81:AO81"/>
    <mergeCell ref="AP81:AQ81"/>
    <mergeCell ref="AR81:BI81"/>
    <mergeCell ref="B80:C80"/>
    <mergeCell ref="D80:U80"/>
    <mergeCell ref="V80:W80"/>
    <mergeCell ref="X80:AO80"/>
    <mergeCell ref="AP80:AQ80"/>
    <mergeCell ref="AR80:BI80"/>
    <mergeCell ref="B78:BH78"/>
    <mergeCell ref="B79:C79"/>
    <mergeCell ref="D79:U79"/>
    <mergeCell ref="V79:W79"/>
    <mergeCell ref="X79:AO79"/>
    <mergeCell ref="AP79:AQ79"/>
    <mergeCell ref="AR79:BI79"/>
    <mergeCell ref="C62:BH65"/>
    <mergeCell ref="D69:F69"/>
    <mergeCell ref="G69:O69"/>
    <mergeCell ref="D74:F74"/>
    <mergeCell ref="G74:S74"/>
    <mergeCell ref="B77:BI77"/>
    <mergeCell ref="AX54:BI54"/>
    <mergeCell ref="B55:BH55"/>
    <mergeCell ref="B57:BH57"/>
    <mergeCell ref="C59:E59"/>
    <mergeCell ref="F59:AH59"/>
    <mergeCell ref="C60:BH60"/>
    <mergeCell ref="B54:T54"/>
    <mergeCell ref="U54:AA54"/>
    <mergeCell ref="AB54:AH54"/>
    <mergeCell ref="AI54:AK54"/>
    <mergeCell ref="AL54:AR54"/>
    <mergeCell ref="AS54:AW54"/>
    <mergeCell ref="U53:AA53"/>
    <mergeCell ref="AB53:AH53"/>
    <mergeCell ref="AI53:AK53"/>
    <mergeCell ref="AL53:AR53"/>
    <mergeCell ref="AS53:AW53"/>
    <mergeCell ref="AX53:BI53"/>
    <mergeCell ref="B51:BI51"/>
    <mergeCell ref="B52:D53"/>
    <mergeCell ref="E52:T52"/>
    <mergeCell ref="U52:AA52"/>
    <mergeCell ref="AB52:AH52"/>
    <mergeCell ref="AI52:AK52"/>
    <mergeCell ref="AL52:AR52"/>
    <mergeCell ref="AS52:AW52"/>
    <mergeCell ref="AX52:BI52"/>
    <mergeCell ref="E53:T53"/>
    <mergeCell ref="U50:AA50"/>
    <mergeCell ref="AB50:AH50"/>
    <mergeCell ref="AI50:AK50"/>
    <mergeCell ref="AL50:AR50"/>
    <mergeCell ref="AS50:AW50"/>
    <mergeCell ref="AX50:BI50"/>
    <mergeCell ref="B48:BI48"/>
    <mergeCell ref="B49:D50"/>
    <mergeCell ref="E49:T49"/>
    <mergeCell ref="U49:AA49"/>
    <mergeCell ref="AB49:AH49"/>
    <mergeCell ref="AI49:AK49"/>
    <mergeCell ref="AL49:AR49"/>
    <mergeCell ref="AS49:AW49"/>
    <mergeCell ref="AX49:BI49"/>
    <mergeCell ref="E50:T50"/>
    <mergeCell ref="B45:BH45"/>
    <mergeCell ref="B46:T47"/>
    <mergeCell ref="U46:AA47"/>
    <mergeCell ref="AB46:AR46"/>
    <mergeCell ref="AS46:AW47"/>
    <mergeCell ref="AX46:BI47"/>
    <mergeCell ref="AB47:AH47"/>
    <mergeCell ref="AI47:AK47"/>
    <mergeCell ref="AL47:AR47"/>
    <mergeCell ref="B40:P40"/>
    <mergeCell ref="BA40:BI40"/>
    <mergeCell ref="B41:BH41"/>
    <mergeCell ref="B43:P43"/>
    <mergeCell ref="Q43:AF43"/>
    <mergeCell ref="AI38:AK38"/>
    <mergeCell ref="AL38:AN38"/>
    <mergeCell ref="AO38:AQ38"/>
    <mergeCell ref="AR38:AT38"/>
    <mergeCell ref="AU38:AW38"/>
    <mergeCell ref="AX38:AZ38"/>
    <mergeCell ref="B34:BH34"/>
    <mergeCell ref="B35:BH35"/>
    <mergeCell ref="B37:BH37"/>
    <mergeCell ref="B38:P39"/>
    <mergeCell ref="Q38:S38"/>
    <mergeCell ref="T38:V38"/>
    <mergeCell ref="W38:Y38"/>
    <mergeCell ref="Z38:AB38"/>
    <mergeCell ref="AC38:AE38"/>
    <mergeCell ref="AF38:AH38"/>
    <mergeCell ref="BA38:BI39"/>
    <mergeCell ref="AR31:BD31"/>
    <mergeCell ref="B32:P32"/>
    <mergeCell ref="Q32:AC32"/>
    <mergeCell ref="AD32:AQ32"/>
    <mergeCell ref="AR32:BD32"/>
    <mergeCell ref="BE32:BI32"/>
    <mergeCell ref="B24:M24"/>
    <mergeCell ref="B25:BI25"/>
    <mergeCell ref="B26:BI26"/>
    <mergeCell ref="B28:BH28"/>
    <mergeCell ref="B29:BH29"/>
    <mergeCell ref="B30:P31"/>
    <mergeCell ref="Q30:AC31"/>
    <mergeCell ref="AD30:AQ31"/>
    <mergeCell ref="AR30:BD30"/>
    <mergeCell ref="BE30:BI31"/>
    <mergeCell ref="B20:I21"/>
    <mergeCell ref="J20:AA20"/>
    <mergeCell ref="AB20:AL20"/>
    <mergeCell ref="AM20:BI20"/>
    <mergeCell ref="J21:AA21"/>
    <mergeCell ref="AB21:AL21"/>
    <mergeCell ref="AM21:BI21"/>
    <mergeCell ref="J19:P19"/>
    <mergeCell ref="Q19:Y19"/>
    <mergeCell ref="Z19:AA19"/>
    <mergeCell ref="AB19:AJ19"/>
    <mergeCell ref="AK19:AL19"/>
    <mergeCell ref="AM19:AU19"/>
    <mergeCell ref="BL17:BT19"/>
    <mergeCell ref="AV18:AW18"/>
    <mergeCell ref="AV19:AW19"/>
    <mergeCell ref="BL14:BT14"/>
    <mergeCell ref="B15:I19"/>
    <mergeCell ref="J15:P17"/>
    <mergeCell ref="Q15:AA15"/>
    <mergeCell ref="AB15:AL15"/>
    <mergeCell ref="AM15:AW15"/>
    <mergeCell ref="AX15:BI15"/>
    <mergeCell ref="BL15:BT16"/>
    <mergeCell ref="Q16:AA16"/>
    <mergeCell ref="AB16:AL16"/>
    <mergeCell ref="J18:P18"/>
    <mergeCell ref="Q18:Y18"/>
    <mergeCell ref="Z18:AA18"/>
    <mergeCell ref="AB18:AJ18"/>
    <mergeCell ref="AK18:AL18"/>
    <mergeCell ref="AM18:AU18"/>
    <mergeCell ref="AM16:AW16"/>
    <mergeCell ref="AX16:BI19"/>
    <mergeCell ref="Q17:AA17"/>
    <mergeCell ref="AB17:AL17"/>
    <mergeCell ref="AM17:AW17"/>
    <mergeCell ref="B12:I14"/>
    <mergeCell ref="J12:BI14"/>
    <mergeCell ref="D9:I9"/>
    <mergeCell ref="J9:AE9"/>
    <mergeCell ref="AH9:AM9"/>
    <mergeCell ref="AN9:BI9"/>
    <mergeCell ref="D10:I10"/>
    <mergeCell ref="J10:AE10"/>
    <mergeCell ref="AH10:AM10"/>
    <mergeCell ref="AN10:BI10"/>
    <mergeCell ref="B8:C11"/>
    <mergeCell ref="D8:I8"/>
    <mergeCell ref="J8:AE8"/>
    <mergeCell ref="AF8:AG11"/>
    <mergeCell ref="AH8:AM8"/>
    <mergeCell ref="AN8:BI8"/>
    <mergeCell ref="BN8:BO8"/>
    <mergeCell ref="BP8:BZ8"/>
    <mergeCell ref="D11:I11"/>
    <mergeCell ref="J11:AE11"/>
    <mergeCell ref="AH11:AM11"/>
    <mergeCell ref="AN11:BI11"/>
    <mergeCell ref="BP5:BS5"/>
    <mergeCell ref="B6:I6"/>
    <mergeCell ref="J6:AE6"/>
    <mergeCell ref="AF6:AG7"/>
    <mergeCell ref="AH6:AM6"/>
    <mergeCell ref="AN6:BI6"/>
    <mergeCell ref="B7:I7"/>
    <mergeCell ref="J7:AE7"/>
    <mergeCell ref="AH7:AM7"/>
    <mergeCell ref="AN7:BI7"/>
    <mergeCell ref="BN7:BO7"/>
    <mergeCell ref="BP7:BZ7"/>
    <mergeCell ref="A1:AJ1"/>
    <mergeCell ref="AZ1:BI1"/>
    <mergeCell ref="A2:BI2"/>
    <mergeCell ref="B5:I5"/>
    <mergeCell ref="J5:AE5"/>
    <mergeCell ref="AF5:AM5"/>
    <mergeCell ref="AO5:AR5"/>
    <mergeCell ref="AT5:AW5"/>
    <mergeCell ref="AY5:BC5"/>
    <mergeCell ref="BE5:BI5"/>
  </mergeCells>
  <phoneticPr fontId="5"/>
  <dataValidations count="4">
    <dataValidation type="list" allowBlank="1" showInputMessage="1" showErrorMessage="1" sqref="AN5 AS5 AX5 BD5 C59:E59 D69:F69 D74:F74" xr:uid="{2FC0EC13-64A9-4148-946D-70EF65D0F94F}">
      <formula1>"□,☑"</formula1>
    </dataValidation>
    <dataValidation type="textLength" operator="lessThanOrEqual" allowBlank="1" showInputMessage="1" showErrorMessage="1" errorTitle="入力文字数が多すぎます" error="140字以内で入力してください。" sqref="BL57" xr:uid="{0F50CFD9-30C2-4285-B6AB-96781DD6165D}">
      <formula1>500</formula1>
    </dataValidation>
    <dataValidation type="list" allowBlank="1" showInputMessage="1" showErrorMessage="1" sqref="BN7:BO8" xr:uid="{CA04311C-C433-4A24-8A14-1A7501DF5A11}">
      <formula1>"　,○"</formula1>
    </dataValidation>
    <dataValidation type="list" allowBlank="1" showInputMessage="1" showErrorMessage="1" sqref="E52:T53 E49:T50" xr:uid="{3159A9C7-E2FD-4650-854E-5469C032EE48}">
      <formula1>$B$86:$B$110</formula1>
    </dataValidation>
  </dataValidations>
  <pageMargins left="0.25" right="0.25" top="0.75" bottom="0.75" header="0.3" footer="0.3"/>
  <pageSetup paperSize="9" scale="62"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CF26-87EC-45C5-998F-B1A8EB0274A2}">
  <sheetPr>
    <pageSetUpPr fitToPage="1"/>
  </sheetPr>
  <dimension ref="A1:J38"/>
  <sheetViews>
    <sheetView view="pageBreakPreview" topLeftCell="A17" zoomScale="115" zoomScaleNormal="115" zoomScaleSheetLayoutView="115" workbookViewId="0">
      <selection activeCell="N16" sqref="N16"/>
    </sheetView>
  </sheetViews>
  <sheetFormatPr defaultColWidth="8.625" defaultRowHeight="18.75"/>
  <cols>
    <col min="1" max="6" width="8.875" style="417" customWidth="1"/>
    <col min="7" max="7" width="10.75" style="417" customWidth="1"/>
    <col min="8" max="9" width="8.875" style="417" customWidth="1"/>
    <col min="10" max="10" width="4.375" style="417" customWidth="1"/>
    <col min="11" max="16384" width="8.625" style="417"/>
  </cols>
  <sheetData>
    <row r="1" spans="1:10">
      <c r="A1" s="4" t="s">
        <v>879</v>
      </c>
      <c r="B1" s="4"/>
      <c r="C1" s="4"/>
      <c r="D1" s="4"/>
      <c r="E1" s="4"/>
      <c r="F1" s="4"/>
      <c r="G1" s="4"/>
      <c r="H1" s="1177" t="s">
        <v>880</v>
      </c>
      <c r="I1" s="1177"/>
      <c r="J1" s="1177"/>
    </row>
    <row r="2" spans="1:10">
      <c r="A2" s="4" t="s">
        <v>881</v>
      </c>
      <c r="B2" s="4"/>
      <c r="C2" s="4"/>
      <c r="D2" s="4"/>
      <c r="E2" s="4"/>
      <c r="F2" s="4"/>
      <c r="G2" s="4"/>
      <c r="H2" s="4"/>
      <c r="I2" s="4"/>
    </row>
    <row r="3" spans="1:10" ht="57" customHeight="1">
      <c r="A3" s="1178" t="s">
        <v>882</v>
      </c>
      <c r="B3" s="1179"/>
      <c r="C3" s="1179"/>
      <c r="D3" s="1179"/>
      <c r="E3" s="1179"/>
      <c r="F3" s="1179"/>
      <c r="G3" s="1179"/>
      <c r="H3" s="1179"/>
      <c r="I3" s="1179"/>
      <c r="J3" s="1179"/>
    </row>
    <row r="4" spans="1:10">
      <c r="A4" s="4"/>
      <c r="B4" s="4"/>
      <c r="C4" s="4"/>
      <c r="D4" s="4"/>
      <c r="E4" s="4"/>
      <c r="F4" s="4"/>
      <c r="G4" s="4"/>
      <c r="H4" s="418"/>
      <c r="I4" s="1175" t="s">
        <v>883</v>
      </c>
      <c r="J4" s="1177"/>
    </row>
    <row r="5" spans="1:10" ht="39.75" customHeight="1">
      <c r="A5" s="1180" t="s">
        <v>884</v>
      </c>
      <c r="B5" s="1180"/>
      <c r="C5" s="1180"/>
      <c r="D5" s="4"/>
      <c r="E5" s="4"/>
      <c r="F5" s="4"/>
      <c r="G5" s="4"/>
      <c r="H5" s="4"/>
      <c r="I5" s="4"/>
    </row>
    <row r="6" spans="1:10">
      <c r="A6" s="4"/>
      <c r="B6" s="418"/>
      <c r="C6" s="4"/>
      <c r="D6" s="4"/>
      <c r="E6" s="4"/>
      <c r="F6" s="4"/>
      <c r="G6" s="4"/>
      <c r="H6" s="4"/>
      <c r="I6" s="4"/>
    </row>
    <row r="7" spans="1:10">
      <c r="A7" s="4"/>
      <c r="B7" s="4"/>
      <c r="C7" s="4"/>
      <c r="D7" s="418" t="s">
        <v>885</v>
      </c>
      <c r="E7" s="4"/>
      <c r="F7" s="4"/>
      <c r="G7" s="4"/>
      <c r="H7" s="4"/>
      <c r="I7" s="4"/>
    </row>
    <row r="8" spans="1:10" ht="25.5" customHeight="1">
      <c r="A8" s="4"/>
      <c r="B8" s="4"/>
      <c r="C8" s="4"/>
      <c r="D8" s="418" t="s">
        <v>886</v>
      </c>
      <c r="E8" s="1181" t="s">
        <v>887</v>
      </c>
      <c r="F8" s="1181"/>
      <c r="G8" s="418" t="s">
        <v>886</v>
      </c>
      <c r="H8" s="4"/>
      <c r="I8" s="4"/>
    </row>
    <row r="9" spans="1:10" ht="30.75" customHeight="1">
      <c r="A9" s="4"/>
      <c r="B9" s="4"/>
      <c r="C9" s="4"/>
      <c r="D9" s="419" t="s">
        <v>888</v>
      </c>
      <c r="E9" s="1182" t="s">
        <v>833</v>
      </c>
      <c r="F9" s="1182"/>
      <c r="G9" s="419" t="s">
        <v>889</v>
      </c>
      <c r="H9" s="1183" t="s">
        <v>42</v>
      </c>
      <c r="I9" s="1183"/>
      <c r="J9" s="420"/>
    </row>
    <row r="10" spans="1:10">
      <c r="A10" s="4"/>
      <c r="B10" s="4"/>
      <c r="C10" s="4"/>
      <c r="D10" s="4"/>
      <c r="E10" s="4"/>
      <c r="F10" s="4"/>
      <c r="G10" s="4"/>
      <c r="H10" s="4"/>
      <c r="I10" s="4"/>
    </row>
    <row r="11" spans="1:10">
      <c r="A11" s="4"/>
      <c r="B11" s="4"/>
      <c r="C11" s="4"/>
      <c r="D11" s="418" t="s">
        <v>890</v>
      </c>
      <c r="E11" s="421" t="s">
        <v>891</v>
      </c>
      <c r="F11" s="418" t="s">
        <v>892</v>
      </c>
      <c r="G11" s="421" t="s">
        <v>893</v>
      </c>
      <c r="H11" s="4"/>
      <c r="I11" s="4"/>
    </row>
    <row r="12" spans="1:10">
      <c r="A12" s="4"/>
      <c r="B12" s="4"/>
      <c r="C12" s="4"/>
      <c r="D12" s="419" t="s">
        <v>894</v>
      </c>
      <c r="E12" s="422" t="s">
        <v>853</v>
      </c>
      <c r="F12" s="4"/>
      <c r="G12" s="4"/>
      <c r="H12" s="4"/>
      <c r="I12" s="4"/>
    </row>
    <row r="13" spans="1:10">
      <c r="A13" s="4"/>
      <c r="B13" s="4"/>
      <c r="C13" s="4"/>
      <c r="D13" s="4"/>
      <c r="E13" s="423" t="s">
        <v>895</v>
      </c>
      <c r="F13" s="424" t="s">
        <v>43</v>
      </c>
      <c r="G13" s="425"/>
      <c r="H13" s="425"/>
      <c r="I13" s="425"/>
      <c r="J13" s="426"/>
    </row>
    <row r="14" spans="1:10">
      <c r="A14" s="4"/>
      <c r="B14" s="4"/>
      <c r="C14" s="4"/>
      <c r="D14" s="4"/>
      <c r="E14" s="4"/>
      <c r="F14" s="4"/>
      <c r="G14" s="4"/>
      <c r="H14" s="4"/>
      <c r="I14" s="4"/>
    </row>
    <row r="15" spans="1:10">
      <c r="A15" s="4"/>
      <c r="B15" s="4"/>
      <c r="C15" s="4"/>
      <c r="D15" s="418" t="s">
        <v>896</v>
      </c>
      <c r="E15" s="4"/>
      <c r="F15" s="4"/>
      <c r="G15" s="4"/>
      <c r="H15" s="4"/>
      <c r="I15" s="4"/>
    </row>
    <row r="16" spans="1:10">
      <c r="A16" s="4"/>
      <c r="B16" s="4"/>
      <c r="C16" s="4"/>
      <c r="D16" s="418" t="s">
        <v>886</v>
      </c>
      <c r="E16" s="421" t="s">
        <v>897</v>
      </c>
      <c r="F16" s="4"/>
      <c r="G16" s="418"/>
      <c r="H16" s="4"/>
      <c r="I16" s="4"/>
    </row>
    <row r="17" spans="1:10">
      <c r="A17" s="4"/>
      <c r="B17" s="4"/>
      <c r="C17" s="4"/>
      <c r="D17" s="418" t="s">
        <v>898</v>
      </c>
      <c r="E17" s="421" t="s">
        <v>899</v>
      </c>
      <c r="F17" s="4"/>
      <c r="G17" s="418"/>
      <c r="H17" s="4"/>
      <c r="I17" s="4"/>
    </row>
    <row r="18" spans="1:10">
      <c r="A18" s="4"/>
      <c r="B18" s="4"/>
      <c r="C18" s="4"/>
      <c r="D18" s="419" t="s">
        <v>900</v>
      </c>
      <c r="E18" s="422" t="s">
        <v>901</v>
      </c>
      <c r="F18" s="427"/>
      <c r="G18" s="419"/>
      <c r="H18" s="427"/>
      <c r="I18" s="427"/>
      <c r="J18" s="420"/>
    </row>
    <row r="19" spans="1:10">
      <c r="A19" s="4"/>
      <c r="B19" s="4"/>
      <c r="C19" s="4"/>
      <c r="D19" s="4"/>
      <c r="E19" s="4"/>
      <c r="F19" s="4"/>
      <c r="G19" s="4"/>
      <c r="H19" s="4"/>
      <c r="I19" s="4"/>
    </row>
    <row r="20" spans="1:10">
      <c r="A20" s="4"/>
      <c r="B20" s="4"/>
      <c r="C20" s="4"/>
      <c r="D20" s="418" t="s">
        <v>890</v>
      </c>
      <c r="E20" s="421" t="s">
        <v>891</v>
      </c>
      <c r="F20" s="418" t="s">
        <v>892</v>
      </c>
      <c r="G20" s="421" t="s">
        <v>893</v>
      </c>
      <c r="H20" s="4"/>
      <c r="I20" s="4"/>
    </row>
    <row r="21" spans="1:10">
      <c r="A21" s="4"/>
      <c r="B21" s="4"/>
      <c r="C21" s="4"/>
      <c r="D21" s="419" t="s">
        <v>894</v>
      </c>
      <c r="E21" s="422" t="s">
        <v>902</v>
      </c>
      <c r="F21" s="4"/>
      <c r="G21" s="427"/>
      <c r="H21" s="427"/>
      <c r="I21" s="427"/>
      <c r="J21" s="420"/>
    </row>
    <row r="22" spans="1:10">
      <c r="A22" s="4"/>
      <c r="B22" s="4"/>
      <c r="C22" s="4"/>
      <c r="D22" s="4"/>
      <c r="E22" s="423" t="s">
        <v>895</v>
      </c>
      <c r="F22" s="424" t="s">
        <v>43</v>
      </c>
      <c r="G22" s="427"/>
      <c r="H22" s="427"/>
      <c r="I22" s="427"/>
      <c r="J22" s="420"/>
    </row>
    <row r="23" spans="1:10">
      <c r="A23" s="4"/>
      <c r="B23" s="4"/>
      <c r="C23" s="4"/>
      <c r="D23" s="4"/>
      <c r="E23" s="4"/>
      <c r="F23" s="4"/>
      <c r="G23" s="4"/>
      <c r="H23" s="4"/>
      <c r="I23" s="4"/>
    </row>
    <row r="24" spans="1:10">
      <c r="A24" s="415" t="s">
        <v>903</v>
      </c>
      <c r="B24" s="4"/>
      <c r="C24" s="4"/>
      <c r="D24" s="4"/>
      <c r="E24" s="4"/>
      <c r="F24" s="4"/>
      <c r="G24" s="4"/>
      <c r="H24" s="4"/>
      <c r="I24" s="4"/>
    </row>
    <row r="25" spans="1:10">
      <c r="A25" s="4"/>
      <c r="B25" s="4"/>
      <c r="C25" s="4"/>
      <c r="D25" s="4"/>
      <c r="E25" s="4"/>
      <c r="F25" s="4"/>
      <c r="G25" s="4"/>
      <c r="H25" s="4"/>
      <c r="I25" s="4"/>
    </row>
    <row r="26" spans="1:10">
      <c r="A26" s="4" t="s">
        <v>904</v>
      </c>
      <c r="B26" s="4"/>
      <c r="C26" s="4"/>
      <c r="D26" s="4"/>
      <c r="E26" s="4"/>
      <c r="F26" s="4"/>
      <c r="G26" s="4"/>
      <c r="H26" s="4"/>
      <c r="I26" s="4"/>
    </row>
    <row r="27" spans="1:10">
      <c r="A27" s="4"/>
      <c r="B27" s="4"/>
      <c r="C27" s="4"/>
      <c r="D27" s="4"/>
      <c r="E27" s="4"/>
      <c r="F27" s="4"/>
      <c r="G27" s="4"/>
      <c r="H27" s="4"/>
      <c r="I27" s="4"/>
    </row>
    <row r="28" spans="1:10">
      <c r="A28" s="1175" t="s">
        <v>905</v>
      </c>
      <c r="B28" s="1175"/>
      <c r="C28" s="1175"/>
      <c r="D28" s="1175"/>
      <c r="E28" s="1175"/>
      <c r="F28" s="1175"/>
      <c r="G28" s="1175"/>
      <c r="H28" s="1175"/>
      <c r="I28" s="1175"/>
    </row>
    <row r="29" spans="1:10">
      <c r="A29" s="4" t="s">
        <v>906</v>
      </c>
      <c r="B29" s="4"/>
      <c r="C29" s="4"/>
      <c r="D29" s="4"/>
      <c r="E29" s="4"/>
      <c r="F29" s="4"/>
      <c r="G29" s="4"/>
      <c r="H29" s="4"/>
      <c r="I29" s="4"/>
    </row>
    <row r="30" spans="1:10">
      <c r="A30" s="4" t="s">
        <v>907</v>
      </c>
      <c r="B30" s="4"/>
      <c r="C30" s="4"/>
      <c r="D30" s="4"/>
      <c r="E30" s="4"/>
      <c r="F30" s="4"/>
      <c r="G30" s="4"/>
      <c r="H30" s="4"/>
      <c r="I30" s="4"/>
    </row>
    <row r="31" spans="1:10">
      <c r="A31" s="4"/>
      <c r="B31" s="4"/>
      <c r="C31" s="4"/>
      <c r="D31" s="4"/>
      <c r="E31" s="4"/>
      <c r="F31" s="4"/>
      <c r="G31" s="4"/>
      <c r="H31" s="4"/>
      <c r="I31" s="4"/>
    </row>
    <row r="32" spans="1:10">
      <c r="A32" s="4" t="s">
        <v>908</v>
      </c>
      <c r="B32" s="4"/>
      <c r="C32" s="4"/>
      <c r="D32" s="4"/>
      <c r="E32" s="4"/>
      <c r="F32" s="4"/>
      <c r="G32" s="4"/>
      <c r="H32" s="4"/>
      <c r="I32" s="4"/>
    </row>
    <row r="33" spans="1:9">
      <c r="A33" s="4" t="s">
        <v>909</v>
      </c>
      <c r="B33" s="4"/>
      <c r="C33" s="4"/>
      <c r="D33" s="4"/>
      <c r="E33" s="4"/>
      <c r="F33" s="4"/>
      <c r="G33" s="4"/>
      <c r="H33" s="4"/>
      <c r="I33" s="4"/>
    </row>
    <row r="34" spans="1:9">
      <c r="A34" s="4"/>
      <c r="B34" s="4"/>
      <c r="C34" s="4"/>
      <c r="D34" s="4"/>
      <c r="E34" s="4"/>
      <c r="F34" s="4"/>
      <c r="G34" s="4"/>
      <c r="H34" s="4"/>
      <c r="I34" s="4"/>
    </row>
    <row r="35" spans="1:9">
      <c r="A35" s="4" t="s">
        <v>910</v>
      </c>
      <c r="B35" s="4"/>
      <c r="C35" s="4"/>
      <c r="D35" s="1176">
        <v>12500000</v>
      </c>
      <c r="E35" s="1176"/>
      <c r="F35" s="4" t="s">
        <v>911</v>
      </c>
      <c r="G35" s="4"/>
      <c r="H35" s="4"/>
      <c r="I35" s="4"/>
    </row>
    <row r="36" spans="1:9">
      <c r="A36" s="4"/>
      <c r="B36" s="4"/>
      <c r="C36" s="4"/>
      <c r="D36" s="4"/>
      <c r="E36" s="4"/>
      <c r="F36" s="4"/>
      <c r="G36" s="4"/>
      <c r="H36" s="4"/>
      <c r="I36" s="4"/>
    </row>
    <row r="37" spans="1:9">
      <c r="A37" s="4" t="s">
        <v>912</v>
      </c>
      <c r="B37" s="4"/>
      <c r="C37" s="4"/>
      <c r="D37" s="4"/>
      <c r="E37" s="4"/>
      <c r="F37" s="4"/>
      <c r="G37" s="4"/>
      <c r="H37" s="4"/>
      <c r="I37" s="4"/>
    </row>
    <row r="38" spans="1:9">
      <c r="A38" s="4" t="s">
        <v>913</v>
      </c>
      <c r="B38" s="4"/>
      <c r="C38" s="4"/>
      <c r="D38" s="4"/>
      <c r="E38" s="4"/>
      <c r="F38" s="4"/>
      <c r="G38" s="4"/>
      <c r="H38" s="4"/>
      <c r="I38" s="4"/>
    </row>
  </sheetData>
  <mergeCells count="9">
    <mergeCell ref="A28:I28"/>
    <mergeCell ref="D35:E35"/>
    <mergeCell ref="H1:J1"/>
    <mergeCell ref="A3:J3"/>
    <mergeCell ref="I4:J4"/>
    <mergeCell ref="A5:C5"/>
    <mergeCell ref="E8:F8"/>
    <mergeCell ref="E9:F9"/>
    <mergeCell ref="H9:I9"/>
  </mergeCells>
  <phoneticPr fontId="5"/>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ED32-5949-4A2F-A2DD-3874BFE27056}">
  <dimension ref="A1:J29"/>
  <sheetViews>
    <sheetView view="pageBreakPreview" topLeftCell="A6" zoomScale="119" zoomScaleNormal="100" workbookViewId="0">
      <selection activeCell="N16" sqref="N16"/>
    </sheetView>
  </sheetViews>
  <sheetFormatPr defaultColWidth="8.625" defaultRowHeight="18.75"/>
  <cols>
    <col min="1" max="2" width="5.625" style="417" customWidth="1"/>
    <col min="3" max="3" width="15.5" style="417" customWidth="1"/>
    <col min="4" max="4" width="14.25" style="417" customWidth="1"/>
    <col min="5" max="9" width="7.5" style="417" customWidth="1"/>
    <col min="10" max="10" width="10.5" style="417" bestFit="1" customWidth="1"/>
    <col min="11" max="16384" width="8.625" style="417"/>
  </cols>
  <sheetData>
    <row r="1" spans="1:9">
      <c r="A1" s="4" t="s">
        <v>914</v>
      </c>
      <c r="B1" s="4"/>
      <c r="C1" s="4"/>
      <c r="D1" s="4"/>
      <c r="E1" s="4"/>
      <c r="F1" s="4"/>
      <c r="G1" s="4"/>
      <c r="H1" s="4"/>
      <c r="I1" s="428" t="s">
        <v>915</v>
      </c>
    </row>
    <row r="2" spans="1:9">
      <c r="A2" s="4" t="s">
        <v>916</v>
      </c>
      <c r="B2" s="4"/>
      <c r="C2" s="4"/>
      <c r="D2" s="4"/>
      <c r="E2" s="4"/>
      <c r="F2" s="4"/>
      <c r="G2" s="4"/>
      <c r="H2" s="4"/>
      <c r="I2" s="4"/>
    </row>
    <row r="3" spans="1:9">
      <c r="A3" s="4"/>
      <c r="B3" s="4"/>
      <c r="C3" s="4"/>
      <c r="D3" s="4"/>
      <c r="E3" s="4"/>
      <c r="F3" s="4"/>
      <c r="G3" s="4"/>
      <c r="H3" s="4"/>
      <c r="I3" s="4"/>
    </row>
    <row r="4" spans="1:9">
      <c r="A4" s="4"/>
      <c r="B4" s="4"/>
      <c r="C4" s="4"/>
      <c r="D4" s="4"/>
      <c r="E4" s="429" t="s">
        <v>917</v>
      </c>
      <c r="F4" s="4"/>
      <c r="G4" s="4"/>
      <c r="H4" s="4"/>
      <c r="I4" s="4"/>
    </row>
    <row r="5" spans="1:9">
      <c r="A5" s="4"/>
      <c r="B5" s="4"/>
      <c r="C5" s="4"/>
      <c r="D5" s="4"/>
      <c r="E5" s="418"/>
      <c r="F5" s="4"/>
      <c r="G5" s="4"/>
      <c r="H5" s="4"/>
      <c r="I5" s="4"/>
    </row>
    <row r="6" spans="1:9">
      <c r="A6" s="4"/>
      <c r="B6" s="4" t="s">
        <v>918</v>
      </c>
      <c r="C6" s="4"/>
      <c r="D6" s="4"/>
      <c r="E6" s="4"/>
      <c r="F6" s="4"/>
      <c r="G6" s="4"/>
      <c r="H6" s="418"/>
      <c r="I6" s="4"/>
    </row>
    <row r="7" spans="1:9" ht="30" customHeight="1">
      <c r="A7" s="1195" t="s">
        <v>919</v>
      </c>
      <c r="B7" s="1197"/>
      <c r="C7" s="430" t="s">
        <v>920</v>
      </c>
      <c r="D7" s="1185" t="s">
        <v>921</v>
      </c>
      <c r="E7" s="1185"/>
      <c r="F7" s="1185"/>
      <c r="G7" s="430" t="s">
        <v>922</v>
      </c>
      <c r="H7" s="1208" t="s">
        <v>923</v>
      </c>
      <c r="I7" s="1208"/>
    </row>
    <row r="8" spans="1:9" ht="30" customHeight="1">
      <c r="A8" s="1204"/>
      <c r="B8" s="1205"/>
      <c r="C8" s="430" t="s">
        <v>924</v>
      </c>
      <c r="D8" s="1209" t="s">
        <v>517</v>
      </c>
      <c r="E8" s="1210"/>
      <c r="F8" s="1210"/>
      <c r="G8" s="1210"/>
      <c r="H8" s="1210"/>
      <c r="I8" s="1211"/>
    </row>
    <row r="9" spans="1:9" ht="30" customHeight="1">
      <c r="A9" s="1204"/>
      <c r="B9" s="1205"/>
      <c r="C9" s="1212" t="s">
        <v>925</v>
      </c>
      <c r="D9" s="1212"/>
      <c r="E9" s="1185" t="s">
        <v>926</v>
      </c>
      <c r="F9" s="1185"/>
      <c r="G9" s="1185"/>
      <c r="H9" s="1185"/>
      <c r="I9" s="1185"/>
    </row>
    <row r="10" spans="1:9" ht="30" customHeight="1">
      <c r="A10" s="1206"/>
      <c r="B10" s="1207"/>
      <c r="C10" s="1212"/>
      <c r="D10" s="1212"/>
      <c r="E10" s="1185"/>
      <c r="F10" s="1185"/>
      <c r="G10" s="1185"/>
      <c r="H10" s="1185"/>
      <c r="I10" s="1185"/>
    </row>
    <row r="11" spans="1:9" ht="30" customHeight="1">
      <c r="A11" s="1184" t="s">
        <v>927</v>
      </c>
      <c r="B11" s="1184"/>
      <c r="C11" s="1184" t="s">
        <v>928</v>
      </c>
      <c r="D11" s="1184"/>
      <c r="E11" s="1213"/>
      <c r="F11" s="1214"/>
      <c r="G11" s="1214"/>
      <c r="H11" s="1214"/>
      <c r="I11" s="433" t="s">
        <v>929</v>
      </c>
    </row>
    <row r="12" spans="1:9" ht="30" customHeight="1">
      <c r="A12" s="1184"/>
      <c r="B12" s="1184"/>
      <c r="C12" s="1184" t="s">
        <v>930</v>
      </c>
      <c r="D12" s="1184"/>
      <c r="E12" s="1193">
        <v>7</v>
      </c>
      <c r="F12" s="1194"/>
      <c r="G12" s="1194"/>
      <c r="H12" s="1194"/>
      <c r="I12" s="433" t="s">
        <v>931</v>
      </c>
    </row>
    <row r="13" spans="1:9" ht="30" customHeight="1">
      <c r="A13" s="1203" t="s">
        <v>932</v>
      </c>
      <c r="B13" s="1203"/>
      <c r="C13" s="1184"/>
      <c r="D13" s="1184"/>
      <c r="E13" s="1188">
        <v>25000000</v>
      </c>
      <c r="F13" s="1189"/>
      <c r="G13" s="1189"/>
      <c r="H13" s="1189"/>
      <c r="I13" s="433" t="s">
        <v>933</v>
      </c>
    </row>
    <row r="14" spans="1:9" ht="30" customHeight="1">
      <c r="A14" s="431"/>
      <c r="B14" s="432"/>
      <c r="C14" s="1184" t="s">
        <v>934</v>
      </c>
      <c r="D14" s="1184"/>
      <c r="E14" s="1193">
        <v>0</v>
      </c>
      <c r="F14" s="1194"/>
      <c r="G14" s="1194"/>
      <c r="H14" s="1194"/>
      <c r="I14" s="433" t="s">
        <v>933</v>
      </c>
    </row>
    <row r="15" spans="1:9" ht="30" customHeight="1" thickBot="1">
      <c r="A15" s="1195" t="s">
        <v>935</v>
      </c>
      <c r="B15" s="1196"/>
      <c r="C15" s="1196"/>
      <c r="D15" s="1197"/>
      <c r="E15" s="1193">
        <v>0</v>
      </c>
      <c r="F15" s="1194"/>
      <c r="G15" s="1194"/>
      <c r="H15" s="1194"/>
      <c r="I15" s="433" t="s">
        <v>933</v>
      </c>
    </row>
    <row r="16" spans="1:9" ht="30" customHeight="1" thickBot="1">
      <c r="A16" s="1198" t="s">
        <v>936</v>
      </c>
      <c r="B16" s="1199"/>
      <c r="C16" s="1199"/>
      <c r="D16" s="1200"/>
      <c r="E16" s="1201">
        <v>12500000</v>
      </c>
      <c r="F16" s="1202"/>
      <c r="G16" s="1202"/>
      <c r="H16" s="1202"/>
      <c r="I16" s="434" t="s">
        <v>933</v>
      </c>
    </row>
    <row r="17" spans="1:10" ht="30" customHeight="1">
      <c r="A17" s="1186" t="s">
        <v>937</v>
      </c>
      <c r="B17" s="1186"/>
      <c r="C17" s="1187"/>
      <c r="D17" s="1187"/>
      <c r="E17" s="1188">
        <v>8000000</v>
      </c>
      <c r="F17" s="1189"/>
      <c r="G17" s="1189"/>
      <c r="H17" s="1189"/>
      <c r="I17" s="433" t="s">
        <v>938</v>
      </c>
    </row>
    <row r="18" spans="1:10" ht="30" customHeight="1">
      <c r="A18" s="431"/>
      <c r="B18" s="432"/>
      <c r="C18" s="1184" t="s">
        <v>939</v>
      </c>
      <c r="D18" s="1184"/>
      <c r="E18" s="1188">
        <v>800000</v>
      </c>
      <c r="F18" s="1189"/>
      <c r="G18" s="1189"/>
      <c r="H18" s="1189"/>
      <c r="I18" s="433" t="s">
        <v>938</v>
      </c>
    </row>
    <row r="19" spans="1:10" ht="30" customHeight="1">
      <c r="A19" s="1190" t="s">
        <v>940</v>
      </c>
      <c r="B19" s="1191"/>
      <c r="C19" s="1191"/>
      <c r="D19" s="1192"/>
      <c r="E19" s="1188">
        <v>20500000</v>
      </c>
      <c r="F19" s="1189"/>
      <c r="G19" s="1189"/>
      <c r="H19" s="1189"/>
      <c r="I19" s="433" t="s">
        <v>938</v>
      </c>
      <c r="J19" s="435"/>
    </row>
    <row r="20" spans="1:10" ht="30" customHeight="1">
      <c r="A20" s="1184" t="s">
        <v>941</v>
      </c>
      <c r="B20" s="1184"/>
      <c r="C20" s="1184"/>
      <c r="D20" s="1185" t="s">
        <v>942</v>
      </c>
      <c r="E20" s="1185"/>
      <c r="F20" s="1185"/>
      <c r="G20" s="1185"/>
      <c r="H20" s="1185"/>
      <c r="I20" s="1185"/>
    </row>
    <row r="21" spans="1:10" ht="30" customHeight="1">
      <c r="A21" s="1184" t="s">
        <v>943</v>
      </c>
      <c r="B21" s="1184"/>
      <c r="C21" s="1184"/>
      <c r="D21" s="1185" t="s">
        <v>944</v>
      </c>
      <c r="E21" s="1185"/>
      <c r="F21" s="1185"/>
      <c r="G21" s="1185"/>
      <c r="H21" s="1185"/>
      <c r="I21" s="1185"/>
    </row>
    <row r="22" spans="1:10">
      <c r="A22" s="4" t="s">
        <v>945</v>
      </c>
      <c r="B22" s="4"/>
      <c r="C22" s="4"/>
      <c r="D22" s="418"/>
      <c r="E22" s="4"/>
      <c r="F22" s="418"/>
      <c r="G22" s="4"/>
      <c r="H22" s="4"/>
      <c r="I22" s="4"/>
    </row>
    <row r="23" spans="1:10">
      <c r="A23" s="4" t="s">
        <v>946</v>
      </c>
      <c r="B23" s="4"/>
      <c r="C23" s="4"/>
      <c r="D23" s="418"/>
      <c r="E23" s="4"/>
      <c r="F23" s="4"/>
      <c r="G23" s="4"/>
      <c r="H23" s="4"/>
      <c r="I23" s="4"/>
    </row>
    <row r="24" spans="1:10">
      <c r="A24" s="4"/>
      <c r="B24" s="4" t="s">
        <v>947</v>
      </c>
      <c r="C24" s="4"/>
      <c r="D24" s="4"/>
      <c r="E24" s="418"/>
      <c r="F24" s="4"/>
      <c r="G24" s="4"/>
      <c r="H24" s="4"/>
      <c r="I24" s="4"/>
    </row>
    <row r="25" spans="1:10">
      <c r="A25" s="4"/>
      <c r="B25" s="4" t="s">
        <v>948</v>
      </c>
      <c r="C25" s="4"/>
      <c r="D25" s="4"/>
      <c r="E25" s="4"/>
      <c r="F25" s="4"/>
      <c r="G25" s="4"/>
      <c r="H25" s="4"/>
      <c r="I25" s="4"/>
    </row>
    <row r="26" spans="1:10">
      <c r="A26" s="415" t="s">
        <v>949</v>
      </c>
      <c r="B26" s="4"/>
      <c r="C26" s="4"/>
      <c r="D26" s="4"/>
      <c r="E26" s="4"/>
      <c r="F26" s="4"/>
      <c r="G26" s="4"/>
      <c r="H26" s="4"/>
      <c r="I26" s="4"/>
    </row>
    <row r="27" spans="1:10">
      <c r="A27" s="4" t="s">
        <v>950</v>
      </c>
      <c r="B27" s="4"/>
      <c r="C27" s="4"/>
      <c r="D27" s="4"/>
      <c r="E27" s="4"/>
      <c r="F27" s="4"/>
      <c r="G27" s="4"/>
      <c r="H27" s="4"/>
      <c r="I27" s="4"/>
    </row>
    <row r="28" spans="1:10">
      <c r="A28" s="4"/>
      <c r="B28" s="4" t="s">
        <v>951</v>
      </c>
      <c r="C28" s="4"/>
      <c r="D28" s="4"/>
      <c r="E28" s="4"/>
      <c r="F28" s="4"/>
      <c r="G28" s="4"/>
      <c r="H28" s="4"/>
      <c r="I28" s="4"/>
    </row>
    <row r="29" spans="1:10">
      <c r="A29" s="4"/>
      <c r="B29" s="4" t="s">
        <v>952</v>
      </c>
      <c r="C29" s="4"/>
      <c r="D29" s="4"/>
      <c r="E29" s="4"/>
      <c r="F29" s="4"/>
      <c r="G29" s="4"/>
      <c r="H29" s="4"/>
      <c r="I29" s="4"/>
    </row>
  </sheetData>
  <mergeCells count="29">
    <mergeCell ref="A13:D13"/>
    <mergeCell ref="E13:H13"/>
    <mergeCell ref="A7:B10"/>
    <mergeCell ref="D7:F7"/>
    <mergeCell ref="H7:I7"/>
    <mergeCell ref="D8:I8"/>
    <mergeCell ref="C9:D10"/>
    <mergeCell ref="E9:I10"/>
    <mergeCell ref="A11:B12"/>
    <mergeCell ref="C11:D11"/>
    <mergeCell ref="E11:H11"/>
    <mergeCell ref="C12:D12"/>
    <mergeCell ref="E12:H12"/>
    <mergeCell ref="C14:D14"/>
    <mergeCell ref="E14:H14"/>
    <mergeCell ref="A15:D15"/>
    <mergeCell ref="E15:H15"/>
    <mergeCell ref="A16:D16"/>
    <mergeCell ref="E16:H16"/>
    <mergeCell ref="A20:C20"/>
    <mergeCell ref="D20:I20"/>
    <mergeCell ref="A21:C21"/>
    <mergeCell ref="D21:I21"/>
    <mergeCell ref="A17:D17"/>
    <mergeCell ref="E17:H17"/>
    <mergeCell ref="C18:D18"/>
    <mergeCell ref="E18:H18"/>
    <mergeCell ref="A19:D19"/>
    <mergeCell ref="E19:H19"/>
  </mergeCells>
  <phoneticPr fontId="5"/>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0C3F-D19A-4884-973A-798F822A4211}">
  <sheetPr>
    <pageSetUpPr fitToPage="1"/>
  </sheetPr>
  <dimension ref="A1:CF39"/>
  <sheetViews>
    <sheetView showGridLines="0" view="pageBreakPreview" topLeftCell="A3" zoomScale="115" zoomScaleNormal="100" zoomScaleSheetLayoutView="115" workbookViewId="0">
      <selection sqref="A1:BQ1"/>
    </sheetView>
  </sheetViews>
  <sheetFormatPr defaultColWidth="2.25" defaultRowHeight="13.5"/>
  <cols>
    <col min="1" max="69" width="2.5" style="250" customWidth="1"/>
    <col min="70" max="91" width="2.25" style="250"/>
    <col min="92" max="92" width="3.875" style="250" customWidth="1"/>
    <col min="93" max="263" width="2.25" style="250"/>
    <col min="264" max="264" width="2.5" style="250" bestFit="1" customWidth="1"/>
    <col min="265" max="265" width="2.25" style="250"/>
    <col min="266" max="266" width="2.5" style="250" bestFit="1" customWidth="1"/>
    <col min="267" max="519" width="2.25" style="250"/>
    <col min="520" max="520" width="2.5" style="250" bestFit="1" customWidth="1"/>
    <col min="521" max="521" width="2.25" style="250"/>
    <col min="522" max="522" width="2.5" style="250" bestFit="1" customWidth="1"/>
    <col min="523" max="775" width="2.25" style="250"/>
    <col min="776" max="776" width="2.5" style="250" bestFit="1" customWidth="1"/>
    <col min="777" max="777" width="2.25" style="250"/>
    <col min="778" max="778" width="2.5" style="250" bestFit="1" customWidth="1"/>
    <col min="779" max="1031" width="2.25" style="250"/>
    <col min="1032" max="1032" width="2.5" style="250" bestFit="1" customWidth="1"/>
    <col min="1033" max="1033" width="2.25" style="250"/>
    <col min="1034" max="1034" width="2.5" style="250" bestFit="1" customWidth="1"/>
    <col min="1035" max="1287" width="2.25" style="250"/>
    <col min="1288" max="1288" width="2.5" style="250" bestFit="1" customWidth="1"/>
    <col min="1289" max="1289" width="2.25" style="250"/>
    <col min="1290" max="1290" width="2.5" style="250" bestFit="1" customWidth="1"/>
    <col min="1291" max="1543" width="2.25" style="250"/>
    <col min="1544" max="1544" width="2.5" style="250" bestFit="1" customWidth="1"/>
    <col min="1545" max="1545" width="2.25" style="250"/>
    <col min="1546" max="1546" width="2.5" style="250" bestFit="1" customWidth="1"/>
    <col min="1547" max="1799" width="2.25" style="250"/>
    <col min="1800" max="1800" width="2.5" style="250" bestFit="1" customWidth="1"/>
    <col min="1801" max="1801" width="2.25" style="250"/>
    <col min="1802" max="1802" width="2.5" style="250" bestFit="1" customWidth="1"/>
    <col min="1803" max="2055" width="2.25" style="250"/>
    <col min="2056" max="2056" width="2.5" style="250" bestFit="1" customWidth="1"/>
    <col min="2057" max="2057" width="2.25" style="250"/>
    <col min="2058" max="2058" width="2.5" style="250" bestFit="1" customWidth="1"/>
    <col min="2059" max="2311" width="2.25" style="250"/>
    <col min="2312" max="2312" width="2.5" style="250" bestFit="1" customWidth="1"/>
    <col min="2313" max="2313" width="2.25" style="250"/>
    <col min="2314" max="2314" width="2.5" style="250" bestFit="1" customWidth="1"/>
    <col min="2315" max="2567" width="2.25" style="250"/>
    <col min="2568" max="2568" width="2.5" style="250" bestFit="1" customWidth="1"/>
    <col min="2569" max="2569" width="2.25" style="250"/>
    <col min="2570" max="2570" width="2.5" style="250" bestFit="1" customWidth="1"/>
    <col min="2571" max="2823" width="2.25" style="250"/>
    <col min="2824" max="2824" width="2.5" style="250" bestFit="1" customWidth="1"/>
    <col min="2825" max="2825" width="2.25" style="250"/>
    <col min="2826" max="2826" width="2.5" style="250" bestFit="1" customWidth="1"/>
    <col min="2827" max="3079" width="2.25" style="250"/>
    <col min="3080" max="3080" width="2.5" style="250" bestFit="1" customWidth="1"/>
    <col min="3081" max="3081" width="2.25" style="250"/>
    <col min="3082" max="3082" width="2.5" style="250" bestFit="1" customWidth="1"/>
    <col min="3083" max="3335" width="2.25" style="250"/>
    <col min="3336" max="3336" width="2.5" style="250" bestFit="1" customWidth="1"/>
    <col min="3337" max="3337" width="2.25" style="250"/>
    <col min="3338" max="3338" width="2.5" style="250" bestFit="1" customWidth="1"/>
    <col min="3339" max="3591" width="2.25" style="250"/>
    <col min="3592" max="3592" width="2.5" style="250" bestFit="1" customWidth="1"/>
    <col min="3593" max="3593" width="2.25" style="250"/>
    <col min="3594" max="3594" width="2.5" style="250" bestFit="1" customWidth="1"/>
    <col min="3595" max="3847" width="2.25" style="250"/>
    <col min="3848" max="3848" width="2.5" style="250" bestFit="1" customWidth="1"/>
    <col min="3849" max="3849" width="2.25" style="250"/>
    <col min="3850" max="3850" width="2.5" style="250" bestFit="1" customWidth="1"/>
    <col min="3851" max="4103" width="2.25" style="250"/>
    <col min="4104" max="4104" width="2.5" style="250" bestFit="1" customWidth="1"/>
    <col min="4105" max="4105" width="2.25" style="250"/>
    <col min="4106" max="4106" width="2.5" style="250" bestFit="1" customWidth="1"/>
    <col min="4107" max="4359" width="2.25" style="250"/>
    <col min="4360" max="4360" width="2.5" style="250" bestFit="1" customWidth="1"/>
    <col min="4361" max="4361" width="2.25" style="250"/>
    <col min="4362" max="4362" width="2.5" style="250" bestFit="1" customWidth="1"/>
    <col min="4363" max="4615" width="2.25" style="250"/>
    <col min="4616" max="4616" width="2.5" style="250" bestFit="1" customWidth="1"/>
    <col min="4617" max="4617" width="2.25" style="250"/>
    <col min="4618" max="4618" width="2.5" style="250" bestFit="1" customWidth="1"/>
    <col min="4619" max="4871" width="2.25" style="250"/>
    <col min="4872" max="4872" width="2.5" style="250" bestFit="1" customWidth="1"/>
    <col min="4873" max="4873" width="2.25" style="250"/>
    <col min="4874" max="4874" width="2.5" style="250" bestFit="1" customWidth="1"/>
    <col min="4875" max="5127" width="2.25" style="250"/>
    <col min="5128" max="5128" width="2.5" style="250" bestFit="1" customWidth="1"/>
    <col min="5129" max="5129" width="2.25" style="250"/>
    <col min="5130" max="5130" width="2.5" style="250" bestFit="1" customWidth="1"/>
    <col min="5131" max="5383" width="2.25" style="250"/>
    <col min="5384" max="5384" width="2.5" style="250" bestFit="1" customWidth="1"/>
    <col min="5385" max="5385" width="2.25" style="250"/>
    <col min="5386" max="5386" width="2.5" style="250" bestFit="1" customWidth="1"/>
    <col min="5387" max="5639" width="2.25" style="250"/>
    <col min="5640" max="5640" width="2.5" style="250" bestFit="1" customWidth="1"/>
    <col min="5641" max="5641" width="2.25" style="250"/>
    <col min="5642" max="5642" width="2.5" style="250" bestFit="1" customWidth="1"/>
    <col min="5643" max="5895" width="2.25" style="250"/>
    <col min="5896" max="5896" width="2.5" style="250" bestFit="1" customWidth="1"/>
    <col min="5897" max="5897" width="2.25" style="250"/>
    <col min="5898" max="5898" width="2.5" style="250" bestFit="1" customWidth="1"/>
    <col min="5899" max="6151" width="2.25" style="250"/>
    <col min="6152" max="6152" width="2.5" style="250" bestFit="1" customWidth="1"/>
    <col min="6153" max="6153" width="2.25" style="250"/>
    <col min="6154" max="6154" width="2.5" style="250" bestFit="1" customWidth="1"/>
    <col min="6155" max="6407" width="2.25" style="250"/>
    <col min="6408" max="6408" width="2.5" style="250" bestFit="1" customWidth="1"/>
    <col min="6409" max="6409" width="2.25" style="250"/>
    <col min="6410" max="6410" width="2.5" style="250" bestFit="1" customWidth="1"/>
    <col min="6411" max="6663" width="2.25" style="250"/>
    <col min="6664" max="6664" width="2.5" style="250" bestFit="1" customWidth="1"/>
    <col min="6665" max="6665" width="2.25" style="250"/>
    <col min="6666" max="6666" width="2.5" style="250" bestFit="1" customWidth="1"/>
    <col min="6667" max="6919" width="2.25" style="250"/>
    <col min="6920" max="6920" width="2.5" style="250" bestFit="1" customWidth="1"/>
    <col min="6921" max="6921" width="2.25" style="250"/>
    <col min="6922" max="6922" width="2.5" style="250" bestFit="1" customWidth="1"/>
    <col min="6923" max="7175" width="2.25" style="250"/>
    <col min="7176" max="7176" width="2.5" style="250" bestFit="1" customWidth="1"/>
    <col min="7177" max="7177" width="2.25" style="250"/>
    <col min="7178" max="7178" width="2.5" style="250" bestFit="1" customWidth="1"/>
    <col min="7179" max="7431" width="2.25" style="250"/>
    <col min="7432" max="7432" width="2.5" style="250" bestFit="1" customWidth="1"/>
    <col min="7433" max="7433" width="2.25" style="250"/>
    <col min="7434" max="7434" width="2.5" style="250" bestFit="1" customWidth="1"/>
    <col min="7435" max="7687" width="2.25" style="250"/>
    <col min="7688" max="7688" width="2.5" style="250" bestFit="1" customWidth="1"/>
    <col min="7689" max="7689" width="2.25" style="250"/>
    <col min="7690" max="7690" width="2.5" style="250" bestFit="1" customWidth="1"/>
    <col min="7691" max="7943" width="2.25" style="250"/>
    <col min="7944" max="7944" width="2.5" style="250" bestFit="1" customWidth="1"/>
    <col min="7945" max="7945" width="2.25" style="250"/>
    <col min="7946" max="7946" width="2.5" style="250" bestFit="1" customWidth="1"/>
    <col min="7947" max="8199" width="2.25" style="250"/>
    <col min="8200" max="8200" width="2.5" style="250" bestFit="1" customWidth="1"/>
    <col min="8201" max="8201" width="2.25" style="250"/>
    <col min="8202" max="8202" width="2.5" style="250" bestFit="1" customWidth="1"/>
    <col min="8203" max="8455" width="2.25" style="250"/>
    <col min="8456" max="8456" width="2.5" style="250" bestFit="1" customWidth="1"/>
    <col min="8457" max="8457" width="2.25" style="250"/>
    <col min="8458" max="8458" width="2.5" style="250" bestFit="1" customWidth="1"/>
    <col min="8459" max="8711" width="2.25" style="250"/>
    <col min="8712" max="8712" width="2.5" style="250" bestFit="1" customWidth="1"/>
    <col min="8713" max="8713" width="2.25" style="250"/>
    <col min="8714" max="8714" width="2.5" style="250" bestFit="1" customWidth="1"/>
    <col min="8715" max="8967" width="2.25" style="250"/>
    <col min="8968" max="8968" width="2.5" style="250" bestFit="1" customWidth="1"/>
    <col min="8969" max="8969" width="2.25" style="250"/>
    <col min="8970" max="8970" width="2.5" style="250" bestFit="1" customWidth="1"/>
    <col min="8971" max="9223" width="2.25" style="250"/>
    <col min="9224" max="9224" width="2.5" style="250" bestFit="1" customWidth="1"/>
    <col min="9225" max="9225" width="2.25" style="250"/>
    <col min="9226" max="9226" width="2.5" style="250" bestFit="1" customWidth="1"/>
    <col min="9227" max="9479" width="2.25" style="250"/>
    <col min="9480" max="9480" width="2.5" style="250" bestFit="1" customWidth="1"/>
    <col min="9481" max="9481" width="2.25" style="250"/>
    <col min="9482" max="9482" width="2.5" style="250" bestFit="1" customWidth="1"/>
    <col min="9483" max="9735" width="2.25" style="250"/>
    <col min="9736" max="9736" width="2.5" style="250" bestFit="1" customWidth="1"/>
    <col min="9737" max="9737" width="2.25" style="250"/>
    <col min="9738" max="9738" width="2.5" style="250" bestFit="1" customWidth="1"/>
    <col min="9739" max="9991" width="2.25" style="250"/>
    <col min="9992" max="9992" width="2.5" style="250" bestFit="1" customWidth="1"/>
    <col min="9993" max="9993" width="2.25" style="250"/>
    <col min="9994" max="9994" width="2.5" style="250" bestFit="1" customWidth="1"/>
    <col min="9995" max="10247" width="2.25" style="250"/>
    <col min="10248" max="10248" width="2.5" style="250" bestFit="1" customWidth="1"/>
    <col min="10249" max="10249" width="2.25" style="250"/>
    <col min="10250" max="10250" width="2.5" style="250" bestFit="1" customWidth="1"/>
    <col min="10251" max="10503" width="2.25" style="250"/>
    <col min="10504" max="10504" width="2.5" style="250" bestFit="1" customWidth="1"/>
    <col min="10505" max="10505" width="2.25" style="250"/>
    <col min="10506" max="10506" width="2.5" style="250" bestFit="1" customWidth="1"/>
    <col min="10507" max="10759" width="2.25" style="250"/>
    <col min="10760" max="10760" width="2.5" style="250" bestFit="1" customWidth="1"/>
    <col min="10761" max="10761" width="2.25" style="250"/>
    <col min="10762" max="10762" width="2.5" style="250" bestFit="1" customWidth="1"/>
    <col min="10763" max="11015" width="2.25" style="250"/>
    <col min="11016" max="11016" width="2.5" style="250" bestFit="1" customWidth="1"/>
    <col min="11017" max="11017" width="2.25" style="250"/>
    <col min="11018" max="11018" width="2.5" style="250" bestFit="1" customWidth="1"/>
    <col min="11019" max="11271" width="2.25" style="250"/>
    <col min="11272" max="11272" width="2.5" style="250" bestFit="1" customWidth="1"/>
    <col min="11273" max="11273" width="2.25" style="250"/>
    <col min="11274" max="11274" width="2.5" style="250" bestFit="1" customWidth="1"/>
    <col min="11275" max="11527" width="2.25" style="250"/>
    <col min="11528" max="11528" width="2.5" style="250" bestFit="1" customWidth="1"/>
    <col min="11529" max="11529" width="2.25" style="250"/>
    <col min="11530" max="11530" width="2.5" style="250" bestFit="1" customWidth="1"/>
    <col min="11531" max="11783" width="2.25" style="250"/>
    <col min="11784" max="11784" width="2.5" style="250" bestFit="1" customWidth="1"/>
    <col min="11785" max="11785" width="2.25" style="250"/>
    <col min="11786" max="11786" width="2.5" style="250" bestFit="1" customWidth="1"/>
    <col min="11787" max="12039" width="2.25" style="250"/>
    <col min="12040" max="12040" width="2.5" style="250" bestFit="1" customWidth="1"/>
    <col min="12041" max="12041" width="2.25" style="250"/>
    <col min="12042" max="12042" width="2.5" style="250" bestFit="1" customWidth="1"/>
    <col min="12043" max="12295" width="2.25" style="250"/>
    <col min="12296" max="12296" width="2.5" style="250" bestFit="1" customWidth="1"/>
    <col min="12297" max="12297" width="2.25" style="250"/>
    <col min="12298" max="12298" width="2.5" style="250" bestFit="1" customWidth="1"/>
    <col min="12299" max="12551" width="2.25" style="250"/>
    <col min="12552" max="12552" width="2.5" style="250" bestFit="1" customWidth="1"/>
    <col min="12553" max="12553" width="2.25" style="250"/>
    <col min="12554" max="12554" width="2.5" style="250" bestFit="1" customWidth="1"/>
    <col min="12555" max="12807" width="2.25" style="250"/>
    <col min="12808" max="12808" width="2.5" style="250" bestFit="1" customWidth="1"/>
    <col min="12809" max="12809" width="2.25" style="250"/>
    <col min="12810" max="12810" width="2.5" style="250" bestFit="1" customWidth="1"/>
    <col min="12811" max="13063" width="2.25" style="250"/>
    <col min="13064" max="13064" width="2.5" style="250" bestFit="1" customWidth="1"/>
    <col min="13065" max="13065" width="2.25" style="250"/>
    <col min="13066" max="13066" width="2.5" style="250" bestFit="1" customWidth="1"/>
    <col min="13067" max="13319" width="2.25" style="250"/>
    <col min="13320" max="13320" width="2.5" style="250" bestFit="1" customWidth="1"/>
    <col min="13321" max="13321" width="2.25" style="250"/>
    <col min="13322" max="13322" width="2.5" style="250" bestFit="1" customWidth="1"/>
    <col min="13323" max="13575" width="2.25" style="250"/>
    <col min="13576" max="13576" width="2.5" style="250" bestFit="1" customWidth="1"/>
    <col min="13577" max="13577" width="2.25" style="250"/>
    <col min="13578" max="13578" width="2.5" style="250" bestFit="1" customWidth="1"/>
    <col min="13579" max="13831" width="2.25" style="250"/>
    <col min="13832" max="13832" width="2.5" style="250" bestFit="1" customWidth="1"/>
    <col min="13833" max="13833" width="2.25" style="250"/>
    <col min="13834" max="13834" width="2.5" style="250" bestFit="1" customWidth="1"/>
    <col min="13835" max="14087" width="2.25" style="250"/>
    <col min="14088" max="14088" width="2.5" style="250" bestFit="1" customWidth="1"/>
    <col min="14089" max="14089" width="2.25" style="250"/>
    <col min="14090" max="14090" width="2.5" style="250" bestFit="1" customWidth="1"/>
    <col min="14091" max="14343" width="2.25" style="250"/>
    <col min="14344" max="14344" width="2.5" style="250" bestFit="1" customWidth="1"/>
    <col min="14345" max="14345" width="2.25" style="250"/>
    <col min="14346" max="14346" width="2.5" style="250" bestFit="1" customWidth="1"/>
    <col min="14347" max="14599" width="2.25" style="250"/>
    <col min="14600" max="14600" width="2.5" style="250" bestFit="1" customWidth="1"/>
    <col min="14601" max="14601" width="2.25" style="250"/>
    <col min="14602" max="14602" width="2.5" style="250" bestFit="1" customWidth="1"/>
    <col min="14603" max="14855" width="2.25" style="250"/>
    <col min="14856" max="14856" width="2.5" style="250" bestFit="1" customWidth="1"/>
    <col min="14857" max="14857" width="2.25" style="250"/>
    <col min="14858" max="14858" width="2.5" style="250" bestFit="1" customWidth="1"/>
    <col min="14859" max="15111" width="2.25" style="250"/>
    <col min="15112" max="15112" width="2.5" style="250" bestFit="1" customWidth="1"/>
    <col min="15113" max="15113" width="2.25" style="250"/>
    <col min="15114" max="15114" width="2.5" style="250" bestFit="1" customWidth="1"/>
    <col min="15115" max="15367" width="2.25" style="250"/>
    <col min="15368" max="15368" width="2.5" style="250" bestFit="1" customWidth="1"/>
    <col min="15369" max="15369" width="2.25" style="250"/>
    <col min="15370" max="15370" width="2.5" style="250" bestFit="1" customWidth="1"/>
    <col min="15371" max="15623" width="2.25" style="250"/>
    <col min="15624" max="15624" width="2.5" style="250" bestFit="1" customWidth="1"/>
    <col min="15625" max="15625" width="2.25" style="250"/>
    <col min="15626" max="15626" width="2.5" style="250" bestFit="1" customWidth="1"/>
    <col min="15627" max="15879" width="2.25" style="250"/>
    <col min="15880" max="15880" width="2.5" style="250" bestFit="1" customWidth="1"/>
    <col min="15881" max="15881" width="2.25" style="250"/>
    <col min="15882" max="15882" width="2.5" style="250" bestFit="1" customWidth="1"/>
    <col min="15883" max="16135" width="2.25" style="250"/>
    <col min="16136" max="16136" width="2.5" style="250" bestFit="1" customWidth="1"/>
    <col min="16137" max="16137" width="2.25" style="250"/>
    <col min="16138" max="16138" width="2.5" style="250" bestFit="1" customWidth="1"/>
    <col min="16139" max="16384" width="2.25" style="250"/>
  </cols>
  <sheetData>
    <row r="1" spans="1:79" s="367" customFormat="1">
      <c r="A1" s="1215" t="s">
        <v>864</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c r="AJ1" s="1216"/>
      <c r="AK1" s="1216"/>
      <c r="AL1" s="1216"/>
      <c r="AM1" s="1216"/>
      <c r="AN1" s="1216"/>
      <c r="AO1" s="1216"/>
      <c r="AP1" s="1216"/>
      <c r="AQ1" s="1216"/>
      <c r="AR1" s="1216"/>
      <c r="AS1" s="1216"/>
      <c r="AT1" s="1216"/>
      <c r="AU1" s="1216"/>
      <c r="AV1" s="1216"/>
      <c r="AW1" s="1216"/>
      <c r="AX1" s="1216"/>
      <c r="AY1" s="1216"/>
      <c r="AZ1" s="1216"/>
      <c r="BA1" s="1216"/>
      <c r="BB1" s="1216"/>
      <c r="BC1" s="1216"/>
      <c r="BD1" s="1216"/>
      <c r="BE1" s="1216"/>
      <c r="BF1" s="1216"/>
      <c r="BG1" s="1216"/>
      <c r="BH1" s="1216"/>
      <c r="BI1" s="1216"/>
      <c r="BJ1" s="1216"/>
      <c r="BK1" s="1216"/>
      <c r="BL1" s="1216"/>
      <c r="BM1" s="1216"/>
      <c r="BN1" s="1216"/>
      <c r="BO1" s="1216"/>
      <c r="BP1" s="1216"/>
      <c r="BQ1" s="1216"/>
    </row>
    <row r="2" spans="1:79" ht="62.25" customHeight="1">
      <c r="A2" s="368"/>
      <c r="B2" s="545" t="s">
        <v>749</v>
      </c>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c r="AB2" s="1217"/>
      <c r="AC2" s="1217"/>
      <c r="AD2" s="1217"/>
      <c r="AE2" s="1217"/>
      <c r="AF2" s="1217"/>
      <c r="AG2" s="1217"/>
      <c r="AH2" s="1217"/>
      <c r="AI2" s="1217"/>
      <c r="AJ2" s="1217"/>
      <c r="AK2" s="1217"/>
      <c r="AL2" s="1217"/>
      <c r="AM2" s="1217"/>
      <c r="AN2" s="1217"/>
      <c r="AO2" s="1217"/>
      <c r="AP2" s="1217"/>
      <c r="AQ2" s="1217"/>
      <c r="AR2" s="1217"/>
      <c r="AS2" s="1217"/>
      <c r="AT2" s="1217"/>
      <c r="AU2" s="1217"/>
      <c r="AV2" s="1217"/>
      <c r="AW2" s="1217"/>
      <c r="AX2" s="1217"/>
      <c r="AY2" s="1217"/>
      <c r="AZ2" s="1217"/>
      <c r="BA2" s="1217"/>
      <c r="BB2" s="1217"/>
      <c r="BC2" s="1217"/>
      <c r="BD2" s="1217"/>
      <c r="BE2" s="1217"/>
      <c r="BF2" s="1217"/>
      <c r="BG2" s="1217"/>
      <c r="BH2" s="1217"/>
      <c r="BI2" s="1217"/>
      <c r="BJ2" s="1217"/>
      <c r="BK2" s="1217"/>
      <c r="BL2" s="1217"/>
      <c r="BM2" s="1217"/>
      <c r="BN2" s="1217"/>
      <c r="BO2" s="1217"/>
      <c r="BP2" s="1217"/>
      <c r="BQ2" s="1217"/>
      <c r="BR2" s="1217"/>
      <c r="BS2" s="1217"/>
      <c r="BT2" s="1217"/>
    </row>
    <row r="3" spans="1:79" s="369" customFormat="1" ht="14.25" customHeight="1">
      <c r="B3" s="250" t="s">
        <v>750</v>
      </c>
    </row>
    <row r="4" spans="1:79" ht="26.25" customHeight="1">
      <c r="B4" s="976" t="s">
        <v>843</v>
      </c>
      <c r="C4" s="976"/>
      <c r="D4" s="976"/>
      <c r="E4" s="976"/>
      <c r="F4" s="976"/>
      <c r="G4" s="976"/>
      <c r="H4" s="976"/>
      <c r="I4" s="976"/>
      <c r="J4" s="976"/>
      <c r="K4" s="976"/>
      <c r="L4" s="976"/>
      <c r="M4" s="976"/>
      <c r="N4" s="976"/>
      <c r="O4" s="976"/>
      <c r="P4" s="976"/>
      <c r="Q4" s="976"/>
      <c r="R4" s="976"/>
      <c r="S4" s="976"/>
      <c r="T4" s="976"/>
      <c r="U4" s="976"/>
      <c r="V4" s="976"/>
      <c r="W4" s="976"/>
      <c r="X4" s="260"/>
    </row>
    <row r="5" spans="1:79" ht="8.25" customHeight="1">
      <c r="B5" s="336"/>
      <c r="C5" s="336"/>
      <c r="D5" s="336"/>
      <c r="E5" s="336"/>
      <c r="F5" s="336"/>
      <c r="G5" s="336"/>
      <c r="H5" s="336"/>
      <c r="I5" s="336"/>
      <c r="J5" s="336"/>
      <c r="K5" s="336"/>
      <c r="L5" s="336"/>
      <c r="M5" s="336"/>
      <c r="N5" s="336"/>
      <c r="O5" s="336"/>
      <c r="P5" s="336"/>
      <c r="Q5" s="336"/>
      <c r="R5" s="336"/>
      <c r="S5" s="336"/>
      <c r="T5" s="336"/>
      <c r="U5" s="336"/>
      <c r="V5" s="336"/>
      <c r="W5" s="336"/>
    </row>
    <row r="6" spans="1:79" ht="14.25" customHeight="1">
      <c r="B6" s="250" t="s">
        <v>751</v>
      </c>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row>
    <row r="7" spans="1:79" s="319" customFormat="1" ht="12" customHeight="1">
      <c r="B7" s="1218" t="s">
        <v>752</v>
      </c>
      <c r="C7" s="1219"/>
      <c r="D7" s="767" t="s">
        <v>753</v>
      </c>
      <c r="E7" s="767"/>
      <c r="F7" s="767"/>
      <c r="G7" s="767"/>
      <c r="H7" s="767"/>
      <c r="I7" s="767"/>
      <c r="J7" s="767"/>
      <c r="K7" s="767"/>
      <c r="L7" s="767" t="s">
        <v>754</v>
      </c>
      <c r="M7" s="767"/>
      <c r="N7" s="767"/>
      <c r="O7" s="767"/>
      <c r="P7" s="767"/>
      <c r="Q7" s="767"/>
      <c r="R7" s="767"/>
      <c r="S7" s="767"/>
      <c r="T7" s="768"/>
      <c r="U7" s="1224"/>
      <c r="V7" s="1224"/>
      <c r="W7" s="1225"/>
      <c r="X7" s="1226" t="s">
        <v>755</v>
      </c>
      <c r="Y7" s="1224"/>
      <c r="Z7" s="1224"/>
      <c r="AA7" s="1224"/>
      <c r="AB7" s="1224"/>
      <c r="AC7" s="1224"/>
      <c r="AD7" s="1224"/>
      <c r="AE7" s="1224"/>
      <c r="AF7" s="1224"/>
      <c r="AG7" s="1224"/>
      <c r="AH7" s="1224"/>
      <c r="AI7" s="1224"/>
      <c r="AJ7" s="1224"/>
      <c r="AK7" s="1224"/>
      <c r="AL7" s="1224"/>
      <c r="AM7" s="1224"/>
      <c r="AN7" s="1224"/>
      <c r="AO7" s="1224"/>
      <c r="AP7" s="1224"/>
      <c r="AQ7" s="1224"/>
      <c r="AR7" s="1224"/>
      <c r="AS7" s="1224"/>
      <c r="AT7" s="1224"/>
      <c r="AU7" s="1224"/>
      <c r="AV7" s="1224"/>
      <c r="AW7" s="1224"/>
      <c r="AX7" s="1224"/>
      <c r="AY7" s="1224"/>
      <c r="AZ7" s="1224"/>
      <c r="BA7" s="1225"/>
      <c r="BB7" s="1227" t="s">
        <v>756</v>
      </c>
      <c r="BC7" s="1228"/>
      <c r="BD7" s="1228"/>
      <c r="BE7" s="1231"/>
      <c r="BF7" s="1231"/>
      <c r="BG7" s="1231"/>
      <c r="BH7" s="1231"/>
      <c r="BI7" s="1231"/>
      <c r="BJ7" s="1231"/>
      <c r="BK7" s="1231"/>
      <c r="BL7" s="1231"/>
      <c r="BM7" s="1232"/>
      <c r="BN7" s="1227" t="s">
        <v>757</v>
      </c>
      <c r="BO7" s="1228"/>
      <c r="BP7" s="1233"/>
      <c r="BQ7" s="867" t="s">
        <v>758</v>
      </c>
      <c r="BR7" s="867"/>
      <c r="BS7" s="867"/>
      <c r="BT7" s="867"/>
    </row>
    <row r="8" spans="1:79" s="319" customFormat="1" ht="20.100000000000001" customHeight="1">
      <c r="B8" s="1220"/>
      <c r="C8" s="1221"/>
      <c r="D8" s="767"/>
      <c r="E8" s="767"/>
      <c r="F8" s="767"/>
      <c r="G8" s="767"/>
      <c r="H8" s="767"/>
      <c r="I8" s="767"/>
      <c r="J8" s="767"/>
      <c r="K8" s="767"/>
      <c r="L8" s="767"/>
      <c r="M8" s="767"/>
      <c r="N8" s="767"/>
      <c r="O8" s="767"/>
      <c r="P8" s="767"/>
      <c r="Q8" s="767"/>
      <c r="R8" s="767"/>
      <c r="S8" s="767"/>
      <c r="T8" s="767"/>
      <c r="U8" s="1229" t="s">
        <v>759</v>
      </c>
      <c r="V8" s="1230"/>
      <c r="W8" s="1234"/>
      <c r="X8" s="1104" t="s">
        <v>760</v>
      </c>
      <c r="Y8" s="1236"/>
      <c r="Z8" s="1236"/>
      <c r="AA8" s="1236"/>
      <c r="AB8" s="1236"/>
      <c r="AC8" s="1236"/>
      <c r="AD8" s="1236"/>
      <c r="AE8" s="1236"/>
      <c r="AF8" s="1236"/>
      <c r="AG8" s="1237"/>
      <c r="AH8" s="1218" t="s">
        <v>761</v>
      </c>
      <c r="AI8" s="1241"/>
      <c r="AJ8" s="1241"/>
      <c r="AK8" s="1241"/>
      <c r="AL8" s="1242"/>
      <c r="AM8" s="1104" t="s">
        <v>762</v>
      </c>
      <c r="AN8" s="1236"/>
      <c r="AO8" s="1236"/>
      <c r="AP8" s="1236"/>
      <c r="AQ8" s="1237"/>
      <c r="AR8" s="1104" t="s">
        <v>763</v>
      </c>
      <c r="AS8" s="1236"/>
      <c r="AT8" s="1236"/>
      <c r="AU8" s="1236"/>
      <c r="AV8" s="1237"/>
      <c r="AW8" s="1104" t="s">
        <v>764</v>
      </c>
      <c r="AX8" s="1236"/>
      <c r="AY8" s="1236"/>
      <c r="AZ8" s="1236"/>
      <c r="BA8" s="1237"/>
      <c r="BB8" s="1229"/>
      <c r="BC8" s="1230"/>
      <c r="BD8" s="1230"/>
      <c r="BE8" s="499" t="s">
        <v>765</v>
      </c>
      <c r="BF8" s="1228"/>
      <c r="BG8" s="1228"/>
      <c r="BH8" s="1228"/>
      <c r="BI8" s="1228"/>
      <c r="BJ8" s="1228"/>
      <c r="BK8" s="1228"/>
      <c r="BL8" s="1228"/>
      <c r="BM8" s="1233"/>
      <c r="BN8" s="1229"/>
      <c r="BO8" s="1230"/>
      <c r="BP8" s="1234"/>
      <c r="BQ8" s="867"/>
      <c r="BR8" s="867"/>
      <c r="BS8" s="867"/>
      <c r="BT8" s="867"/>
    </row>
    <row r="9" spans="1:79" s="319" customFormat="1" ht="39.950000000000003" customHeight="1">
      <c r="B9" s="1222"/>
      <c r="C9" s="1223"/>
      <c r="D9" s="767"/>
      <c r="E9" s="767"/>
      <c r="F9" s="767"/>
      <c r="G9" s="767"/>
      <c r="H9" s="767"/>
      <c r="I9" s="767"/>
      <c r="J9" s="767"/>
      <c r="K9" s="767"/>
      <c r="L9" s="767"/>
      <c r="M9" s="767"/>
      <c r="N9" s="767"/>
      <c r="O9" s="767"/>
      <c r="P9" s="767"/>
      <c r="Q9" s="767"/>
      <c r="R9" s="767"/>
      <c r="S9" s="767"/>
      <c r="T9" s="767"/>
      <c r="U9" s="618"/>
      <c r="V9" s="619"/>
      <c r="W9" s="1235"/>
      <c r="X9" s="1238"/>
      <c r="Y9" s="1239"/>
      <c r="Z9" s="1239"/>
      <c r="AA9" s="1239"/>
      <c r="AB9" s="1239"/>
      <c r="AC9" s="1239"/>
      <c r="AD9" s="1239"/>
      <c r="AE9" s="1239"/>
      <c r="AF9" s="1239"/>
      <c r="AG9" s="1240"/>
      <c r="AH9" s="1243"/>
      <c r="AI9" s="1244"/>
      <c r="AJ9" s="1244"/>
      <c r="AK9" s="1244"/>
      <c r="AL9" s="1245"/>
      <c r="AM9" s="1238"/>
      <c r="AN9" s="1239"/>
      <c r="AO9" s="1239"/>
      <c r="AP9" s="1239"/>
      <c r="AQ9" s="1240"/>
      <c r="AR9" s="1238"/>
      <c r="AS9" s="1239"/>
      <c r="AT9" s="1239"/>
      <c r="AU9" s="1239"/>
      <c r="AV9" s="1240"/>
      <c r="AW9" s="1238"/>
      <c r="AX9" s="1239"/>
      <c r="AY9" s="1239"/>
      <c r="AZ9" s="1239"/>
      <c r="BA9" s="1240"/>
      <c r="BB9" s="618"/>
      <c r="BC9" s="619"/>
      <c r="BD9" s="619"/>
      <c r="BE9" s="618"/>
      <c r="BF9" s="619"/>
      <c r="BG9" s="619"/>
      <c r="BH9" s="619"/>
      <c r="BI9" s="619"/>
      <c r="BJ9" s="619"/>
      <c r="BK9" s="619"/>
      <c r="BL9" s="619"/>
      <c r="BM9" s="1235"/>
      <c r="BN9" s="618"/>
      <c r="BO9" s="619"/>
      <c r="BP9" s="1235"/>
      <c r="BQ9" s="867"/>
      <c r="BR9" s="867"/>
      <c r="BS9" s="867"/>
      <c r="BT9" s="867"/>
    </row>
    <row r="10" spans="1:79" ht="15" customHeight="1">
      <c r="B10" s="542">
        <v>1</v>
      </c>
      <c r="C10" s="544"/>
      <c r="D10" s="955" t="s">
        <v>766</v>
      </c>
      <c r="E10" s="732"/>
      <c r="F10" s="732"/>
      <c r="G10" s="732"/>
      <c r="H10" s="732"/>
      <c r="I10" s="732"/>
      <c r="J10" s="732"/>
      <c r="K10" s="733"/>
      <c r="L10" s="709" t="s">
        <v>767</v>
      </c>
      <c r="M10" s="710"/>
      <c r="N10" s="710"/>
      <c r="O10" s="710"/>
      <c r="P10" s="710"/>
      <c r="Q10" s="710"/>
      <c r="R10" s="710"/>
      <c r="S10" s="710"/>
      <c r="T10" s="711"/>
      <c r="U10" s="740" t="s">
        <v>768</v>
      </c>
      <c r="V10" s="741"/>
      <c r="W10" s="801"/>
      <c r="X10" s="1246" t="s">
        <v>47</v>
      </c>
      <c r="Y10" s="710"/>
      <c r="Z10" s="710"/>
      <c r="AA10" s="710"/>
      <c r="AB10" s="710"/>
      <c r="AC10" s="710"/>
      <c r="AD10" s="710"/>
      <c r="AE10" s="710"/>
      <c r="AF10" s="710"/>
      <c r="AG10" s="711"/>
      <c r="AH10" s="1246" t="s">
        <v>49</v>
      </c>
      <c r="AI10" s="710"/>
      <c r="AJ10" s="710"/>
      <c r="AK10" s="710"/>
      <c r="AL10" s="711"/>
      <c r="AM10" s="709">
        <v>0</v>
      </c>
      <c r="AN10" s="710"/>
      <c r="AO10" s="710"/>
      <c r="AP10" s="738"/>
      <c r="AQ10" s="370" t="s">
        <v>575</v>
      </c>
      <c r="AR10" s="1246">
        <v>2</v>
      </c>
      <c r="AS10" s="1247"/>
      <c r="AT10" s="1247"/>
      <c r="AU10" s="1248"/>
      <c r="AV10" s="370" t="s">
        <v>575</v>
      </c>
      <c r="AW10" s="1249">
        <f>IF(AR10-AM10=0,"",AR10-AM10)</f>
        <v>2</v>
      </c>
      <c r="AX10" s="1250"/>
      <c r="AY10" s="1250"/>
      <c r="AZ10" s="1251"/>
      <c r="BA10" s="371" t="s">
        <v>575</v>
      </c>
      <c r="BB10" s="1246" t="s">
        <v>39</v>
      </c>
      <c r="BC10" s="710"/>
      <c r="BD10" s="711"/>
      <c r="BE10" s="1252"/>
      <c r="BF10" s="1252"/>
      <c r="BG10" s="1252"/>
      <c r="BH10" s="1252"/>
      <c r="BI10" s="1252"/>
      <c r="BJ10" s="1252"/>
      <c r="BK10" s="1252"/>
      <c r="BL10" s="1252"/>
      <c r="BM10" s="1252"/>
      <c r="BN10" s="740" t="s">
        <v>844</v>
      </c>
      <c r="BO10" s="741"/>
      <c r="BP10" s="801"/>
      <c r="BQ10" s="750"/>
      <c r="BR10" s="750"/>
      <c r="BS10" s="750"/>
      <c r="BT10" s="750"/>
      <c r="BV10" s="372"/>
      <c r="BW10" s="373"/>
      <c r="BX10" s="373"/>
      <c r="BY10" s="373"/>
      <c r="BZ10" s="373"/>
      <c r="CA10" s="373"/>
    </row>
    <row r="11" spans="1:79" ht="15" customHeight="1">
      <c r="B11" s="542">
        <v>2</v>
      </c>
      <c r="C11" s="544"/>
      <c r="D11" s="955" t="s">
        <v>40</v>
      </c>
      <c r="E11" s="732"/>
      <c r="F11" s="732"/>
      <c r="G11" s="732"/>
      <c r="H11" s="732"/>
      <c r="I11" s="732"/>
      <c r="J11" s="732"/>
      <c r="K11" s="733"/>
      <c r="L11" s="709" t="s">
        <v>767</v>
      </c>
      <c r="M11" s="710"/>
      <c r="N11" s="710"/>
      <c r="O11" s="710"/>
      <c r="P11" s="710"/>
      <c r="Q11" s="710"/>
      <c r="R11" s="710"/>
      <c r="S11" s="710"/>
      <c r="T11" s="711"/>
      <c r="U11" s="709" t="s">
        <v>39</v>
      </c>
      <c r="V11" s="710"/>
      <c r="W11" s="711"/>
      <c r="X11" s="1246" t="s">
        <v>47</v>
      </c>
      <c r="Y11" s="710"/>
      <c r="Z11" s="710"/>
      <c r="AA11" s="710"/>
      <c r="AB11" s="710"/>
      <c r="AC11" s="710"/>
      <c r="AD11" s="710"/>
      <c r="AE11" s="710"/>
      <c r="AF11" s="710"/>
      <c r="AG11" s="711"/>
      <c r="AH11" s="1246" t="s">
        <v>49</v>
      </c>
      <c r="AI11" s="710"/>
      <c r="AJ11" s="710"/>
      <c r="AK11" s="710"/>
      <c r="AL11" s="711"/>
      <c r="AM11" s="709">
        <v>0</v>
      </c>
      <c r="AN11" s="710"/>
      <c r="AO11" s="710"/>
      <c r="AP11" s="738"/>
      <c r="AQ11" s="370" t="s">
        <v>575</v>
      </c>
      <c r="AR11" s="1246">
        <v>1</v>
      </c>
      <c r="AS11" s="1247"/>
      <c r="AT11" s="1247"/>
      <c r="AU11" s="1248"/>
      <c r="AV11" s="370" t="s">
        <v>575</v>
      </c>
      <c r="AW11" s="1249">
        <f>IF(AR11-AM11=0,"",AR11-AM11)</f>
        <v>1</v>
      </c>
      <c r="AX11" s="1250"/>
      <c r="AY11" s="1250"/>
      <c r="AZ11" s="1251"/>
      <c r="BA11" s="371" t="s">
        <v>575</v>
      </c>
      <c r="BB11" s="709" t="s">
        <v>39</v>
      </c>
      <c r="BC11" s="710"/>
      <c r="BD11" s="711"/>
      <c r="BE11" s="446"/>
      <c r="BF11" s="446"/>
      <c r="BG11" s="446"/>
      <c r="BH11" s="446"/>
      <c r="BI11" s="446"/>
      <c r="BJ11" s="446"/>
      <c r="BK11" s="446"/>
      <c r="BL11" s="446"/>
      <c r="BM11" s="446"/>
      <c r="BN11" s="740" t="s">
        <v>844</v>
      </c>
      <c r="BO11" s="741"/>
      <c r="BP11" s="801"/>
      <c r="BQ11" s="750"/>
      <c r="BR11" s="750"/>
      <c r="BS11" s="750"/>
      <c r="BT11" s="750"/>
    </row>
    <row r="12" spans="1:79" ht="15" customHeight="1">
      <c r="B12" s="542">
        <v>3</v>
      </c>
      <c r="C12" s="544"/>
      <c r="D12" s="955" t="s">
        <v>40</v>
      </c>
      <c r="E12" s="732"/>
      <c r="F12" s="732"/>
      <c r="G12" s="732"/>
      <c r="H12" s="732"/>
      <c r="I12" s="732"/>
      <c r="J12" s="732"/>
      <c r="K12" s="733"/>
      <c r="L12" s="709" t="s">
        <v>767</v>
      </c>
      <c r="M12" s="710"/>
      <c r="N12" s="710"/>
      <c r="O12" s="710"/>
      <c r="P12" s="710"/>
      <c r="Q12" s="710"/>
      <c r="R12" s="710"/>
      <c r="S12" s="710"/>
      <c r="T12" s="711"/>
      <c r="U12" s="740" t="s">
        <v>768</v>
      </c>
      <c r="V12" s="741"/>
      <c r="W12" s="801"/>
      <c r="X12" s="1246" t="s">
        <v>47</v>
      </c>
      <c r="Y12" s="710"/>
      <c r="Z12" s="710"/>
      <c r="AA12" s="710"/>
      <c r="AB12" s="710"/>
      <c r="AC12" s="710"/>
      <c r="AD12" s="710"/>
      <c r="AE12" s="710"/>
      <c r="AF12" s="710"/>
      <c r="AG12" s="711"/>
      <c r="AH12" s="1246" t="s">
        <v>49</v>
      </c>
      <c r="AI12" s="710"/>
      <c r="AJ12" s="710"/>
      <c r="AK12" s="710"/>
      <c r="AL12" s="711"/>
      <c r="AM12" s="709">
        <v>0</v>
      </c>
      <c r="AN12" s="710"/>
      <c r="AO12" s="710"/>
      <c r="AP12" s="738"/>
      <c r="AQ12" s="370" t="s">
        <v>575</v>
      </c>
      <c r="AR12" s="1246">
        <v>1</v>
      </c>
      <c r="AS12" s="1247"/>
      <c r="AT12" s="1247"/>
      <c r="AU12" s="1248"/>
      <c r="AV12" s="370" t="s">
        <v>575</v>
      </c>
      <c r="AW12" s="1249">
        <f>IF(AR12-AM12=0,"",AR12-AM12)</f>
        <v>1</v>
      </c>
      <c r="AX12" s="1250"/>
      <c r="AY12" s="1250"/>
      <c r="AZ12" s="1251"/>
      <c r="BA12" s="371" t="s">
        <v>575</v>
      </c>
      <c r="BB12" s="1135" t="s">
        <v>768</v>
      </c>
      <c r="BC12" s="1143"/>
      <c r="BD12" s="445"/>
      <c r="BE12" s="976" t="s">
        <v>769</v>
      </c>
      <c r="BF12" s="833"/>
      <c r="BG12" s="833"/>
      <c r="BH12" s="833"/>
      <c r="BI12" s="833"/>
      <c r="BJ12" s="833"/>
      <c r="BK12" s="833"/>
      <c r="BL12" s="833"/>
      <c r="BM12" s="833"/>
      <c r="BN12" s="740" t="s">
        <v>768</v>
      </c>
      <c r="BO12" s="741"/>
      <c r="BP12" s="801"/>
      <c r="BQ12" s="750"/>
      <c r="BR12" s="750"/>
      <c r="BS12" s="750"/>
      <c r="BT12" s="750"/>
    </row>
    <row r="13" spans="1:79" ht="15" customHeight="1">
      <c r="B13" s="542">
        <v>4</v>
      </c>
      <c r="C13" s="544"/>
      <c r="D13" s="1135"/>
      <c r="E13" s="1143"/>
      <c r="F13" s="1143"/>
      <c r="G13" s="1143"/>
      <c r="H13" s="1143"/>
      <c r="I13" s="1143"/>
      <c r="J13" s="1143"/>
      <c r="K13" s="445"/>
      <c r="L13" s="1135"/>
      <c r="M13" s="1143"/>
      <c r="N13" s="1143"/>
      <c r="O13" s="1143"/>
      <c r="P13" s="1143"/>
      <c r="Q13" s="1143"/>
      <c r="R13" s="1143"/>
      <c r="S13" s="1143"/>
      <c r="T13" s="445"/>
      <c r="U13" s="740" t="s">
        <v>768</v>
      </c>
      <c r="V13" s="741"/>
      <c r="W13" s="801"/>
      <c r="X13" s="1135"/>
      <c r="Y13" s="1143"/>
      <c r="Z13" s="1143"/>
      <c r="AA13" s="1143"/>
      <c r="AB13" s="1143"/>
      <c r="AC13" s="1143"/>
      <c r="AD13" s="1143"/>
      <c r="AE13" s="1143"/>
      <c r="AF13" s="1143"/>
      <c r="AG13" s="445"/>
      <c r="AH13" s="919"/>
      <c r="AI13" s="920"/>
      <c r="AJ13" s="920"/>
      <c r="AK13" s="920"/>
      <c r="AL13" s="921"/>
      <c r="AM13" s="1135"/>
      <c r="AN13" s="1143"/>
      <c r="AO13" s="1143"/>
      <c r="AP13" s="1253"/>
      <c r="AQ13" s="370" t="s">
        <v>575</v>
      </c>
      <c r="AR13" s="1135"/>
      <c r="AS13" s="1143"/>
      <c r="AT13" s="1143"/>
      <c r="AU13" s="1253"/>
      <c r="AV13" s="370" t="s">
        <v>575</v>
      </c>
      <c r="AW13" s="542" t="str">
        <f>IF(AR13-AM13=0,"",AR13-AM13)</f>
        <v/>
      </c>
      <c r="AX13" s="543"/>
      <c r="AY13" s="543"/>
      <c r="AZ13" s="1254"/>
      <c r="BA13" s="371" t="s">
        <v>575</v>
      </c>
      <c r="BB13" s="1135" t="s">
        <v>768</v>
      </c>
      <c r="BC13" s="1143"/>
      <c r="BD13" s="445"/>
      <c r="BE13" s="446"/>
      <c r="BF13" s="446"/>
      <c r="BG13" s="446"/>
      <c r="BH13" s="446"/>
      <c r="BI13" s="446"/>
      <c r="BJ13" s="446"/>
      <c r="BK13" s="446"/>
      <c r="BL13" s="446"/>
      <c r="BM13" s="446"/>
      <c r="BN13" s="740" t="s">
        <v>768</v>
      </c>
      <c r="BO13" s="741"/>
      <c r="BP13" s="801"/>
      <c r="BQ13" s="750"/>
      <c r="BR13" s="750"/>
      <c r="BS13" s="750"/>
      <c r="BT13" s="750"/>
    </row>
    <row r="14" spans="1:79" ht="15" customHeight="1">
      <c r="B14" s="542">
        <v>5</v>
      </c>
      <c r="C14" s="544"/>
      <c r="D14" s="1135"/>
      <c r="E14" s="1143"/>
      <c r="F14" s="1143"/>
      <c r="G14" s="1143"/>
      <c r="H14" s="1143"/>
      <c r="I14" s="1143"/>
      <c r="J14" s="1143"/>
      <c r="K14" s="445"/>
      <c r="L14" s="1135"/>
      <c r="M14" s="1143"/>
      <c r="N14" s="1143"/>
      <c r="O14" s="1143"/>
      <c r="P14" s="1143"/>
      <c r="Q14" s="1143"/>
      <c r="R14" s="1143"/>
      <c r="S14" s="1143"/>
      <c r="T14" s="445"/>
      <c r="U14" s="740" t="s">
        <v>768</v>
      </c>
      <c r="V14" s="741"/>
      <c r="W14" s="801"/>
      <c r="X14" s="1135"/>
      <c r="Y14" s="1143"/>
      <c r="Z14" s="1143"/>
      <c r="AA14" s="1143"/>
      <c r="AB14" s="1143"/>
      <c r="AC14" s="1143"/>
      <c r="AD14" s="1143"/>
      <c r="AE14" s="1143"/>
      <c r="AF14" s="1143"/>
      <c r="AG14" s="445"/>
      <c r="AH14" s="919"/>
      <c r="AI14" s="920"/>
      <c r="AJ14" s="920"/>
      <c r="AK14" s="920"/>
      <c r="AL14" s="921"/>
      <c r="AM14" s="1135"/>
      <c r="AN14" s="1143"/>
      <c r="AO14" s="1143"/>
      <c r="AP14" s="1253"/>
      <c r="AQ14" s="370" t="s">
        <v>575</v>
      </c>
      <c r="AR14" s="1135"/>
      <c r="AS14" s="1143"/>
      <c r="AT14" s="1143"/>
      <c r="AU14" s="1253"/>
      <c r="AV14" s="370" t="s">
        <v>575</v>
      </c>
      <c r="AW14" s="542" t="str">
        <f>IF(AR14-AM14=0,"",AR14-AM14)</f>
        <v/>
      </c>
      <c r="AX14" s="543"/>
      <c r="AY14" s="543"/>
      <c r="AZ14" s="1254"/>
      <c r="BA14" s="371" t="s">
        <v>575</v>
      </c>
      <c r="BB14" s="1135" t="s">
        <v>768</v>
      </c>
      <c r="BC14" s="1143"/>
      <c r="BD14" s="445"/>
      <c r="BE14" s="446"/>
      <c r="BF14" s="446"/>
      <c r="BG14" s="446"/>
      <c r="BH14" s="446"/>
      <c r="BI14" s="446"/>
      <c r="BJ14" s="446"/>
      <c r="BK14" s="446"/>
      <c r="BL14" s="446"/>
      <c r="BM14" s="446"/>
      <c r="BN14" s="740" t="s">
        <v>768</v>
      </c>
      <c r="BO14" s="741"/>
      <c r="BP14" s="801"/>
      <c r="BQ14" s="750"/>
      <c r="BR14" s="750"/>
      <c r="BS14" s="750"/>
      <c r="BT14" s="750"/>
    </row>
    <row r="15" spans="1:79" ht="11.25" customHeight="1">
      <c r="B15" s="349" t="s">
        <v>770</v>
      </c>
      <c r="C15" s="374"/>
      <c r="D15" s="374"/>
      <c r="E15" s="374"/>
      <c r="F15" s="374"/>
      <c r="G15" s="374"/>
      <c r="H15" s="374"/>
      <c r="I15" s="374"/>
      <c r="J15" s="374"/>
      <c r="K15" s="374"/>
      <c r="L15" s="374"/>
      <c r="M15" s="374"/>
      <c r="N15" s="374"/>
      <c r="O15" s="374"/>
      <c r="P15" s="374"/>
      <c r="Q15" s="374"/>
      <c r="R15" s="374"/>
      <c r="S15" s="374"/>
      <c r="T15" s="374"/>
      <c r="U15" s="374"/>
      <c r="V15" s="374"/>
      <c r="W15" s="374"/>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374"/>
      <c r="BC15" s="374"/>
      <c r="BD15" s="374"/>
      <c r="BE15" s="374"/>
      <c r="BF15" s="374"/>
      <c r="BG15" s="374"/>
      <c r="BH15" s="374"/>
      <c r="BI15" s="374"/>
      <c r="BJ15" s="374"/>
      <c r="BK15" s="374"/>
      <c r="BL15" s="374"/>
      <c r="BM15" s="374"/>
    </row>
    <row r="16" spans="1:79" ht="11.25" customHeight="1">
      <c r="B16" s="965" t="s">
        <v>771</v>
      </c>
      <c r="C16" s="965"/>
      <c r="D16" s="965"/>
      <c r="E16" s="965"/>
      <c r="F16" s="965"/>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5"/>
      <c r="AI16" s="965"/>
      <c r="AJ16" s="965"/>
      <c r="AK16" s="965"/>
      <c r="AL16" s="965"/>
      <c r="AM16" s="965"/>
      <c r="AN16" s="965"/>
      <c r="AO16" s="965"/>
      <c r="AP16" s="965"/>
      <c r="AQ16" s="965"/>
      <c r="AR16" s="965"/>
      <c r="AS16" s="965"/>
      <c r="AT16" s="965"/>
      <c r="AU16" s="965"/>
      <c r="AV16" s="965"/>
      <c r="AW16" s="965"/>
      <c r="AX16" s="965"/>
      <c r="AY16" s="965"/>
      <c r="AZ16" s="965"/>
      <c r="BA16" s="965"/>
      <c r="BB16" s="965"/>
      <c r="BC16" s="965"/>
      <c r="BD16" s="965"/>
      <c r="BE16" s="965"/>
      <c r="BF16" s="965"/>
      <c r="BG16" s="965"/>
      <c r="BH16" s="965"/>
      <c r="BI16" s="965"/>
      <c r="BJ16" s="965"/>
      <c r="BK16" s="965"/>
      <c r="BL16" s="965"/>
      <c r="BM16" s="965"/>
      <c r="BN16" s="965"/>
      <c r="BO16" s="965"/>
      <c r="BP16" s="965"/>
      <c r="BQ16" s="965"/>
      <c r="BR16" s="965"/>
      <c r="BS16" s="965"/>
    </row>
    <row r="17" spans="2:74" ht="11.25" customHeight="1">
      <c r="B17" s="965"/>
      <c r="C17" s="965"/>
      <c r="D17" s="965"/>
      <c r="E17" s="965"/>
      <c r="F17" s="965"/>
      <c r="G17" s="965"/>
      <c r="H17" s="965"/>
      <c r="I17" s="965"/>
      <c r="J17" s="965"/>
      <c r="K17" s="965"/>
      <c r="L17" s="965"/>
      <c r="M17" s="965"/>
      <c r="N17" s="965"/>
      <c r="O17" s="965"/>
      <c r="P17" s="965"/>
      <c r="Q17" s="965"/>
      <c r="R17" s="965"/>
      <c r="S17" s="965"/>
      <c r="T17" s="965"/>
      <c r="U17" s="965"/>
      <c r="V17" s="965"/>
      <c r="W17" s="965"/>
      <c r="X17" s="965"/>
      <c r="Y17" s="965"/>
      <c r="Z17" s="965"/>
      <c r="AA17" s="965"/>
      <c r="AB17" s="965"/>
      <c r="AC17" s="965"/>
      <c r="AD17" s="965"/>
      <c r="AE17" s="965"/>
      <c r="AF17" s="965"/>
      <c r="AG17" s="965"/>
      <c r="AH17" s="965"/>
      <c r="AI17" s="965"/>
      <c r="AJ17" s="965"/>
      <c r="AK17" s="965"/>
      <c r="AL17" s="965"/>
      <c r="AM17" s="965"/>
      <c r="AN17" s="965"/>
      <c r="AO17" s="965"/>
      <c r="AP17" s="965"/>
      <c r="AQ17" s="965"/>
      <c r="AR17" s="965"/>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5"/>
    </row>
    <row r="18" spans="2:74" ht="11.25" customHeight="1">
      <c r="B18" s="349" t="s">
        <v>772</v>
      </c>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36"/>
      <c r="BO18" s="336"/>
      <c r="BP18" s="336"/>
    </row>
    <row r="19" spans="2:74" ht="11.25" customHeight="1">
      <c r="B19" s="349" t="s">
        <v>773</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36"/>
      <c r="BO19" s="336"/>
      <c r="BP19" s="336"/>
    </row>
    <row r="20" spans="2:74" ht="11.25" customHeight="1">
      <c r="B20" s="349" t="s">
        <v>774</v>
      </c>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36"/>
      <c r="BO20" s="336"/>
      <c r="BP20" s="336"/>
    </row>
    <row r="21" spans="2:74" ht="7.5" customHeight="1">
      <c r="B21" s="349"/>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36"/>
      <c r="BO21" s="336"/>
      <c r="BP21" s="336"/>
    </row>
    <row r="22" spans="2:74" ht="14.25" customHeight="1">
      <c r="B22" s="250" t="s">
        <v>775</v>
      </c>
      <c r="AH22" s="375"/>
    </row>
    <row r="23" spans="2:74" s="319" customFormat="1" ht="12" customHeight="1">
      <c r="B23" s="1218" t="s">
        <v>752</v>
      </c>
      <c r="C23" s="1219"/>
      <c r="D23" s="767" t="s">
        <v>776</v>
      </c>
      <c r="E23" s="767"/>
      <c r="F23" s="767"/>
      <c r="G23" s="767"/>
      <c r="H23" s="767"/>
      <c r="I23" s="767"/>
      <c r="J23" s="767"/>
      <c r="K23" s="767"/>
      <c r="L23" s="767" t="s">
        <v>777</v>
      </c>
      <c r="M23" s="767"/>
      <c r="N23" s="767"/>
      <c r="O23" s="767"/>
      <c r="P23" s="767"/>
      <c r="Q23" s="767"/>
      <c r="R23" s="767"/>
      <c r="S23" s="767"/>
      <c r="T23" s="768"/>
      <c r="U23" s="376"/>
      <c r="V23" s="376"/>
      <c r="W23" s="376"/>
      <c r="X23" s="1255" t="s">
        <v>755</v>
      </c>
      <c r="Y23" s="739"/>
      <c r="Z23" s="739"/>
      <c r="AA23" s="739"/>
      <c r="AB23" s="739"/>
      <c r="AC23" s="739"/>
      <c r="AD23" s="739"/>
      <c r="AE23" s="739"/>
      <c r="AF23" s="739"/>
      <c r="AG23" s="739"/>
      <c r="AH23" s="739"/>
      <c r="AI23" s="739"/>
      <c r="AJ23" s="739"/>
      <c r="AK23" s="739"/>
      <c r="AL23" s="739"/>
      <c r="AM23" s="739"/>
      <c r="AN23" s="739"/>
      <c r="AO23" s="739"/>
      <c r="AP23" s="739"/>
      <c r="AQ23" s="739"/>
      <c r="AR23" s="739"/>
      <c r="AS23" s="739"/>
      <c r="AT23" s="739"/>
      <c r="AU23" s="739"/>
      <c r="AV23" s="739"/>
      <c r="AW23" s="739"/>
      <c r="AX23" s="739"/>
      <c r="AY23" s="739"/>
      <c r="AZ23" s="739"/>
      <c r="BA23" s="739"/>
      <c r="BB23" s="739"/>
      <c r="BC23" s="739"/>
      <c r="BD23" s="739"/>
      <c r="BE23" s="743"/>
      <c r="BF23" s="1227" t="s">
        <v>756</v>
      </c>
      <c r="BG23" s="1228"/>
      <c r="BH23" s="1228"/>
      <c r="BI23" s="1224"/>
      <c r="BJ23" s="1224"/>
      <c r="BK23" s="1224"/>
      <c r="BL23" s="1224"/>
      <c r="BM23" s="1224"/>
      <c r="BN23" s="1105"/>
      <c r="BO23" s="1105"/>
      <c r="BP23" s="1106"/>
      <c r="BQ23" s="1227" t="s">
        <v>757</v>
      </c>
      <c r="BR23" s="1228"/>
      <c r="BS23" s="1233"/>
      <c r="BT23" s="1229"/>
      <c r="BU23" s="1230"/>
      <c r="BV23" s="1230"/>
    </row>
    <row r="24" spans="2:74" s="319" customFormat="1" ht="20.100000000000001" customHeight="1">
      <c r="B24" s="1220"/>
      <c r="C24" s="1221"/>
      <c r="D24" s="767"/>
      <c r="E24" s="767"/>
      <c r="F24" s="767"/>
      <c r="G24" s="767"/>
      <c r="H24" s="767"/>
      <c r="I24" s="767"/>
      <c r="J24" s="767"/>
      <c r="K24" s="767"/>
      <c r="L24" s="767"/>
      <c r="M24" s="767"/>
      <c r="N24" s="767"/>
      <c r="O24" s="767"/>
      <c r="P24" s="767"/>
      <c r="Q24" s="767"/>
      <c r="R24" s="767"/>
      <c r="S24" s="767"/>
      <c r="T24" s="767"/>
      <c r="U24" s="1229" t="s">
        <v>778</v>
      </c>
      <c r="V24" s="1228"/>
      <c r="W24" s="1233"/>
      <c r="X24" s="754" t="s">
        <v>760</v>
      </c>
      <c r="Y24" s="755"/>
      <c r="Z24" s="755"/>
      <c r="AA24" s="755"/>
      <c r="AB24" s="755"/>
      <c r="AC24" s="755"/>
      <c r="AD24" s="755"/>
      <c r="AE24" s="755"/>
      <c r="AF24" s="755"/>
      <c r="AG24" s="1256"/>
      <c r="AH24" s="1258" t="s">
        <v>761</v>
      </c>
      <c r="AI24" s="1258"/>
      <c r="AJ24" s="1258"/>
      <c r="AK24" s="1258"/>
      <c r="AL24" s="1258"/>
      <c r="AM24" s="1259" t="s">
        <v>779</v>
      </c>
      <c r="AN24" s="1259"/>
      <c r="AO24" s="1259"/>
      <c r="AP24" s="1259"/>
      <c r="AQ24" s="1259"/>
      <c r="AR24" s="1259" t="s">
        <v>780</v>
      </c>
      <c r="AS24" s="1259"/>
      <c r="AT24" s="1259"/>
      <c r="AU24" s="1259"/>
      <c r="AV24" s="1259"/>
      <c r="AW24" s="1104" t="s">
        <v>764</v>
      </c>
      <c r="AX24" s="1236"/>
      <c r="AY24" s="1236"/>
      <c r="AZ24" s="1236"/>
      <c r="BA24" s="1237"/>
      <c r="BB24" s="499" t="s">
        <v>34</v>
      </c>
      <c r="BC24" s="500"/>
      <c r="BD24" s="500"/>
      <c r="BE24" s="501"/>
      <c r="BF24" s="1229"/>
      <c r="BG24" s="1230"/>
      <c r="BH24" s="1230"/>
      <c r="BI24" s="499" t="s">
        <v>781</v>
      </c>
      <c r="BJ24" s="500"/>
      <c r="BK24" s="500"/>
      <c r="BL24" s="500"/>
      <c r="BM24" s="500"/>
      <c r="BN24" s="500"/>
      <c r="BO24" s="500"/>
      <c r="BP24" s="501"/>
      <c r="BQ24" s="1229"/>
      <c r="BR24" s="1230"/>
      <c r="BS24" s="1234"/>
      <c r="BT24" s="1229"/>
      <c r="BU24" s="1230"/>
      <c r="BV24" s="1230"/>
    </row>
    <row r="25" spans="2:74" s="319" customFormat="1" ht="39.950000000000003" customHeight="1">
      <c r="B25" s="1222"/>
      <c r="C25" s="1223"/>
      <c r="D25" s="767"/>
      <c r="E25" s="767"/>
      <c r="F25" s="767"/>
      <c r="G25" s="767"/>
      <c r="H25" s="767"/>
      <c r="I25" s="767"/>
      <c r="J25" s="767"/>
      <c r="K25" s="767"/>
      <c r="L25" s="767"/>
      <c r="M25" s="767"/>
      <c r="N25" s="767"/>
      <c r="O25" s="767"/>
      <c r="P25" s="767"/>
      <c r="Q25" s="767"/>
      <c r="R25" s="767"/>
      <c r="S25" s="767"/>
      <c r="T25" s="767"/>
      <c r="U25" s="618"/>
      <c r="V25" s="619"/>
      <c r="W25" s="1235"/>
      <c r="X25" s="757"/>
      <c r="Y25" s="758"/>
      <c r="Z25" s="758"/>
      <c r="AA25" s="758"/>
      <c r="AB25" s="758"/>
      <c r="AC25" s="758"/>
      <c r="AD25" s="758"/>
      <c r="AE25" s="758"/>
      <c r="AF25" s="758"/>
      <c r="AG25" s="1257"/>
      <c r="AH25" s="744"/>
      <c r="AI25" s="744"/>
      <c r="AJ25" s="744"/>
      <c r="AK25" s="744"/>
      <c r="AL25" s="744"/>
      <c r="AM25" s="767"/>
      <c r="AN25" s="767"/>
      <c r="AO25" s="767"/>
      <c r="AP25" s="767"/>
      <c r="AQ25" s="767"/>
      <c r="AR25" s="767"/>
      <c r="AS25" s="767"/>
      <c r="AT25" s="767"/>
      <c r="AU25" s="767"/>
      <c r="AV25" s="767"/>
      <c r="AW25" s="1238"/>
      <c r="AX25" s="1239"/>
      <c r="AY25" s="1239"/>
      <c r="AZ25" s="1239"/>
      <c r="BA25" s="1240"/>
      <c r="BB25" s="1260"/>
      <c r="BC25" s="1261"/>
      <c r="BD25" s="1261"/>
      <c r="BE25" s="1262"/>
      <c r="BF25" s="618"/>
      <c r="BG25" s="619"/>
      <c r="BH25" s="619"/>
      <c r="BI25" s="1260"/>
      <c r="BJ25" s="1261"/>
      <c r="BK25" s="1261"/>
      <c r="BL25" s="1261"/>
      <c r="BM25" s="1261"/>
      <c r="BN25" s="1261"/>
      <c r="BO25" s="1261"/>
      <c r="BP25" s="1262"/>
      <c r="BQ25" s="618"/>
      <c r="BR25" s="619"/>
      <c r="BS25" s="1235"/>
      <c r="BT25" s="1229"/>
      <c r="BU25" s="1230"/>
      <c r="BV25" s="1230"/>
    </row>
    <row r="26" spans="2:74" ht="15" customHeight="1">
      <c r="B26" s="542">
        <v>1</v>
      </c>
      <c r="C26" s="544"/>
      <c r="D26" s="1246" t="s">
        <v>782</v>
      </c>
      <c r="E26" s="710"/>
      <c r="F26" s="710"/>
      <c r="G26" s="710"/>
      <c r="H26" s="710"/>
      <c r="I26" s="710"/>
      <c r="J26" s="710"/>
      <c r="K26" s="711"/>
      <c r="L26" s="1246" t="s">
        <v>849</v>
      </c>
      <c r="M26" s="710"/>
      <c r="N26" s="710"/>
      <c r="O26" s="710"/>
      <c r="P26" s="710"/>
      <c r="Q26" s="710"/>
      <c r="R26" s="710"/>
      <c r="S26" s="710"/>
      <c r="T26" s="711"/>
      <c r="U26" s="1135" t="s">
        <v>768</v>
      </c>
      <c r="V26" s="1143"/>
      <c r="W26" s="445"/>
      <c r="X26" s="1246" t="s">
        <v>47</v>
      </c>
      <c r="Y26" s="710"/>
      <c r="Z26" s="710"/>
      <c r="AA26" s="710"/>
      <c r="AB26" s="710"/>
      <c r="AC26" s="710"/>
      <c r="AD26" s="710"/>
      <c r="AE26" s="710"/>
      <c r="AF26" s="710"/>
      <c r="AG26" s="711"/>
      <c r="AH26" s="709" t="s">
        <v>49</v>
      </c>
      <c r="AI26" s="710"/>
      <c r="AJ26" s="710"/>
      <c r="AK26" s="710"/>
      <c r="AL26" s="711"/>
      <c r="AM26" s="1246">
        <v>0</v>
      </c>
      <c r="AN26" s="710"/>
      <c r="AO26" s="710"/>
      <c r="AP26" s="738"/>
      <c r="AQ26" s="377" t="s">
        <v>575</v>
      </c>
      <c r="AR26" s="1246">
        <v>18</v>
      </c>
      <c r="AS26" s="1247"/>
      <c r="AT26" s="1247"/>
      <c r="AU26" s="1248"/>
      <c r="AV26" s="370" t="s">
        <v>575</v>
      </c>
      <c r="AW26" s="542">
        <f>IF(AR26-AM26=0,"",AR26-AM26)</f>
        <v>18</v>
      </c>
      <c r="AX26" s="543"/>
      <c r="AY26" s="543"/>
      <c r="AZ26" s="1254"/>
      <c r="BA26" s="371" t="s">
        <v>575</v>
      </c>
      <c r="BB26" s="1246">
        <v>15</v>
      </c>
      <c r="BC26" s="1247"/>
      <c r="BD26" s="1248"/>
      <c r="BE26" s="378" t="s">
        <v>783</v>
      </c>
      <c r="BF26" s="1246" t="s">
        <v>39</v>
      </c>
      <c r="BG26" s="710"/>
      <c r="BH26" s="711"/>
      <c r="BI26" s="1135"/>
      <c r="BJ26" s="1143"/>
      <c r="BK26" s="1143"/>
      <c r="BL26" s="1143"/>
      <c r="BM26" s="1143"/>
      <c r="BN26" s="1143"/>
      <c r="BO26" s="1143"/>
      <c r="BP26" s="445"/>
      <c r="BQ26" s="740" t="s">
        <v>844</v>
      </c>
      <c r="BR26" s="741"/>
      <c r="BS26" s="801"/>
      <c r="BT26" s="240"/>
      <c r="BU26" s="1"/>
      <c r="BV26" s="1"/>
    </row>
    <row r="27" spans="2:74" ht="15" customHeight="1">
      <c r="B27" s="542">
        <v>2</v>
      </c>
      <c r="C27" s="544"/>
      <c r="D27" s="709" t="s">
        <v>850</v>
      </c>
      <c r="E27" s="710"/>
      <c r="F27" s="710"/>
      <c r="G27" s="710"/>
      <c r="H27" s="710"/>
      <c r="I27" s="710"/>
      <c r="J27" s="710"/>
      <c r="K27" s="711"/>
      <c r="L27" s="1246" t="s">
        <v>849</v>
      </c>
      <c r="M27" s="710"/>
      <c r="N27" s="710"/>
      <c r="O27" s="710"/>
      <c r="P27" s="710"/>
      <c r="Q27" s="710"/>
      <c r="R27" s="710"/>
      <c r="S27" s="710"/>
      <c r="T27" s="711"/>
      <c r="U27" s="1135" t="s">
        <v>768</v>
      </c>
      <c r="V27" s="1143"/>
      <c r="W27" s="445"/>
      <c r="X27" s="1246" t="s">
        <v>47</v>
      </c>
      <c r="Y27" s="710"/>
      <c r="Z27" s="710"/>
      <c r="AA27" s="710"/>
      <c r="AB27" s="710"/>
      <c r="AC27" s="710"/>
      <c r="AD27" s="710"/>
      <c r="AE27" s="710"/>
      <c r="AF27" s="710"/>
      <c r="AG27" s="711"/>
      <c r="AH27" s="709" t="s">
        <v>49</v>
      </c>
      <c r="AI27" s="710"/>
      <c r="AJ27" s="710"/>
      <c r="AK27" s="710"/>
      <c r="AL27" s="711"/>
      <c r="AM27" s="1246">
        <v>0</v>
      </c>
      <c r="AN27" s="710"/>
      <c r="AO27" s="710"/>
      <c r="AP27" s="738"/>
      <c r="AQ27" s="377" t="s">
        <v>575</v>
      </c>
      <c r="AR27" s="1246">
        <v>20</v>
      </c>
      <c r="AS27" s="1247"/>
      <c r="AT27" s="1247"/>
      <c r="AU27" s="1248"/>
      <c r="AV27" s="370" t="s">
        <v>575</v>
      </c>
      <c r="AW27" s="542">
        <f>IF(AR27-AM27=0,"",AR27-AM27)</f>
        <v>20</v>
      </c>
      <c r="AX27" s="543"/>
      <c r="AY27" s="543"/>
      <c r="AZ27" s="1254"/>
      <c r="BA27" s="371" t="s">
        <v>575</v>
      </c>
      <c r="BB27" s="1246">
        <v>21</v>
      </c>
      <c r="BC27" s="1247"/>
      <c r="BD27" s="1248"/>
      <c r="BE27" s="378" t="s">
        <v>783</v>
      </c>
      <c r="BF27" s="709" t="s">
        <v>39</v>
      </c>
      <c r="BG27" s="710"/>
      <c r="BH27" s="711"/>
      <c r="BI27" s="1135"/>
      <c r="BJ27" s="1143"/>
      <c r="BK27" s="1143"/>
      <c r="BL27" s="1143"/>
      <c r="BM27" s="1143"/>
      <c r="BN27" s="1143"/>
      <c r="BO27" s="1143"/>
      <c r="BP27" s="445"/>
      <c r="BQ27" s="740" t="s">
        <v>844</v>
      </c>
      <c r="BR27" s="741"/>
      <c r="BS27" s="801"/>
      <c r="BT27" s="240"/>
      <c r="BU27" s="1"/>
      <c r="BV27" s="1"/>
    </row>
    <row r="28" spans="2:74" ht="15" customHeight="1">
      <c r="B28" s="542">
        <v>3</v>
      </c>
      <c r="C28" s="544"/>
      <c r="D28" s="1135"/>
      <c r="E28" s="1143"/>
      <c r="F28" s="1143"/>
      <c r="G28" s="1143"/>
      <c r="H28" s="1143"/>
      <c r="I28" s="1143"/>
      <c r="J28" s="1143"/>
      <c r="K28" s="445"/>
      <c r="L28" s="1135"/>
      <c r="M28" s="1143"/>
      <c r="N28" s="1143"/>
      <c r="O28" s="1143"/>
      <c r="P28" s="1143"/>
      <c r="Q28" s="1143"/>
      <c r="R28" s="1143"/>
      <c r="S28" s="1143"/>
      <c r="T28" s="445"/>
      <c r="U28" s="1135" t="s">
        <v>768</v>
      </c>
      <c r="V28" s="1143"/>
      <c r="W28" s="445"/>
      <c r="X28" s="1135"/>
      <c r="Y28" s="1143"/>
      <c r="Z28" s="1143"/>
      <c r="AA28" s="1143"/>
      <c r="AB28" s="1143"/>
      <c r="AC28" s="1143"/>
      <c r="AD28" s="1143"/>
      <c r="AE28" s="1143"/>
      <c r="AF28" s="1143"/>
      <c r="AG28" s="445"/>
      <c r="AH28" s="1135"/>
      <c r="AI28" s="1143"/>
      <c r="AJ28" s="1143"/>
      <c r="AK28" s="1143"/>
      <c r="AL28" s="1143"/>
      <c r="AM28" s="1135"/>
      <c r="AN28" s="1143"/>
      <c r="AO28" s="1143"/>
      <c r="AP28" s="1253"/>
      <c r="AQ28" s="377" t="s">
        <v>575</v>
      </c>
      <c r="AR28" s="1135"/>
      <c r="AS28" s="1143"/>
      <c r="AT28" s="1143"/>
      <c r="AU28" s="1253"/>
      <c r="AV28" s="370" t="s">
        <v>575</v>
      </c>
      <c r="AW28" s="542" t="str">
        <f>IF(AR28-AM28=0,"",AR28-AM28)</f>
        <v/>
      </c>
      <c r="AX28" s="543"/>
      <c r="AY28" s="543"/>
      <c r="AZ28" s="1254"/>
      <c r="BA28" s="371" t="s">
        <v>575</v>
      </c>
      <c r="BB28" s="1135"/>
      <c r="BC28" s="1143"/>
      <c r="BD28" s="1253"/>
      <c r="BE28" s="378" t="s">
        <v>783</v>
      </c>
      <c r="BF28" s="1135" t="s">
        <v>768</v>
      </c>
      <c r="BG28" s="1143"/>
      <c r="BH28" s="445"/>
      <c r="BI28" s="1135"/>
      <c r="BJ28" s="1143"/>
      <c r="BK28" s="1143"/>
      <c r="BL28" s="1143"/>
      <c r="BM28" s="1143"/>
      <c r="BN28" s="1143"/>
      <c r="BO28" s="1143"/>
      <c r="BP28" s="445"/>
      <c r="BQ28" s="740" t="s">
        <v>768</v>
      </c>
      <c r="BR28" s="741"/>
      <c r="BS28" s="801"/>
      <c r="BT28" s="240"/>
      <c r="BU28" s="1"/>
      <c r="BV28" s="1"/>
    </row>
    <row r="29" spans="2:74" s="367" customFormat="1" ht="12" customHeight="1">
      <c r="B29" s="379" t="s">
        <v>784</v>
      </c>
    </row>
    <row r="30" spans="2:74" s="367" customFormat="1" ht="8.25" customHeight="1"/>
    <row r="31" spans="2:74" s="380" customFormat="1" ht="14.25" customHeight="1">
      <c r="B31" s="380" t="s">
        <v>785</v>
      </c>
    </row>
    <row r="32" spans="2:74" s="319" customFormat="1" ht="36" customHeight="1">
      <c r="B32" s="1104" t="s">
        <v>786</v>
      </c>
      <c r="C32" s="1236"/>
      <c r="D32" s="1236"/>
      <c r="E32" s="1236"/>
      <c r="F32" s="1236"/>
      <c r="G32" s="1236"/>
      <c r="H32" s="1236"/>
      <c r="I32" s="1236"/>
      <c r="J32" s="1236"/>
      <c r="K32" s="1237"/>
      <c r="L32" s="767" t="s">
        <v>787</v>
      </c>
      <c r="M32" s="767"/>
      <c r="N32" s="767"/>
      <c r="O32" s="767"/>
      <c r="P32" s="767"/>
      <c r="Q32" s="840" t="s">
        <v>788</v>
      </c>
      <c r="R32" s="840"/>
      <c r="S32" s="840"/>
      <c r="T32" s="840"/>
      <c r="U32" s="840"/>
      <c r="V32" s="840"/>
      <c r="W32" s="840"/>
      <c r="X32" s="840"/>
      <c r="Y32" s="840"/>
      <c r="Z32" s="840" t="s">
        <v>789</v>
      </c>
      <c r="AA32" s="840"/>
      <c r="AB32" s="840"/>
      <c r="AC32" s="840"/>
      <c r="AD32" s="840"/>
      <c r="AE32" s="840"/>
      <c r="AF32" s="840"/>
      <c r="AG32" s="840"/>
      <c r="AH32" s="840"/>
      <c r="AI32" s="840"/>
      <c r="AJ32" s="754" t="s">
        <v>790</v>
      </c>
      <c r="AK32" s="755"/>
      <c r="AL32" s="755"/>
      <c r="AM32" s="755"/>
      <c r="AN32" s="755"/>
      <c r="AO32" s="755"/>
      <c r="AP32" s="755"/>
      <c r="AQ32" s="755"/>
      <c r="AR32" s="755"/>
      <c r="AS32" s="755"/>
      <c r="AT32" s="755"/>
      <c r="AU32" s="755"/>
      <c r="AV32" s="755"/>
      <c r="AW32" s="755"/>
      <c r="AX32" s="755"/>
      <c r="AY32" s="755"/>
      <c r="AZ32" s="755"/>
      <c r="BA32" s="755"/>
      <c r="BB32" s="755"/>
      <c r="BC32" s="755"/>
      <c r="BD32" s="755"/>
      <c r="BE32" s="755"/>
      <c r="BF32" s="755"/>
      <c r="BG32" s="755"/>
      <c r="BH32" s="755"/>
      <c r="BI32" s="755"/>
      <c r="BJ32" s="755"/>
      <c r="BK32" s="755"/>
      <c r="BL32" s="755"/>
      <c r="BM32" s="1256"/>
    </row>
    <row r="33" spans="2:84" ht="45" customHeight="1">
      <c r="B33" s="731" t="s">
        <v>851</v>
      </c>
      <c r="C33" s="732"/>
      <c r="D33" s="732"/>
      <c r="E33" s="732"/>
      <c r="F33" s="732"/>
      <c r="G33" s="732"/>
      <c r="H33" s="732"/>
      <c r="I33" s="732"/>
      <c r="J33" s="732"/>
      <c r="K33" s="733"/>
      <c r="L33" s="1246">
        <v>20</v>
      </c>
      <c r="M33" s="1247"/>
      <c r="N33" s="1247"/>
      <c r="O33" s="1248"/>
      <c r="P33" s="381" t="s">
        <v>783</v>
      </c>
      <c r="Q33" s="976">
        <v>5</v>
      </c>
      <c r="R33" s="976"/>
      <c r="S33" s="976"/>
      <c r="T33" s="976"/>
      <c r="U33" s="976"/>
      <c r="V33" s="976"/>
      <c r="W33" s="976"/>
      <c r="X33" s="1266"/>
      <c r="Y33" s="377" t="s">
        <v>783</v>
      </c>
      <c r="Z33" s="976">
        <v>10</v>
      </c>
      <c r="AA33" s="976"/>
      <c r="AB33" s="976"/>
      <c r="AC33" s="976"/>
      <c r="AD33" s="976"/>
      <c r="AE33" s="976"/>
      <c r="AF33" s="976"/>
      <c r="AG33" s="976"/>
      <c r="AH33" s="1266"/>
      <c r="AI33" s="377" t="s">
        <v>575</v>
      </c>
      <c r="AJ33" s="1267" t="s">
        <v>852</v>
      </c>
      <c r="AK33" s="1268"/>
      <c r="AL33" s="1268"/>
      <c r="AM33" s="1268"/>
      <c r="AN33" s="1268"/>
      <c r="AO33" s="1268"/>
      <c r="AP33" s="1268"/>
      <c r="AQ33" s="1268"/>
      <c r="AR33" s="1268"/>
      <c r="AS33" s="1268"/>
      <c r="AT33" s="1268"/>
      <c r="AU33" s="1268"/>
      <c r="AV33" s="1268"/>
      <c r="AW33" s="1268"/>
      <c r="AX33" s="1268"/>
      <c r="AY33" s="1268"/>
      <c r="AZ33" s="1268"/>
      <c r="BA33" s="1268"/>
      <c r="BB33" s="1268"/>
      <c r="BC33" s="1268"/>
      <c r="BD33" s="1268"/>
      <c r="BE33" s="1268"/>
      <c r="BF33" s="1268"/>
      <c r="BG33" s="1268"/>
      <c r="BH33" s="1268"/>
      <c r="BI33" s="1268"/>
      <c r="BJ33" s="1268"/>
      <c r="BK33" s="1268"/>
      <c r="BL33" s="1268"/>
      <c r="BM33" s="1269"/>
      <c r="BU33" s="1107"/>
      <c r="BV33" s="1107"/>
      <c r="BW33" s="1107"/>
      <c r="BX33" s="1107"/>
      <c r="BY33" s="1107"/>
      <c r="BZ33" s="1107"/>
      <c r="CA33" s="1107"/>
      <c r="CB33" s="503"/>
      <c r="CC33" s="503"/>
      <c r="CD33" s="503"/>
      <c r="CE33" s="503"/>
      <c r="CF33" s="503"/>
    </row>
    <row r="34" spans="2:84" s="380" customFormat="1">
      <c r="B34" s="382" t="s">
        <v>791</v>
      </c>
    </row>
    <row r="35" spans="2:84" ht="8.25" customHeight="1"/>
    <row r="36" spans="2:84" ht="14.25" customHeight="1">
      <c r="B36" s="250" t="s">
        <v>792</v>
      </c>
    </row>
    <row r="37" spans="2:84" ht="9.75" customHeight="1">
      <c r="B37" s="813" t="s">
        <v>35</v>
      </c>
      <c r="C37" s="953"/>
      <c r="D37" s="953"/>
      <c r="E37" s="953"/>
      <c r="F37" s="952"/>
      <c r="G37" s="813" t="s">
        <v>36</v>
      </c>
      <c r="H37" s="953"/>
      <c r="I37" s="953"/>
      <c r="J37" s="953"/>
      <c r="K37" s="952"/>
      <c r="L37" s="813" t="s">
        <v>37</v>
      </c>
      <c r="M37" s="953"/>
      <c r="N37" s="953"/>
      <c r="O37" s="953"/>
      <c r="P37" s="953"/>
      <c r="Q37" s="1105"/>
      <c r="R37" s="1105"/>
      <c r="S37" s="1105"/>
      <c r="T37" s="1105"/>
      <c r="U37" s="1105"/>
      <c r="V37" s="1106"/>
      <c r="W37" s="1104" t="s">
        <v>793</v>
      </c>
      <c r="X37" s="1236"/>
      <c r="Y37" s="1236"/>
      <c r="Z37" s="1236"/>
      <c r="AA37" s="1236"/>
      <c r="AB37" s="1236"/>
      <c r="AC37" s="1106"/>
      <c r="AD37" s="867"/>
      <c r="AE37" s="867"/>
      <c r="AF37" s="867"/>
      <c r="AG37" s="867"/>
      <c r="AH37" s="867"/>
      <c r="AI37" s="867"/>
    </row>
    <row r="38" spans="2:84" ht="27" customHeight="1">
      <c r="B38" s="907"/>
      <c r="C38" s="1148"/>
      <c r="D38" s="1148"/>
      <c r="E38" s="1148"/>
      <c r="F38" s="1263"/>
      <c r="G38" s="907"/>
      <c r="H38" s="1148"/>
      <c r="I38" s="1148"/>
      <c r="J38" s="1148"/>
      <c r="K38" s="1263"/>
      <c r="L38" s="907"/>
      <c r="M38" s="1148"/>
      <c r="N38" s="1148"/>
      <c r="O38" s="1148"/>
      <c r="P38" s="1148"/>
      <c r="Q38" s="547" t="s">
        <v>794</v>
      </c>
      <c r="R38" s="1105"/>
      <c r="S38" s="1105"/>
      <c r="T38" s="1105"/>
      <c r="U38" s="1105"/>
      <c r="V38" s="1106"/>
      <c r="W38" s="1264"/>
      <c r="X38" s="1107"/>
      <c r="Y38" s="1107"/>
      <c r="Z38" s="1107"/>
      <c r="AA38" s="1107"/>
      <c r="AB38" s="1239"/>
      <c r="AC38" s="1265" t="s">
        <v>795</v>
      </c>
      <c r="AD38" s="1265"/>
      <c r="AE38" s="1265"/>
      <c r="AF38" s="1265"/>
      <c r="AG38" s="1265"/>
      <c r="AH38" s="1265"/>
      <c r="AI38" s="867"/>
    </row>
    <row r="39" spans="2:84" ht="23.25" customHeight="1">
      <c r="B39" s="542" t="str">
        <f>IF(SUM(AM10:AQ14,AM26:AQ28)=0,"",SUM(AM10:AQ14,AM26:AQ28))</f>
        <v/>
      </c>
      <c r="C39" s="543"/>
      <c r="D39" s="543"/>
      <c r="E39" s="1254"/>
      <c r="F39" s="377" t="s">
        <v>575</v>
      </c>
      <c r="G39" s="542">
        <f>IF(SUM(AR10:AU14,AR26:AU28,Z33)=0,"",SUM(AR10:AU14,AR26:AU28,Z33))</f>
        <v>52</v>
      </c>
      <c r="H39" s="543"/>
      <c r="I39" s="543"/>
      <c r="J39" s="1254"/>
      <c r="K39" s="377" t="s">
        <v>575</v>
      </c>
      <c r="L39" s="542">
        <f>IF(SUM(AR10:AU14,AR26:AU28,Z33)-SUM(AM10:AP14,AM26:AP28)=0,"",SUM(AR10:AU14,AR26:AU28,Z33)-SUM(AM10:AP14,AM26:AP28))</f>
        <v>52</v>
      </c>
      <c r="M39" s="543"/>
      <c r="N39" s="543"/>
      <c r="O39" s="1254"/>
      <c r="P39" s="377" t="s">
        <v>575</v>
      </c>
      <c r="Q39" s="542">
        <f>IF(Z33=0,"",Z33)</f>
        <v>10</v>
      </c>
      <c r="R39" s="543"/>
      <c r="S39" s="543"/>
      <c r="T39" s="543"/>
      <c r="U39" s="1254"/>
      <c r="V39" s="381" t="s">
        <v>575</v>
      </c>
      <c r="W39" s="1246">
        <v>44</v>
      </c>
      <c r="X39" s="1247"/>
      <c r="Y39" s="1247"/>
      <c r="Z39" s="1247"/>
      <c r="AA39" s="1248"/>
      <c r="AB39" s="381" t="s">
        <v>783</v>
      </c>
      <c r="AC39" s="542">
        <f>IF(Q33=0,"",Q33)</f>
        <v>5</v>
      </c>
      <c r="AD39" s="543"/>
      <c r="AE39" s="543"/>
      <c r="AF39" s="543"/>
      <c r="AG39" s="543"/>
      <c r="AH39" s="1254"/>
      <c r="AI39" s="377" t="s">
        <v>783</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A38B4E6-621E-43DC-B830-ACEC8C6E18E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71B7-0C05-4957-9A1F-4FC3A162640A}">
  <sheetPr>
    <pageSetUpPr fitToPage="1"/>
  </sheetPr>
  <dimension ref="A1:CI218"/>
  <sheetViews>
    <sheetView showGridLines="0" view="pageBreakPreview" topLeftCell="A46" zoomScaleNormal="100" zoomScaleSheetLayoutView="100" workbookViewId="0"/>
  </sheetViews>
  <sheetFormatPr defaultColWidth="9" defaultRowHeight="21.95" customHeight="1"/>
  <cols>
    <col min="1" max="2" width="3.25" style="7" customWidth="1"/>
    <col min="3" max="53" width="3.25" style="8" customWidth="1"/>
    <col min="54" max="16384" width="9" style="8"/>
  </cols>
  <sheetData>
    <row r="1" spans="1:53" ht="21.95" customHeight="1">
      <c r="A1" s="3" t="s">
        <v>50</v>
      </c>
    </row>
    <row r="2" spans="1:53" ht="21.95" customHeight="1">
      <c r="A2" s="9"/>
      <c r="B2" s="8"/>
      <c r="D2" s="10"/>
      <c r="E2" s="10"/>
      <c r="F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60.75" customHeight="1">
      <c r="A3" s="9"/>
      <c r="B3" s="1293" t="s">
        <v>51</v>
      </c>
      <c r="C3" s="1294"/>
      <c r="D3" s="1294"/>
      <c r="E3" s="1294"/>
      <c r="F3" s="1294"/>
      <c r="G3" s="1294"/>
      <c r="H3" s="1294"/>
      <c r="I3" s="1294"/>
      <c r="J3" s="1294"/>
      <c r="K3" s="1294"/>
      <c r="L3" s="1294"/>
      <c r="M3" s="1294"/>
      <c r="N3" s="1294"/>
      <c r="O3" s="1294"/>
      <c r="P3" s="1294"/>
      <c r="Q3" s="1294"/>
      <c r="R3" s="1294"/>
      <c r="S3" s="1294"/>
      <c r="T3" s="1294"/>
      <c r="U3" s="1294"/>
      <c r="V3" s="1294"/>
      <c r="W3" s="1294"/>
      <c r="X3" s="1294"/>
      <c r="Y3" s="1294"/>
      <c r="Z3" s="1294"/>
      <c r="AA3" s="1294"/>
      <c r="AB3" s="1294"/>
      <c r="AC3" s="1294"/>
      <c r="AD3" s="1294"/>
      <c r="AE3" s="1294"/>
      <c r="AF3" s="1294"/>
      <c r="AG3" s="1294"/>
      <c r="AH3" s="1294"/>
      <c r="AI3" s="1294"/>
      <c r="AJ3" s="1294"/>
      <c r="AK3" s="1294"/>
      <c r="AL3" s="1294"/>
      <c r="AM3" s="1294"/>
      <c r="AN3" s="1294"/>
      <c r="AO3" s="1294"/>
      <c r="AP3" s="1294"/>
      <c r="AQ3" s="1294"/>
      <c r="AR3" s="1294"/>
      <c r="AS3" s="1294"/>
      <c r="AT3" s="1294"/>
      <c r="AU3" s="1294"/>
      <c r="AV3" s="1294"/>
      <c r="AW3" s="1294"/>
      <c r="AX3" s="1294"/>
      <c r="AY3" s="1294"/>
      <c r="AZ3" s="1294"/>
    </row>
    <row r="4" spans="1:53" ht="21.95" customHeight="1">
      <c r="A4" s="9"/>
      <c r="C4" s="11"/>
      <c r="D4" s="11"/>
      <c r="E4" s="11"/>
      <c r="F4" s="11"/>
      <c r="G4" s="11"/>
      <c r="H4" s="11"/>
      <c r="I4" s="11"/>
      <c r="J4" s="11"/>
      <c r="K4" s="11"/>
      <c r="L4" s="11"/>
      <c r="M4" s="11"/>
      <c r="N4" s="11"/>
      <c r="O4" s="11"/>
      <c r="P4" s="12"/>
      <c r="Q4" s="13"/>
      <c r="R4" s="13"/>
      <c r="S4" s="13"/>
      <c r="T4" s="13"/>
      <c r="U4" s="13"/>
      <c r="V4" s="13"/>
      <c r="W4" s="11"/>
      <c r="X4" s="11"/>
      <c r="Y4" s="11"/>
      <c r="Z4" s="11"/>
      <c r="AA4" s="11"/>
      <c r="AB4" s="11"/>
      <c r="AC4" s="11"/>
      <c r="AD4" s="11"/>
      <c r="AE4" s="11"/>
      <c r="AF4" s="11"/>
      <c r="AG4" s="11"/>
      <c r="AH4" s="11"/>
      <c r="AI4" s="11"/>
      <c r="AJ4" s="11"/>
      <c r="AK4" s="11"/>
      <c r="AL4" s="11"/>
      <c r="AM4" s="11"/>
      <c r="AN4" s="11"/>
      <c r="AO4" s="11"/>
      <c r="AP4" s="11"/>
      <c r="AQ4" s="11"/>
      <c r="AZ4" s="11"/>
    </row>
    <row r="5" spans="1:53" ht="21.95" customHeight="1">
      <c r="A5" s="9"/>
      <c r="B5" s="1295" t="s">
        <v>52</v>
      </c>
      <c r="C5" s="1295"/>
      <c r="D5" s="1295"/>
      <c r="E5" s="1295"/>
      <c r="F5" s="1295"/>
      <c r="G5" s="1295"/>
      <c r="H5" s="1295"/>
      <c r="I5" s="1295"/>
      <c r="J5" s="1295"/>
      <c r="K5" s="1295"/>
      <c r="L5" s="1295"/>
      <c r="M5" s="1295"/>
      <c r="N5" s="1295"/>
      <c r="O5" s="1295"/>
      <c r="P5" s="1295"/>
      <c r="Q5" s="1295"/>
      <c r="R5" s="1295"/>
      <c r="S5" s="1295"/>
      <c r="T5" s="1296"/>
      <c r="U5" s="1297" t="s">
        <v>53</v>
      </c>
      <c r="V5" s="1297"/>
      <c r="W5" s="1297"/>
      <c r="X5" s="1297"/>
      <c r="Y5" s="1297"/>
      <c r="Z5" s="1297"/>
      <c r="AA5" s="1297"/>
      <c r="AB5" s="1297"/>
      <c r="AC5" s="1297"/>
      <c r="AD5" s="1297"/>
      <c r="AE5" s="1297"/>
      <c r="AF5" s="1297"/>
      <c r="AG5" s="1297"/>
      <c r="AH5" s="1297"/>
      <c r="AI5" s="11"/>
      <c r="AJ5" s="11"/>
    </row>
    <row r="6" spans="1:53" ht="21.95" customHeight="1">
      <c r="A6" s="9"/>
      <c r="B6" s="1298" t="s">
        <v>843</v>
      </c>
      <c r="C6" s="1298"/>
      <c r="D6" s="1298"/>
      <c r="E6" s="1298"/>
      <c r="F6" s="1298"/>
      <c r="G6" s="1298"/>
      <c r="H6" s="1298"/>
      <c r="I6" s="1298"/>
      <c r="J6" s="1298"/>
      <c r="K6" s="1298"/>
      <c r="L6" s="1298"/>
      <c r="M6" s="1298"/>
      <c r="N6" s="1298"/>
      <c r="O6" s="1298"/>
      <c r="P6" s="1298"/>
      <c r="Q6" s="1298"/>
      <c r="R6" s="1298"/>
      <c r="S6" s="1298"/>
      <c r="T6" s="1298"/>
      <c r="U6" s="1299" t="s">
        <v>39</v>
      </c>
      <c r="V6" s="1300"/>
      <c r="W6" s="1301" t="s">
        <v>54</v>
      </c>
      <c r="X6" s="1301"/>
      <c r="Y6" s="1301"/>
      <c r="Z6" s="1301"/>
      <c r="AA6" s="1301"/>
      <c r="AB6" s="1301"/>
      <c r="AC6" s="1301"/>
      <c r="AD6" s="1301"/>
      <c r="AE6" s="1301"/>
      <c r="AF6" s="1301"/>
      <c r="AG6" s="1301"/>
      <c r="AH6" s="1301"/>
      <c r="AX6"/>
    </row>
    <row r="7" spans="1:53" ht="21.95" customHeight="1">
      <c r="A7" s="9"/>
      <c r="B7" s="1298"/>
      <c r="C7" s="1298"/>
      <c r="D7" s="1298"/>
      <c r="E7" s="1298"/>
      <c r="F7" s="1298"/>
      <c r="G7" s="1298"/>
      <c r="H7" s="1298"/>
      <c r="I7" s="1298"/>
      <c r="J7" s="1298"/>
      <c r="K7" s="1298"/>
      <c r="L7" s="1298"/>
      <c r="M7" s="1298"/>
      <c r="N7" s="1298"/>
      <c r="O7" s="1298"/>
      <c r="P7" s="1298"/>
      <c r="Q7" s="1298"/>
      <c r="R7" s="1298"/>
      <c r="S7" s="1298"/>
      <c r="T7" s="1298"/>
      <c r="U7" s="1302" t="s">
        <v>0</v>
      </c>
      <c r="V7" s="1303"/>
      <c r="W7" s="1304" t="s">
        <v>55</v>
      </c>
      <c r="X7" s="1304"/>
      <c r="Y7" s="1304"/>
      <c r="Z7" s="1304"/>
      <c r="AA7" s="1304"/>
      <c r="AB7" s="1304"/>
      <c r="AC7" s="1304"/>
      <c r="AD7" s="1304"/>
      <c r="AE7" s="1304"/>
      <c r="AF7" s="1304"/>
      <c r="AG7" s="1304"/>
      <c r="AH7" s="1304"/>
    </row>
    <row r="8" spans="1:53" ht="8.25" customHeight="1">
      <c r="A8" s="9"/>
      <c r="B8" s="14"/>
      <c r="C8" s="14"/>
      <c r="D8" s="15"/>
      <c r="E8" s="15"/>
      <c r="F8" s="15"/>
      <c r="G8" s="15"/>
      <c r="H8" s="15"/>
      <c r="I8" s="15"/>
      <c r="J8" s="15"/>
      <c r="K8" s="15"/>
      <c r="L8" s="15"/>
      <c r="M8" s="15"/>
      <c r="N8" s="15"/>
      <c r="O8" s="15"/>
      <c r="P8" s="15"/>
      <c r="Q8" s="16"/>
      <c r="R8" s="16"/>
      <c r="S8" s="11"/>
      <c r="T8" s="11"/>
      <c r="V8" s="11"/>
      <c r="W8" s="11"/>
      <c r="X8" s="11"/>
      <c r="Y8" s="11"/>
      <c r="Z8" s="11"/>
      <c r="AA8" s="11"/>
      <c r="AB8" s="11"/>
      <c r="AC8" s="11"/>
      <c r="AD8" s="11"/>
      <c r="AE8" s="11"/>
      <c r="AF8" s="11"/>
      <c r="AG8" s="11"/>
      <c r="AH8" s="11"/>
      <c r="AI8" s="11"/>
      <c r="AJ8" s="11"/>
      <c r="AK8" s="11"/>
      <c r="AL8" s="11"/>
      <c r="AM8" s="11"/>
      <c r="AN8" s="11"/>
      <c r="AO8" s="11"/>
      <c r="AP8" s="11"/>
      <c r="AQ8" s="11"/>
      <c r="AZ8" s="11"/>
    </row>
    <row r="9" spans="1:53" ht="21.95" customHeight="1">
      <c r="A9" s="9"/>
      <c r="B9" s="17" t="s">
        <v>56</v>
      </c>
      <c r="C9" s="14"/>
      <c r="D9" s="15"/>
      <c r="E9" s="15"/>
      <c r="F9" s="15"/>
      <c r="G9" s="15"/>
      <c r="H9" s="15"/>
      <c r="I9" s="15"/>
      <c r="J9" s="15"/>
      <c r="K9" s="15"/>
      <c r="L9" s="15"/>
      <c r="M9" s="15"/>
      <c r="N9" s="15"/>
      <c r="O9" s="15"/>
      <c r="P9" s="15"/>
      <c r="Q9" s="16"/>
      <c r="R9" s="16"/>
      <c r="S9" s="11"/>
      <c r="T9" s="11"/>
      <c r="V9" s="11"/>
      <c r="W9" s="11"/>
      <c r="X9" s="11"/>
      <c r="Y9" s="11"/>
      <c r="Z9" s="11"/>
      <c r="AA9" s="11"/>
      <c r="AB9" s="11"/>
      <c r="AC9" s="11"/>
      <c r="AD9" s="11"/>
      <c r="AE9" s="11"/>
      <c r="AF9" s="11"/>
      <c r="AG9" s="11"/>
      <c r="AH9" s="11"/>
      <c r="AI9" s="11"/>
      <c r="AJ9" s="11"/>
      <c r="AK9" s="11"/>
      <c r="AL9" s="11"/>
      <c r="AM9" s="11"/>
      <c r="AN9" s="11"/>
      <c r="AO9" s="11"/>
      <c r="AP9" s="11"/>
      <c r="AQ9" s="11"/>
      <c r="AV9"/>
      <c r="AX9"/>
      <c r="AZ9" s="11"/>
    </row>
    <row r="10" spans="1:53" ht="21.95" customHeight="1">
      <c r="A10" s="9"/>
      <c r="B10" s="18" t="s">
        <v>57</v>
      </c>
    </row>
    <row r="11" spans="1:53" ht="21.95" customHeight="1">
      <c r="A11" s="9"/>
      <c r="B11" s="1270" t="s">
        <v>872</v>
      </c>
      <c r="C11" s="1271"/>
      <c r="D11" s="1271"/>
      <c r="E11" s="1271"/>
      <c r="F11" s="1271"/>
      <c r="G11" s="1271"/>
      <c r="H11" s="1271"/>
      <c r="I11" s="1271"/>
      <c r="J11" s="1271"/>
      <c r="K11" s="1271"/>
      <c r="L11" s="1271"/>
      <c r="M11" s="1271"/>
      <c r="N11" s="1271"/>
      <c r="O11" s="1271"/>
      <c r="P11" s="1271"/>
      <c r="Q11" s="1271"/>
      <c r="R11" s="1271"/>
      <c r="S11" s="1271"/>
      <c r="T11" s="1271"/>
      <c r="U11" s="1271"/>
      <c r="V11" s="1271"/>
      <c r="W11" s="1271"/>
      <c r="X11" s="1271"/>
      <c r="Y11" s="1271"/>
      <c r="Z11" s="1271"/>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2"/>
    </row>
    <row r="12" spans="1:53" ht="21.95" customHeight="1">
      <c r="A12" s="9"/>
      <c r="B12" s="1273"/>
      <c r="C12" s="1274"/>
      <c r="D12" s="1274"/>
      <c r="E12" s="1274"/>
      <c r="F12" s="1274"/>
      <c r="G12" s="1274"/>
      <c r="H12" s="1274"/>
      <c r="I12" s="1274"/>
      <c r="J12" s="1274"/>
      <c r="K12" s="1274"/>
      <c r="L12" s="1274"/>
      <c r="M12" s="1274"/>
      <c r="N12" s="1274"/>
      <c r="O12" s="1274"/>
      <c r="P12" s="1274"/>
      <c r="Q12" s="1274"/>
      <c r="R12" s="1274"/>
      <c r="S12" s="1274"/>
      <c r="T12" s="1274"/>
      <c r="U12" s="1274"/>
      <c r="V12" s="1274"/>
      <c r="W12" s="1274"/>
      <c r="X12" s="1274"/>
      <c r="Y12" s="1274"/>
      <c r="Z12" s="1274"/>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5"/>
    </row>
    <row r="13" spans="1:53" ht="21.95" customHeight="1">
      <c r="A13" s="9"/>
      <c r="B13" s="1276"/>
      <c r="C13" s="1277"/>
      <c r="D13" s="1277"/>
      <c r="E13" s="1277"/>
      <c r="F13" s="1277"/>
      <c r="G13" s="1277"/>
      <c r="H13" s="1277"/>
      <c r="I13" s="1277"/>
      <c r="J13" s="1277"/>
      <c r="K13" s="1277"/>
      <c r="L13" s="1277"/>
      <c r="M13" s="1277"/>
      <c r="N13" s="1277"/>
      <c r="O13" s="1277"/>
      <c r="P13" s="1277"/>
      <c r="Q13" s="1277"/>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77"/>
      <c r="AM13" s="1277"/>
      <c r="AN13" s="1277"/>
      <c r="AO13" s="1277"/>
      <c r="AP13" s="1277"/>
      <c r="AQ13" s="1277"/>
      <c r="AR13" s="1277"/>
      <c r="AS13" s="1277"/>
      <c r="AT13" s="1277"/>
      <c r="AU13" s="1277"/>
      <c r="AV13" s="1277"/>
      <c r="AW13" s="1277"/>
      <c r="AX13" s="1277"/>
      <c r="AY13" s="1277"/>
      <c r="AZ13" s="1278"/>
    </row>
    <row r="14" spans="1:53" ht="8.25" customHeight="1">
      <c r="A14" s="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row>
    <row r="15" spans="1:53" ht="21.95" customHeight="1">
      <c r="A15" s="9"/>
      <c r="B15" s="20" t="s">
        <v>58</v>
      </c>
      <c r="C15" s="14"/>
      <c r="D15" s="15"/>
      <c r="E15" s="15"/>
      <c r="F15" s="15"/>
      <c r="G15" s="15"/>
      <c r="H15" s="15"/>
      <c r="I15" s="15"/>
      <c r="J15" s="15"/>
      <c r="K15" s="15"/>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Z15" s="11"/>
    </row>
    <row r="16" spans="1:53" ht="21.95" customHeight="1">
      <c r="A16" s="9"/>
      <c r="B16" s="1279" t="s">
        <v>873</v>
      </c>
      <c r="C16" s="1280"/>
      <c r="D16" s="1280"/>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0"/>
      <c r="AI16" s="1280"/>
      <c r="AJ16" s="1280"/>
      <c r="AK16" s="1280"/>
      <c r="AL16" s="1280"/>
      <c r="AM16" s="1280"/>
      <c r="AN16" s="1280"/>
      <c r="AO16" s="1280"/>
      <c r="AP16" s="1280"/>
      <c r="AQ16" s="1280"/>
      <c r="AR16" s="1280"/>
      <c r="AS16" s="1280"/>
      <c r="AT16" s="1280"/>
      <c r="AU16" s="1280"/>
      <c r="AV16" s="1280"/>
      <c r="AW16" s="1280"/>
      <c r="AX16" s="1280"/>
      <c r="AY16" s="1280"/>
      <c r="AZ16" s="1281"/>
      <c r="BA16" s="21"/>
    </row>
    <row r="17" spans="1:54" ht="21.95" customHeight="1">
      <c r="A17" s="9"/>
      <c r="B17" s="1282"/>
      <c r="C17" s="1283"/>
      <c r="D17" s="1283"/>
      <c r="E17" s="1283"/>
      <c r="F17" s="1283"/>
      <c r="G17" s="1283"/>
      <c r="H17" s="1283"/>
      <c r="I17" s="1283"/>
      <c r="J17" s="1283"/>
      <c r="K17" s="1283"/>
      <c r="L17" s="1283"/>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3"/>
      <c r="AI17" s="1283"/>
      <c r="AJ17" s="1283"/>
      <c r="AK17" s="1283"/>
      <c r="AL17" s="1283"/>
      <c r="AM17" s="1283"/>
      <c r="AN17" s="1283"/>
      <c r="AO17" s="1283"/>
      <c r="AP17" s="1283"/>
      <c r="AQ17" s="1283"/>
      <c r="AR17" s="1283"/>
      <c r="AS17" s="1283"/>
      <c r="AT17" s="1283"/>
      <c r="AU17" s="1283"/>
      <c r="AV17" s="1283"/>
      <c r="AW17" s="1283"/>
      <c r="AX17" s="1283"/>
      <c r="AY17" s="1283"/>
      <c r="AZ17" s="1284"/>
      <c r="BA17" s="21"/>
    </row>
    <row r="18" spans="1:54" ht="21.95" customHeight="1">
      <c r="A18" s="9"/>
      <c r="B18" s="1282"/>
      <c r="C18" s="1283"/>
      <c r="D18" s="1283"/>
      <c r="E18" s="1283"/>
      <c r="F18" s="1283"/>
      <c r="G18" s="1283"/>
      <c r="H18" s="1283"/>
      <c r="I18" s="1283"/>
      <c r="J18" s="1283"/>
      <c r="K18" s="1283"/>
      <c r="L18" s="1283"/>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83"/>
      <c r="AI18" s="1283"/>
      <c r="AJ18" s="1283"/>
      <c r="AK18" s="1283"/>
      <c r="AL18" s="1283"/>
      <c r="AM18" s="1283"/>
      <c r="AN18" s="1283"/>
      <c r="AO18" s="1283"/>
      <c r="AP18" s="1283"/>
      <c r="AQ18" s="1283"/>
      <c r="AR18" s="1283"/>
      <c r="AS18" s="1283"/>
      <c r="AT18" s="1283"/>
      <c r="AU18" s="1283"/>
      <c r="AV18" s="1283"/>
      <c r="AW18" s="1283"/>
      <c r="AX18" s="1283"/>
      <c r="AY18" s="1283"/>
      <c r="AZ18" s="1284"/>
      <c r="BA18" s="21"/>
    </row>
    <row r="19" spans="1:54" ht="21.95" customHeight="1">
      <c r="A19" s="9"/>
      <c r="B19" s="1285"/>
      <c r="C19" s="1286"/>
      <c r="D19" s="1286"/>
      <c r="E19" s="1286"/>
      <c r="F19" s="1286"/>
      <c r="G19" s="1286"/>
      <c r="H19" s="1286"/>
      <c r="I19" s="1286"/>
      <c r="J19" s="1286"/>
      <c r="K19" s="1286"/>
      <c r="L19" s="1286"/>
      <c r="M19" s="1286"/>
      <c r="N19" s="1286"/>
      <c r="O19" s="1286"/>
      <c r="P19" s="1286"/>
      <c r="Q19" s="1286"/>
      <c r="R19" s="1286"/>
      <c r="S19" s="1286"/>
      <c r="T19" s="1286"/>
      <c r="U19" s="1286"/>
      <c r="V19" s="1286"/>
      <c r="W19" s="1286"/>
      <c r="X19" s="1286"/>
      <c r="Y19" s="1286"/>
      <c r="Z19" s="1286"/>
      <c r="AA19" s="1286"/>
      <c r="AB19" s="1286"/>
      <c r="AC19" s="1286"/>
      <c r="AD19" s="1286"/>
      <c r="AE19" s="1286"/>
      <c r="AF19" s="1286"/>
      <c r="AG19" s="1286"/>
      <c r="AH19" s="1286"/>
      <c r="AI19" s="1286"/>
      <c r="AJ19" s="1286"/>
      <c r="AK19" s="1286"/>
      <c r="AL19" s="1286"/>
      <c r="AM19" s="1286"/>
      <c r="AN19" s="1286"/>
      <c r="AO19" s="1286"/>
      <c r="AP19" s="1286"/>
      <c r="AQ19" s="1286"/>
      <c r="AR19" s="1286"/>
      <c r="AS19" s="1286"/>
      <c r="AT19" s="1286"/>
      <c r="AU19" s="1286"/>
      <c r="AV19" s="1286"/>
      <c r="AW19" s="1286"/>
      <c r="AX19" s="1286"/>
      <c r="AY19" s="1286"/>
      <c r="AZ19" s="1287"/>
    </row>
    <row r="20" spans="1:54" ht="8.25" customHeight="1">
      <c r="A20" s="9"/>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4" ht="21.95" customHeight="1">
      <c r="A21" s="8"/>
      <c r="B21" s="23" t="s">
        <v>59</v>
      </c>
    </row>
    <row r="22" spans="1:54" ht="21.95" customHeight="1">
      <c r="A22" s="8"/>
      <c r="B22" s="18" t="s">
        <v>60</v>
      </c>
    </row>
    <row r="23" spans="1:54" ht="21.95" customHeight="1">
      <c r="A23" s="24"/>
      <c r="B23" s="1270" t="s">
        <v>874</v>
      </c>
      <c r="C23" s="1271"/>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1"/>
      <c r="AI23" s="1271"/>
      <c r="AJ23" s="1271"/>
      <c r="AK23" s="1271"/>
      <c r="AL23" s="1271"/>
      <c r="AM23" s="1271"/>
      <c r="AN23" s="1271"/>
      <c r="AO23" s="1271"/>
      <c r="AP23" s="1271"/>
      <c r="AQ23" s="1271"/>
      <c r="AR23" s="1271"/>
      <c r="AS23" s="1271"/>
      <c r="AT23" s="1271"/>
      <c r="AU23" s="1271"/>
      <c r="AV23" s="1271"/>
      <c r="AW23" s="1271"/>
      <c r="AX23" s="1271"/>
      <c r="AY23" s="1271"/>
      <c r="AZ23" s="1272"/>
      <c r="BB23" s="25"/>
    </row>
    <row r="24" spans="1:54" ht="21.95" customHeight="1">
      <c r="A24" s="24"/>
      <c r="B24" s="1273"/>
      <c r="C24" s="1274"/>
      <c r="D24" s="1274"/>
      <c r="E24" s="1274"/>
      <c r="F24" s="1274"/>
      <c r="G24" s="1274"/>
      <c r="H24" s="1274"/>
      <c r="I24" s="1274"/>
      <c r="J24" s="1274"/>
      <c r="K24" s="1274"/>
      <c r="L24" s="1274"/>
      <c r="M24" s="1274"/>
      <c r="N24" s="1274"/>
      <c r="O24" s="1274"/>
      <c r="P24" s="1274"/>
      <c r="Q24" s="1274"/>
      <c r="R24" s="1274"/>
      <c r="S24" s="1274"/>
      <c r="T24" s="1274"/>
      <c r="U24" s="1274"/>
      <c r="V24" s="1274"/>
      <c r="W24" s="1274"/>
      <c r="X24" s="1274"/>
      <c r="Y24" s="1274"/>
      <c r="Z24" s="1274"/>
      <c r="AA24" s="1274"/>
      <c r="AB24" s="1274"/>
      <c r="AC24" s="1274"/>
      <c r="AD24" s="1274"/>
      <c r="AE24" s="1274"/>
      <c r="AF24" s="1274"/>
      <c r="AG24" s="1274"/>
      <c r="AH24" s="1274"/>
      <c r="AI24" s="1274"/>
      <c r="AJ24" s="1274"/>
      <c r="AK24" s="1274"/>
      <c r="AL24" s="1274"/>
      <c r="AM24" s="1274"/>
      <c r="AN24" s="1274"/>
      <c r="AO24" s="1274"/>
      <c r="AP24" s="1274"/>
      <c r="AQ24" s="1274"/>
      <c r="AR24" s="1274"/>
      <c r="AS24" s="1274"/>
      <c r="AT24" s="1274"/>
      <c r="AU24" s="1274"/>
      <c r="AV24" s="1274"/>
      <c r="AW24" s="1274"/>
      <c r="AX24" s="1274"/>
      <c r="AY24" s="1274"/>
      <c r="AZ24" s="1275"/>
    </row>
    <row r="25" spans="1:54" ht="21.95" customHeight="1">
      <c r="A25" s="24"/>
      <c r="B25" s="1276"/>
      <c r="C25" s="1277"/>
      <c r="D25" s="1277"/>
      <c r="E25" s="1277"/>
      <c r="F25" s="1277"/>
      <c r="G25" s="1277"/>
      <c r="H25" s="1277"/>
      <c r="I25" s="1277"/>
      <c r="J25" s="1277"/>
      <c r="K25" s="1277"/>
      <c r="L25" s="1277"/>
      <c r="M25" s="1277"/>
      <c r="N25" s="1277"/>
      <c r="O25" s="1277"/>
      <c r="P25" s="1277"/>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c r="AU25" s="1277"/>
      <c r="AV25" s="1277"/>
      <c r="AW25" s="1277"/>
      <c r="AX25" s="1277"/>
      <c r="AY25" s="1277"/>
      <c r="AZ25" s="1278"/>
    </row>
    <row r="26" spans="1:54" ht="8.2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4" ht="21.95" customHeight="1">
      <c r="A27" s="24"/>
      <c r="B27" s="18" t="s">
        <v>61</v>
      </c>
    </row>
    <row r="28" spans="1:54" ht="21.95" customHeight="1">
      <c r="B28" s="1288" t="s">
        <v>875</v>
      </c>
      <c r="C28" s="1271"/>
      <c r="D28" s="1271"/>
      <c r="E28" s="1271"/>
      <c r="F28" s="1271"/>
      <c r="G28" s="1271"/>
      <c r="H28" s="1271"/>
      <c r="I28" s="1271"/>
      <c r="J28" s="1271"/>
      <c r="K28" s="1271"/>
      <c r="L28" s="1271"/>
      <c r="M28" s="1271"/>
      <c r="N28" s="1271"/>
      <c r="O28" s="1271"/>
      <c r="P28" s="1271"/>
      <c r="Q28" s="1271"/>
      <c r="R28" s="1271"/>
      <c r="S28" s="1271"/>
      <c r="T28" s="1271"/>
      <c r="U28" s="1271"/>
      <c r="V28" s="1271"/>
      <c r="W28" s="1271"/>
      <c r="X28" s="1271"/>
      <c r="Y28" s="1271"/>
      <c r="Z28" s="1271"/>
      <c r="AA28" s="1271"/>
      <c r="AB28" s="1271"/>
      <c r="AC28" s="1271"/>
      <c r="AD28" s="1271"/>
      <c r="AE28" s="1271"/>
      <c r="AF28" s="1271"/>
      <c r="AG28" s="1271"/>
      <c r="AH28" s="1271"/>
      <c r="AI28" s="1271"/>
      <c r="AJ28" s="1271"/>
      <c r="AK28" s="1271"/>
      <c r="AL28" s="1271"/>
      <c r="AM28" s="1271"/>
      <c r="AN28" s="1271"/>
      <c r="AO28" s="1271"/>
      <c r="AP28" s="1271"/>
      <c r="AQ28" s="1271"/>
      <c r="AR28" s="1271"/>
      <c r="AS28" s="1271"/>
      <c r="AT28" s="1271"/>
      <c r="AU28" s="1271"/>
      <c r="AV28" s="1271"/>
      <c r="AW28" s="1271"/>
      <c r="AX28" s="1271"/>
      <c r="AY28" s="1271"/>
      <c r="AZ28" s="1272"/>
    </row>
    <row r="29" spans="1:54" ht="21.95" customHeight="1">
      <c r="B29" s="1273"/>
      <c r="C29" s="1274"/>
      <c r="D29" s="1274"/>
      <c r="E29" s="1274"/>
      <c r="F29" s="1274"/>
      <c r="G29" s="1274"/>
      <c r="H29" s="1274"/>
      <c r="I29" s="1274"/>
      <c r="J29" s="1274"/>
      <c r="K29" s="1274"/>
      <c r="L29" s="1274"/>
      <c r="M29" s="1274"/>
      <c r="N29" s="1274"/>
      <c r="O29" s="1274"/>
      <c r="P29" s="1274"/>
      <c r="Q29" s="1274"/>
      <c r="R29" s="1274"/>
      <c r="S29" s="1274"/>
      <c r="T29" s="1274"/>
      <c r="U29" s="1274"/>
      <c r="V29" s="1274"/>
      <c r="W29" s="1274"/>
      <c r="X29" s="1274"/>
      <c r="Y29" s="1274"/>
      <c r="Z29" s="1274"/>
      <c r="AA29" s="1274"/>
      <c r="AB29" s="1274"/>
      <c r="AC29" s="1274"/>
      <c r="AD29" s="1274"/>
      <c r="AE29" s="1274"/>
      <c r="AF29" s="1274"/>
      <c r="AG29" s="1274"/>
      <c r="AH29" s="1274"/>
      <c r="AI29" s="1274"/>
      <c r="AJ29" s="1274"/>
      <c r="AK29" s="1274"/>
      <c r="AL29" s="1274"/>
      <c r="AM29" s="1274"/>
      <c r="AN29" s="1274"/>
      <c r="AO29" s="1274"/>
      <c r="AP29" s="1274"/>
      <c r="AQ29" s="1274"/>
      <c r="AR29" s="1274"/>
      <c r="AS29" s="1274"/>
      <c r="AT29" s="1274"/>
      <c r="AU29" s="1274"/>
      <c r="AV29" s="1274"/>
      <c r="AW29" s="1274"/>
      <c r="AX29" s="1274"/>
      <c r="AY29" s="1274"/>
      <c r="AZ29" s="1275"/>
      <c r="BB29" s="25"/>
    </row>
    <row r="30" spans="1:54" ht="21.95" customHeight="1">
      <c r="B30" s="1276"/>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7"/>
      <c r="AS30" s="1277"/>
      <c r="AT30" s="1277"/>
      <c r="AU30" s="1277"/>
      <c r="AV30" s="1277"/>
      <c r="AW30" s="1277"/>
      <c r="AX30" s="1277"/>
      <c r="AY30" s="1277"/>
      <c r="AZ30" s="1278"/>
    </row>
    <row r="31" spans="1:54" ht="8.25" customHeight="1">
      <c r="A31" s="9"/>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6"/>
      <c r="AG31" s="22"/>
      <c r="AH31" s="22"/>
      <c r="AI31" s="22"/>
      <c r="AJ31" s="22"/>
      <c r="AK31" s="22"/>
      <c r="AL31" s="22"/>
      <c r="AM31" s="22"/>
      <c r="AN31" s="22"/>
      <c r="AO31" s="22"/>
      <c r="AP31" s="22"/>
      <c r="AQ31" s="22"/>
      <c r="AR31" s="22"/>
      <c r="AS31" s="22"/>
      <c r="AT31" s="22"/>
      <c r="AU31" s="22"/>
      <c r="AV31" s="22"/>
      <c r="AW31" s="22"/>
      <c r="AX31" s="22"/>
      <c r="AY31" s="22"/>
      <c r="AZ31" s="22"/>
    </row>
    <row r="32" spans="1:54" ht="21.95" customHeight="1">
      <c r="A32" s="9"/>
      <c r="B32" s="20" t="s">
        <v>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G32" s="27"/>
      <c r="AY32" s="27"/>
      <c r="AZ32" s="27"/>
    </row>
    <row r="33" spans="1:53" ht="21.95" customHeight="1">
      <c r="A33" s="9"/>
      <c r="B33" s="1289" t="s">
        <v>2</v>
      </c>
      <c r="C33" s="1290"/>
      <c r="D33" s="1290"/>
      <c r="E33" s="1290"/>
      <c r="F33" s="1290"/>
      <c r="G33" s="1290"/>
      <c r="H33" s="1290"/>
      <c r="I33" s="1291" t="s">
        <v>843</v>
      </c>
      <c r="J33" s="1292"/>
      <c r="K33" s="1292"/>
      <c r="L33" s="1292"/>
      <c r="M33" s="1292"/>
      <c r="N33" s="1292"/>
      <c r="O33" s="1292"/>
      <c r="P33" s="1292"/>
      <c r="Q33" s="1292"/>
      <c r="R33" s="1292"/>
      <c r="S33" s="1292"/>
      <c r="T33" s="1292"/>
      <c r="U33" s="1292"/>
      <c r="V33" s="1292"/>
      <c r="W33" s="1292"/>
      <c r="X33" s="1292"/>
      <c r="Y33" s="1292"/>
      <c r="Z33" s="1292"/>
      <c r="AA33" s="1292"/>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3" ht="21.95" customHeight="1">
      <c r="A34" s="9"/>
      <c r="B34" s="1305" t="s">
        <v>3</v>
      </c>
      <c r="C34" s="1305"/>
      <c r="D34" s="1305"/>
      <c r="E34" s="1305"/>
      <c r="F34" s="1305"/>
      <c r="G34" s="1305"/>
      <c r="H34" s="1305"/>
      <c r="I34" s="1306">
        <v>123456789012</v>
      </c>
      <c r="J34" s="1306"/>
      <c r="K34" s="1306"/>
      <c r="L34" s="1306"/>
      <c r="M34" s="1306"/>
      <c r="N34" s="1306"/>
      <c r="O34" s="1306"/>
      <c r="P34" s="1306"/>
      <c r="Q34" s="1306"/>
      <c r="R34" s="1306"/>
      <c r="S34" s="1306"/>
      <c r="T34" s="1306"/>
      <c r="U34" s="1306"/>
      <c r="V34" s="1306"/>
      <c r="W34" s="1306"/>
      <c r="X34" s="1306"/>
      <c r="Y34" s="1306"/>
      <c r="Z34" s="1306"/>
      <c r="AA34" s="1306"/>
      <c r="AB34" s="1307" t="s">
        <v>4</v>
      </c>
      <c r="AC34" s="1307"/>
      <c r="AD34" s="1305" t="s">
        <v>7</v>
      </c>
      <c r="AE34" s="1305"/>
      <c r="AF34" s="1305"/>
      <c r="AG34" s="1305"/>
      <c r="AH34" s="1308" t="s">
        <v>44</v>
      </c>
      <c r="AI34" s="1308"/>
      <c r="AJ34" s="1308"/>
      <c r="AK34" s="1308"/>
      <c r="AL34" s="1308"/>
      <c r="AM34" s="1308"/>
      <c r="AN34" s="1308"/>
      <c r="AO34" s="1308"/>
      <c r="AP34" s="1308"/>
      <c r="AQ34" s="1308"/>
      <c r="AR34" s="1308"/>
      <c r="AS34" s="1308"/>
      <c r="AT34" s="1308"/>
      <c r="AU34" s="1308"/>
      <c r="AV34" s="1308"/>
      <c r="AW34" s="1308"/>
      <c r="AX34" s="1308"/>
      <c r="AY34" s="1308"/>
      <c r="AZ34" s="1308"/>
    </row>
    <row r="35" spans="1:53" ht="21.95" customHeight="1">
      <c r="A35" s="9"/>
      <c r="B35" s="1309" t="s">
        <v>62</v>
      </c>
      <c r="C35" s="1309"/>
      <c r="D35" s="1309"/>
      <c r="E35" s="1309"/>
      <c r="F35" s="1309"/>
      <c r="G35" s="1309"/>
      <c r="H35" s="1309"/>
      <c r="I35" s="1310" t="s">
        <v>853</v>
      </c>
      <c r="J35" s="1310"/>
      <c r="K35" s="1310"/>
      <c r="L35" s="1310"/>
      <c r="M35" s="1310"/>
      <c r="N35" s="1310"/>
      <c r="O35" s="1310"/>
      <c r="P35" s="1310"/>
      <c r="Q35" s="1310"/>
      <c r="R35" s="1310"/>
      <c r="S35" s="1310"/>
      <c r="T35" s="1310"/>
      <c r="U35" s="1310"/>
      <c r="V35" s="1310"/>
      <c r="W35" s="1310"/>
      <c r="X35" s="1310"/>
      <c r="Y35" s="1310"/>
      <c r="Z35" s="1310"/>
      <c r="AA35" s="1310"/>
      <c r="AB35" s="1307"/>
      <c r="AC35" s="1307"/>
      <c r="AD35" s="1305" t="s">
        <v>5</v>
      </c>
      <c r="AE35" s="1305"/>
      <c r="AF35" s="1305"/>
      <c r="AG35" s="1305"/>
      <c r="AH35" s="1308" t="s">
        <v>40</v>
      </c>
      <c r="AI35" s="1308"/>
      <c r="AJ35" s="1308"/>
      <c r="AK35" s="1308"/>
      <c r="AL35" s="1308"/>
      <c r="AM35" s="1308"/>
      <c r="AN35" s="1308"/>
      <c r="AO35" s="1308"/>
      <c r="AP35" s="1308"/>
      <c r="AQ35" s="1308"/>
      <c r="AR35" s="1308"/>
      <c r="AS35" s="1308"/>
      <c r="AT35" s="1308"/>
      <c r="AU35" s="1308"/>
      <c r="AV35" s="1308"/>
      <c r="AW35" s="1308"/>
      <c r="AX35" s="1308"/>
      <c r="AY35" s="1308"/>
      <c r="AZ35" s="1308"/>
    </row>
    <row r="36" spans="1:53" ht="21.95" customHeight="1">
      <c r="A36" s="9"/>
      <c r="B36" s="1307" t="s">
        <v>6</v>
      </c>
      <c r="C36" s="1307"/>
      <c r="D36" s="1305" t="s">
        <v>7</v>
      </c>
      <c r="E36" s="1305"/>
      <c r="F36" s="1305"/>
      <c r="G36" s="1305"/>
      <c r="H36" s="1305"/>
      <c r="I36" s="1310" t="s">
        <v>854</v>
      </c>
      <c r="J36" s="1310"/>
      <c r="K36" s="1310"/>
      <c r="L36" s="1310"/>
      <c r="M36" s="1310"/>
      <c r="N36" s="1310"/>
      <c r="O36" s="1310"/>
      <c r="P36" s="1310"/>
      <c r="Q36" s="1310"/>
      <c r="R36" s="1310"/>
      <c r="S36" s="1310"/>
      <c r="T36" s="1310"/>
      <c r="U36" s="1310"/>
      <c r="V36" s="1310"/>
      <c r="W36" s="1310"/>
      <c r="X36" s="1310"/>
      <c r="Y36" s="1310"/>
      <c r="Z36" s="1310"/>
      <c r="AA36" s="1310"/>
      <c r="AB36" s="1307" t="s">
        <v>8</v>
      </c>
      <c r="AC36" s="1307"/>
      <c r="AD36" s="1305" t="s">
        <v>7</v>
      </c>
      <c r="AE36" s="1305"/>
      <c r="AF36" s="1305"/>
      <c r="AG36" s="1305"/>
      <c r="AH36" s="1308" t="s">
        <v>857</v>
      </c>
      <c r="AI36" s="1308"/>
      <c r="AJ36" s="1308"/>
      <c r="AK36" s="1308"/>
      <c r="AL36" s="1308"/>
      <c r="AM36" s="1308"/>
      <c r="AN36" s="1308"/>
      <c r="AO36" s="1308"/>
      <c r="AP36" s="1308"/>
      <c r="AQ36" s="1308"/>
      <c r="AR36" s="1308"/>
      <c r="AS36" s="1308"/>
      <c r="AT36" s="1308"/>
      <c r="AU36" s="1308"/>
      <c r="AV36" s="1308"/>
      <c r="AW36" s="1308"/>
      <c r="AX36" s="1308"/>
      <c r="AY36" s="1308"/>
      <c r="AZ36" s="1308"/>
    </row>
    <row r="37" spans="1:53" ht="21.95" customHeight="1">
      <c r="A37" s="9"/>
      <c r="B37" s="1307"/>
      <c r="C37" s="1307"/>
      <c r="D37" s="1305" t="s">
        <v>5</v>
      </c>
      <c r="E37" s="1305"/>
      <c r="F37" s="1305"/>
      <c r="G37" s="1305"/>
      <c r="H37" s="1305"/>
      <c r="I37" s="1310" t="s">
        <v>42</v>
      </c>
      <c r="J37" s="1310"/>
      <c r="K37" s="1310"/>
      <c r="L37" s="1310"/>
      <c r="M37" s="1310"/>
      <c r="N37" s="1310"/>
      <c r="O37" s="1310"/>
      <c r="P37" s="1310"/>
      <c r="Q37" s="1310"/>
      <c r="R37" s="1310"/>
      <c r="S37" s="1310"/>
      <c r="T37" s="1310"/>
      <c r="U37" s="1310"/>
      <c r="V37" s="1310"/>
      <c r="W37" s="1310"/>
      <c r="X37" s="1310"/>
      <c r="Y37" s="1310"/>
      <c r="Z37" s="1310"/>
      <c r="AA37" s="1310"/>
      <c r="AB37" s="1307"/>
      <c r="AC37" s="1307"/>
      <c r="AD37" s="1305" t="s">
        <v>5</v>
      </c>
      <c r="AE37" s="1305"/>
      <c r="AF37" s="1305"/>
      <c r="AG37" s="1305"/>
      <c r="AH37" s="1308" t="s">
        <v>41</v>
      </c>
      <c r="AI37" s="1308"/>
      <c r="AJ37" s="1308"/>
      <c r="AK37" s="1308"/>
      <c r="AL37" s="1308"/>
      <c r="AM37" s="1308"/>
      <c r="AN37" s="1308"/>
      <c r="AO37" s="1308"/>
      <c r="AP37" s="1308"/>
      <c r="AQ37" s="1308"/>
      <c r="AR37" s="1308"/>
      <c r="AS37" s="1308"/>
      <c r="AT37" s="1308"/>
      <c r="AU37" s="1308"/>
      <c r="AV37" s="1308"/>
      <c r="AW37" s="1308"/>
      <c r="AX37" s="1308"/>
      <c r="AY37" s="1308"/>
      <c r="AZ37" s="1308"/>
    </row>
    <row r="38" spans="1:53" ht="21.95" customHeight="1">
      <c r="A38" s="9"/>
      <c r="B38" s="1307"/>
      <c r="C38" s="1307"/>
      <c r="D38" s="1305" t="s">
        <v>9</v>
      </c>
      <c r="E38" s="1305"/>
      <c r="F38" s="1305"/>
      <c r="G38" s="1305"/>
      <c r="H38" s="1305"/>
      <c r="I38" s="1310" t="s">
        <v>43</v>
      </c>
      <c r="J38" s="1310"/>
      <c r="K38" s="1310"/>
      <c r="L38" s="1310"/>
      <c r="M38" s="1310"/>
      <c r="N38" s="1310"/>
      <c r="O38" s="1310"/>
      <c r="P38" s="1310"/>
      <c r="Q38" s="1310"/>
      <c r="R38" s="1310"/>
      <c r="S38" s="1310"/>
      <c r="T38" s="1310"/>
      <c r="U38" s="1310"/>
      <c r="V38" s="1310"/>
      <c r="W38" s="1310"/>
      <c r="X38" s="1310"/>
      <c r="Y38" s="1310"/>
      <c r="Z38" s="1310"/>
      <c r="AA38" s="1310"/>
      <c r="AB38" s="1307"/>
      <c r="AC38" s="1307"/>
      <c r="AD38" s="1305" t="s">
        <v>9</v>
      </c>
      <c r="AE38" s="1305"/>
      <c r="AF38" s="1305"/>
      <c r="AG38" s="1305"/>
      <c r="AH38" s="1308" t="s">
        <v>43</v>
      </c>
      <c r="AI38" s="1308"/>
      <c r="AJ38" s="1308"/>
      <c r="AK38" s="1308"/>
      <c r="AL38" s="1308"/>
      <c r="AM38" s="1308"/>
      <c r="AN38" s="1308"/>
      <c r="AO38" s="1308"/>
      <c r="AP38" s="1308"/>
      <c r="AQ38" s="1308"/>
      <c r="AR38" s="1308"/>
      <c r="AS38" s="1308"/>
      <c r="AT38" s="1308"/>
      <c r="AU38" s="1308"/>
      <c r="AV38" s="1308"/>
      <c r="AW38" s="1308"/>
      <c r="AX38" s="1308"/>
      <c r="AY38" s="1308"/>
      <c r="AZ38" s="1308"/>
    </row>
    <row r="39" spans="1:53" ht="21.95" customHeight="1">
      <c r="A39" s="9"/>
      <c r="B39" s="1307"/>
      <c r="C39" s="1307"/>
      <c r="D39" s="1305" t="s">
        <v>10</v>
      </c>
      <c r="E39" s="1305"/>
      <c r="F39" s="1305"/>
      <c r="G39" s="1305"/>
      <c r="H39" s="1305"/>
      <c r="I39" s="1310" t="s">
        <v>45</v>
      </c>
      <c r="J39" s="1310"/>
      <c r="K39" s="1310"/>
      <c r="L39" s="1310"/>
      <c r="M39" s="1310"/>
      <c r="N39" s="1310"/>
      <c r="O39" s="1310"/>
      <c r="P39" s="1310"/>
      <c r="Q39" s="1310"/>
      <c r="R39" s="1310"/>
      <c r="S39" s="1310"/>
      <c r="T39" s="1310"/>
      <c r="U39" s="1310"/>
      <c r="V39" s="1310"/>
      <c r="W39" s="1310"/>
      <c r="X39" s="1310"/>
      <c r="Y39" s="1310"/>
      <c r="Z39" s="1310"/>
      <c r="AA39" s="1310"/>
      <c r="AB39" s="1307"/>
      <c r="AC39" s="1307"/>
      <c r="AD39" s="1305" t="s">
        <v>10</v>
      </c>
      <c r="AE39" s="1305"/>
      <c r="AF39" s="1305"/>
      <c r="AG39" s="1305"/>
      <c r="AH39" s="1308" t="s">
        <v>46</v>
      </c>
      <c r="AI39" s="1308"/>
      <c r="AJ39" s="1308"/>
      <c r="AK39" s="1308"/>
      <c r="AL39" s="1308"/>
      <c r="AM39" s="1308"/>
      <c r="AN39" s="1308"/>
      <c r="AO39" s="1308"/>
      <c r="AP39" s="1308"/>
      <c r="AQ39" s="1308"/>
      <c r="AR39" s="1308"/>
      <c r="AS39" s="1308"/>
      <c r="AT39" s="1308"/>
      <c r="AU39" s="1308"/>
      <c r="AV39" s="1308"/>
      <c r="AW39" s="1308"/>
      <c r="AX39" s="1308"/>
      <c r="AY39" s="1308"/>
      <c r="AZ39" s="1308"/>
    </row>
    <row r="40" spans="1:53" ht="21.95" customHeight="1">
      <c r="A40" s="9"/>
      <c r="B40" s="1311" t="s">
        <v>63</v>
      </c>
      <c r="C40" s="1312"/>
      <c r="D40" s="1312"/>
      <c r="E40" s="1312"/>
      <c r="F40" s="1312"/>
      <c r="G40" s="1312"/>
      <c r="H40" s="1313"/>
      <c r="I40" s="29" t="s">
        <v>38</v>
      </c>
      <c r="J40" s="1317" t="s">
        <v>64</v>
      </c>
      <c r="K40" s="1317"/>
      <c r="L40" s="1317"/>
      <c r="M40" s="1317"/>
      <c r="N40" s="1317"/>
      <c r="O40" s="1317"/>
      <c r="P40" s="1317"/>
      <c r="Q40" s="1317"/>
      <c r="R40" s="29" t="s">
        <v>38</v>
      </c>
      <c r="S40" s="1317" t="s">
        <v>65</v>
      </c>
      <c r="T40" s="1317"/>
      <c r="U40" s="1317"/>
      <c r="V40" s="1317"/>
      <c r="W40" s="1317"/>
      <c r="X40" s="1317"/>
      <c r="Y40" s="1317"/>
      <c r="Z40" s="1317"/>
      <c r="AA40" s="1317"/>
      <c r="AB40" s="1317"/>
      <c r="AC40" s="1317"/>
      <c r="AD40" s="1317"/>
      <c r="AE40" s="29" t="s">
        <v>38</v>
      </c>
      <c r="AF40" s="1317" t="s">
        <v>66</v>
      </c>
      <c r="AG40" s="1317"/>
      <c r="AH40" s="1317"/>
      <c r="AI40" s="1317"/>
      <c r="AJ40" s="1317"/>
      <c r="AK40" s="390" t="s">
        <v>48</v>
      </c>
      <c r="AL40" s="1317" t="s">
        <v>32</v>
      </c>
      <c r="AM40" s="1317"/>
      <c r="AN40" s="1317"/>
      <c r="AO40" s="1317"/>
      <c r="AP40" s="1317"/>
      <c r="AQ40" s="1317"/>
      <c r="AR40" s="30"/>
      <c r="AS40" s="1317"/>
      <c r="AT40" s="1317"/>
      <c r="AU40" s="1317"/>
      <c r="AV40" s="1317"/>
      <c r="AW40" s="1317"/>
      <c r="AX40" s="30"/>
      <c r="AY40" s="31"/>
      <c r="AZ40" s="32"/>
      <c r="BA40" s="33"/>
    </row>
    <row r="41" spans="1:53" ht="21.95" customHeight="1">
      <c r="A41" s="9"/>
      <c r="B41" s="1314"/>
      <c r="C41" s="1315"/>
      <c r="D41" s="1315"/>
      <c r="E41" s="1315"/>
      <c r="F41" s="1315"/>
      <c r="G41" s="1315"/>
      <c r="H41" s="1316"/>
      <c r="I41" s="34" t="s">
        <v>67</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6"/>
      <c r="BA41" s="37"/>
    </row>
    <row r="42" spans="1:53" ht="21.95" customHeight="1">
      <c r="A42" s="9"/>
      <c r="B42" s="38"/>
      <c r="C42" s="38"/>
      <c r="D42" s="38"/>
      <c r="E42" s="38"/>
      <c r="F42" s="38"/>
      <c r="G42" s="38"/>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7"/>
    </row>
    <row r="43" spans="1:53" ht="21.95" customHeight="1">
      <c r="A43" s="9"/>
      <c r="B43" s="40" t="s">
        <v>68</v>
      </c>
      <c r="C43" s="41"/>
      <c r="D43" s="41"/>
      <c r="E43" s="41"/>
      <c r="F43" s="41"/>
      <c r="BA43" s="37"/>
    </row>
    <row r="44" spans="1:53" ht="21.95" customHeight="1">
      <c r="A44" s="9"/>
      <c r="B44" s="1328" t="s">
        <v>69</v>
      </c>
      <c r="C44" s="1329"/>
      <c r="D44" s="1329"/>
      <c r="E44" s="1329"/>
      <c r="F44" s="1329"/>
      <c r="G44" s="1332" t="s">
        <v>70</v>
      </c>
      <c r="H44" s="1333"/>
      <c r="I44" s="1333"/>
      <c r="J44" s="1333"/>
      <c r="K44" s="1333"/>
      <c r="L44" s="1333"/>
      <c r="M44" s="1333"/>
      <c r="N44" s="1334" t="s">
        <v>71</v>
      </c>
      <c r="O44" s="1334"/>
      <c r="P44" s="411">
        <v>7</v>
      </c>
      <c r="Q44" s="1335" t="s">
        <v>72</v>
      </c>
      <c r="R44" s="1335"/>
      <c r="S44" s="42" t="s">
        <v>73</v>
      </c>
      <c r="T44" s="43"/>
      <c r="U44" s="42"/>
      <c r="V44" s="42"/>
      <c r="W44" s="44"/>
      <c r="X44" s="1336" t="s">
        <v>74</v>
      </c>
      <c r="Y44" s="1337"/>
      <c r="Z44" s="1337"/>
      <c r="AA44" s="1337"/>
      <c r="AB44" s="1337"/>
      <c r="AC44" s="1337"/>
      <c r="AD44" s="1337"/>
      <c r="AE44" s="1338" t="s">
        <v>71</v>
      </c>
      <c r="AF44" s="1338"/>
      <c r="AG44" s="410">
        <v>10</v>
      </c>
      <c r="AH44" s="1318" t="s">
        <v>72</v>
      </c>
      <c r="AI44" s="1318"/>
      <c r="AJ44" s="45" t="s">
        <v>73</v>
      </c>
      <c r="AK44" s="46"/>
      <c r="AL44" s="45"/>
      <c r="AM44" s="45"/>
      <c r="AN44" s="47"/>
      <c r="AO44" s="1319" t="s">
        <v>75</v>
      </c>
      <c r="AP44" s="1319"/>
      <c r="AQ44" s="1319"/>
      <c r="AR44" s="1319"/>
      <c r="AS44" s="1319"/>
      <c r="AT44" s="1319"/>
      <c r="AU44" s="1319"/>
      <c r="AV44" s="1319"/>
      <c r="AW44" s="1319"/>
      <c r="AX44" s="1319"/>
      <c r="AY44" s="1319"/>
      <c r="AZ44" s="1320"/>
      <c r="BA44" s="37"/>
    </row>
    <row r="45" spans="1:53" ht="21.95" customHeight="1">
      <c r="A45" s="9"/>
      <c r="B45" s="1330"/>
      <c r="C45" s="1331"/>
      <c r="D45" s="1331"/>
      <c r="E45" s="1331"/>
      <c r="F45" s="1331"/>
      <c r="G45" s="1323" t="s">
        <v>76</v>
      </c>
      <c r="H45" s="1323"/>
      <c r="I45" s="1323"/>
      <c r="J45" s="1323"/>
      <c r="K45" s="1323"/>
      <c r="L45" s="1323"/>
      <c r="M45" s="1324" t="s">
        <v>77</v>
      </c>
      <c r="N45" s="1324"/>
      <c r="O45" s="1324"/>
      <c r="P45" s="1325"/>
      <c r="Q45" s="1325"/>
      <c r="R45" s="1325" t="s">
        <v>78</v>
      </c>
      <c r="S45" s="1325"/>
      <c r="T45" s="1325"/>
      <c r="U45" s="1325"/>
      <c r="V45" s="1325"/>
      <c r="W45" s="1325"/>
      <c r="X45" s="1326" t="s">
        <v>76</v>
      </c>
      <c r="Y45" s="1326"/>
      <c r="Z45" s="1326"/>
      <c r="AA45" s="1326"/>
      <c r="AB45" s="1326"/>
      <c r="AC45" s="1326"/>
      <c r="AD45" s="1327" t="s">
        <v>77</v>
      </c>
      <c r="AE45" s="1327"/>
      <c r="AF45" s="1327"/>
      <c r="AG45" s="1327"/>
      <c r="AH45" s="1327"/>
      <c r="AI45" s="1327" t="s">
        <v>78</v>
      </c>
      <c r="AJ45" s="1327"/>
      <c r="AK45" s="1327"/>
      <c r="AL45" s="1327"/>
      <c r="AM45" s="1327"/>
      <c r="AN45" s="1327"/>
      <c r="AO45" s="1321"/>
      <c r="AP45" s="1321"/>
      <c r="AQ45" s="1321"/>
      <c r="AR45" s="1321"/>
      <c r="AS45" s="1321"/>
      <c r="AT45" s="1321"/>
      <c r="AU45" s="1321"/>
      <c r="AV45" s="1321"/>
      <c r="AW45" s="1321"/>
      <c r="AX45" s="1321"/>
      <c r="AY45" s="1321"/>
      <c r="AZ45" s="1322"/>
      <c r="BA45" s="37"/>
    </row>
    <row r="46" spans="1:53" ht="21.95" customHeight="1">
      <c r="A46" s="9"/>
      <c r="B46" s="1354" t="s">
        <v>49</v>
      </c>
      <c r="C46" s="1354"/>
      <c r="D46" s="1354"/>
      <c r="E46" s="1354"/>
      <c r="F46" s="1355"/>
      <c r="G46" s="1350">
        <v>42</v>
      </c>
      <c r="H46" s="1350"/>
      <c r="I46" s="1350"/>
      <c r="J46" s="1350"/>
      <c r="K46" s="1349" t="s">
        <v>79</v>
      </c>
      <c r="L46" s="1356"/>
      <c r="M46" s="1351">
        <v>5000</v>
      </c>
      <c r="N46" s="1351"/>
      <c r="O46" s="1351"/>
      <c r="P46" s="1357" t="s">
        <v>80</v>
      </c>
      <c r="Q46" s="1358"/>
      <c r="R46" s="1353">
        <f>G46*M46*10</f>
        <v>2100000</v>
      </c>
      <c r="S46" s="1353"/>
      <c r="T46" s="1353"/>
      <c r="U46" s="1353"/>
      <c r="V46" s="1349" t="s">
        <v>81</v>
      </c>
      <c r="W46" s="1349"/>
      <c r="X46" s="1350">
        <v>42</v>
      </c>
      <c r="Y46" s="1350"/>
      <c r="Z46" s="1350"/>
      <c r="AA46" s="1350"/>
      <c r="AB46" s="1323" t="s">
        <v>79</v>
      </c>
      <c r="AC46" s="1323"/>
      <c r="AD46" s="1351">
        <v>5000</v>
      </c>
      <c r="AE46" s="1351"/>
      <c r="AF46" s="1351"/>
      <c r="AG46" s="1352" t="s">
        <v>80</v>
      </c>
      <c r="AH46" s="1352"/>
      <c r="AI46" s="1353">
        <f>X46*AD46*10</f>
        <v>2100000</v>
      </c>
      <c r="AJ46" s="1353"/>
      <c r="AK46" s="1353"/>
      <c r="AL46" s="1353"/>
      <c r="AM46" s="1323" t="s">
        <v>81</v>
      </c>
      <c r="AN46" s="1323"/>
      <c r="AO46" s="1339" t="s">
        <v>858</v>
      </c>
      <c r="AP46" s="1340"/>
      <c r="AQ46" s="1340"/>
      <c r="AR46" s="1340"/>
      <c r="AS46" s="1340"/>
      <c r="AT46" s="1340"/>
      <c r="AU46" s="1340"/>
      <c r="AV46" s="1340"/>
      <c r="AW46" s="1340"/>
      <c r="AX46" s="1340"/>
      <c r="AY46" s="1340"/>
      <c r="AZ46" s="1341"/>
      <c r="BA46" s="37"/>
    </row>
    <row r="47" spans="1:53" ht="21.95" customHeight="1">
      <c r="A47" s="9"/>
      <c r="B47" s="1342"/>
      <c r="C47" s="1343"/>
      <c r="D47" s="1343"/>
      <c r="E47" s="1343"/>
      <c r="F47" s="1343"/>
      <c r="G47" s="1344"/>
      <c r="H47" s="1344"/>
      <c r="I47" s="1344"/>
      <c r="J47" s="1344"/>
      <c r="K47" s="1345" t="s">
        <v>79</v>
      </c>
      <c r="L47" s="1346"/>
      <c r="M47" s="1344"/>
      <c r="N47" s="1344"/>
      <c r="O47" s="1344"/>
      <c r="P47" s="1347" t="s">
        <v>81</v>
      </c>
      <c r="Q47" s="1326"/>
      <c r="R47" s="1348"/>
      <c r="S47" s="1348"/>
      <c r="T47" s="1348"/>
      <c r="U47" s="1348"/>
      <c r="V47" s="1345" t="s">
        <v>81</v>
      </c>
      <c r="W47" s="1345"/>
      <c r="X47" s="1344"/>
      <c r="Y47" s="1344"/>
      <c r="Z47" s="1344"/>
      <c r="AA47" s="1344"/>
      <c r="AB47" s="1326" t="s">
        <v>79</v>
      </c>
      <c r="AC47" s="1326"/>
      <c r="AD47" s="1344"/>
      <c r="AE47" s="1344"/>
      <c r="AF47" s="1344"/>
      <c r="AG47" s="1326" t="s">
        <v>81</v>
      </c>
      <c r="AH47" s="1326"/>
      <c r="AI47" s="1348"/>
      <c r="AJ47" s="1348"/>
      <c r="AK47" s="1348"/>
      <c r="AL47" s="1348"/>
      <c r="AM47" s="1326" t="s">
        <v>81</v>
      </c>
      <c r="AN47" s="1326"/>
      <c r="AO47" s="48"/>
      <c r="AP47" s="48"/>
      <c r="AQ47" s="48"/>
      <c r="AR47" s="48"/>
      <c r="AS47" s="48"/>
      <c r="AT47" s="48"/>
      <c r="AU47" s="48"/>
      <c r="AV47" s="48"/>
      <c r="AW47" s="48"/>
      <c r="AX47" s="48"/>
      <c r="AY47" s="48"/>
      <c r="AZ47" s="49"/>
      <c r="BA47" s="37"/>
    </row>
    <row r="48" spans="1:53" ht="21.95" customHeight="1">
      <c r="A48" s="9"/>
      <c r="B48" s="1359"/>
      <c r="C48" s="1360"/>
      <c r="D48" s="1360"/>
      <c r="E48" s="1360"/>
      <c r="F48" s="1360"/>
      <c r="G48" s="1344"/>
      <c r="H48" s="1344"/>
      <c r="I48" s="1344"/>
      <c r="J48" s="1344"/>
      <c r="K48" s="1345" t="s">
        <v>79</v>
      </c>
      <c r="L48" s="1346"/>
      <c r="M48" s="1344"/>
      <c r="N48" s="1344"/>
      <c r="O48" s="1344"/>
      <c r="P48" s="1347" t="s">
        <v>81</v>
      </c>
      <c r="Q48" s="1326"/>
      <c r="R48" s="1348"/>
      <c r="S48" s="1348"/>
      <c r="T48" s="1348"/>
      <c r="U48" s="1348"/>
      <c r="V48" s="1345" t="s">
        <v>81</v>
      </c>
      <c r="W48" s="1345"/>
      <c r="X48" s="1344"/>
      <c r="Y48" s="1344"/>
      <c r="Z48" s="1344"/>
      <c r="AA48" s="1344"/>
      <c r="AB48" s="1326" t="s">
        <v>79</v>
      </c>
      <c r="AC48" s="1326"/>
      <c r="AD48" s="1344"/>
      <c r="AE48" s="1344"/>
      <c r="AF48" s="1344"/>
      <c r="AG48" s="1326" t="s">
        <v>81</v>
      </c>
      <c r="AH48" s="1326"/>
      <c r="AI48" s="1348"/>
      <c r="AJ48" s="1348"/>
      <c r="AK48" s="1348"/>
      <c r="AL48" s="1348"/>
      <c r="AM48" s="1326" t="s">
        <v>81</v>
      </c>
      <c r="AN48" s="1326"/>
      <c r="AO48" s="48"/>
      <c r="AP48" s="48"/>
      <c r="AQ48" s="48"/>
      <c r="AR48" s="48"/>
      <c r="AS48" s="48"/>
      <c r="AT48" s="48"/>
      <c r="AU48" s="48"/>
      <c r="AV48" s="48"/>
      <c r="AW48" s="48"/>
      <c r="AX48" s="48"/>
      <c r="AY48" s="48"/>
      <c r="AZ48" s="49"/>
      <c r="BA48" s="37"/>
    </row>
    <row r="49" spans="1:55" ht="21.75" customHeight="1">
      <c r="A49" s="9"/>
      <c r="C49" s="38"/>
      <c r="D49" s="38"/>
      <c r="E49" s="38"/>
      <c r="F49" s="38"/>
      <c r="G49" s="38"/>
      <c r="H49" s="38"/>
      <c r="I49" s="50"/>
      <c r="J49" s="50"/>
      <c r="K49" s="50"/>
      <c r="L49" s="50"/>
      <c r="M49" s="50"/>
      <c r="N49" s="50"/>
      <c r="O49" s="50"/>
      <c r="W49" s="50"/>
      <c r="X49" s="50"/>
      <c r="Y49" s="50"/>
      <c r="Z49" s="50"/>
      <c r="AA49" s="50"/>
      <c r="AB49" s="50"/>
      <c r="AC49" s="50"/>
      <c r="AD49" s="15"/>
      <c r="AE49" s="50"/>
      <c r="AF49" s="50"/>
      <c r="AG49" s="50"/>
      <c r="AH49" s="50"/>
      <c r="AI49" s="50"/>
      <c r="AJ49" s="50"/>
      <c r="AK49" s="50"/>
      <c r="AL49" s="50"/>
      <c r="AM49" s="50"/>
      <c r="AN49" s="50"/>
      <c r="AO49" s="50"/>
      <c r="AP49" s="50"/>
      <c r="AQ49" s="50"/>
      <c r="AR49" s="50"/>
      <c r="AS49" s="50"/>
      <c r="AT49" s="50"/>
      <c r="AU49" s="50"/>
      <c r="AV49" s="50"/>
      <c r="AW49" s="50"/>
      <c r="AX49" s="50"/>
      <c r="AY49" s="50"/>
      <c r="AZ49" s="50"/>
      <c r="BA49" s="37"/>
    </row>
    <row r="50" spans="1:55" ht="21.75" customHeight="1">
      <c r="A50" s="9"/>
      <c r="B50" s="20" t="s">
        <v>82</v>
      </c>
      <c r="C50" s="38"/>
      <c r="D50" s="38"/>
      <c r="E50" s="38"/>
      <c r="F50" s="38"/>
      <c r="G50" s="38"/>
      <c r="H50" s="38"/>
      <c r="I50" s="50"/>
      <c r="J50" s="50"/>
      <c r="K50" s="50"/>
      <c r="L50" s="50"/>
      <c r="M50" s="50"/>
      <c r="N50" s="50"/>
      <c r="O50" s="50"/>
      <c r="T50" s="21"/>
      <c r="U50" s="21"/>
      <c r="V50" s="21"/>
      <c r="W50" s="51"/>
      <c r="X50" s="51"/>
      <c r="Y50" s="51"/>
      <c r="Z50" s="51"/>
      <c r="AA50" s="51"/>
      <c r="AB50" s="51"/>
      <c r="AC50" s="50"/>
      <c r="AD50" s="15"/>
      <c r="AE50" s="50"/>
      <c r="AF50" s="50"/>
      <c r="AG50" s="50"/>
      <c r="AH50" s="50"/>
      <c r="AI50" s="50"/>
      <c r="AJ50" s="50"/>
      <c r="AK50" s="50"/>
      <c r="AL50" s="50"/>
      <c r="AM50" s="50"/>
      <c r="AN50" s="50"/>
      <c r="AO50" s="50"/>
      <c r="AP50" s="50"/>
      <c r="AQ50" s="50"/>
      <c r="AR50" s="50"/>
      <c r="AS50" s="50"/>
      <c r="AT50" s="50"/>
      <c r="AU50" s="50"/>
      <c r="AV50" s="50"/>
      <c r="AW50" s="50"/>
      <c r="AX50" s="50"/>
      <c r="AY50" s="50"/>
      <c r="AZ50" s="50"/>
      <c r="BA50" s="37"/>
      <c r="BC50" s="50"/>
    </row>
    <row r="51" spans="1:55" ht="21.75" customHeight="1">
      <c r="A51" s="9"/>
      <c r="B51" s="1376" t="s">
        <v>83</v>
      </c>
      <c r="C51" s="1377"/>
      <c r="D51" s="1377"/>
      <c r="E51" s="1377"/>
      <c r="F51" s="1377"/>
      <c r="G51" s="1377"/>
      <c r="H51" s="1377"/>
      <c r="I51" s="1377"/>
      <c r="J51" s="1378" t="s">
        <v>84</v>
      </c>
      <c r="K51" s="1378"/>
      <c r="L51" s="1379"/>
      <c r="M51" s="1379"/>
      <c r="N51" s="1379"/>
      <c r="O51" s="1379"/>
      <c r="P51" s="1379"/>
      <c r="Q51" s="1379"/>
      <c r="R51" s="1379"/>
      <c r="S51" s="21"/>
      <c r="T51" s="21"/>
      <c r="U51" s="21"/>
      <c r="V51" s="21"/>
      <c r="W51" s="21"/>
      <c r="X51" s="21"/>
      <c r="Y51" s="21"/>
      <c r="Z51" s="21"/>
      <c r="AA51" s="21"/>
      <c r="AB51" s="21"/>
      <c r="AH51" s="50"/>
      <c r="AJ51" s="21"/>
      <c r="AK51" s="21"/>
      <c r="AL51" s="21"/>
      <c r="AM51" s="21"/>
      <c r="AN51" s="21"/>
      <c r="AO51" s="21"/>
      <c r="AP51" s="21"/>
      <c r="AQ51" s="51"/>
      <c r="AR51" s="50"/>
      <c r="AS51" s="50"/>
      <c r="AU51" s="50"/>
      <c r="AV51" s="50"/>
      <c r="AW51" s="50"/>
      <c r="AX51" s="50"/>
      <c r="AY51" s="50"/>
      <c r="AZ51" s="50"/>
      <c r="BA51" s="37"/>
      <c r="BB51" s="414"/>
    </row>
    <row r="52" spans="1:55" ht="21.75" customHeight="1">
      <c r="A52" s="9"/>
      <c r="B52" s="1380" t="s">
        <v>85</v>
      </c>
      <c r="C52" s="1380"/>
      <c r="D52" s="1380"/>
      <c r="E52" s="1380"/>
      <c r="F52" s="1380"/>
      <c r="G52" s="1380"/>
      <c r="H52" s="1380"/>
      <c r="I52" s="1380"/>
      <c r="J52" s="1364" t="s">
        <v>38</v>
      </c>
      <c r="K52" s="1365"/>
      <c r="L52" s="1361" t="s">
        <v>86</v>
      </c>
      <c r="M52" s="1362"/>
      <c r="N52" s="1362"/>
      <c r="O52" s="1362"/>
      <c r="P52" s="1362"/>
      <c r="Q52" s="1362"/>
      <c r="R52" s="1363"/>
      <c r="S52" s="1382" t="s">
        <v>48</v>
      </c>
      <c r="T52" s="1383"/>
      <c r="U52" s="1379" t="s">
        <v>87</v>
      </c>
      <c r="V52" s="1379"/>
      <c r="W52" s="1379"/>
      <c r="X52" s="1379"/>
      <c r="Y52" s="1379"/>
      <c r="Z52" s="1379"/>
      <c r="AA52" s="1379"/>
      <c r="AB52" s="1379"/>
      <c r="AD52" s="15"/>
      <c r="AE52" s="50"/>
      <c r="AF52" s="50"/>
      <c r="AG52" s="50"/>
      <c r="AH52" s="50"/>
      <c r="AI52" s="50"/>
      <c r="AJ52" s="51"/>
      <c r="AK52" s="51"/>
      <c r="AL52" s="51"/>
      <c r="AM52" s="51"/>
      <c r="AN52" s="51"/>
      <c r="AO52" s="51"/>
      <c r="AP52" s="51"/>
      <c r="AQ52" s="51"/>
      <c r="AR52" s="50"/>
      <c r="AS52" s="50"/>
      <c r="AT52" s="50"/>
      <c r="AU52" s="50"/>
      <c r="AV52" s="50"/>
      <c r="AW52" s="50"/>
      <c r="AX52" s="50"/>
      <c r="AY52" s="50"/>
      <c r="AZ52" s="50"/>
      <c r="BA52" s="37"/>
    </row>
    <row r="53" spans="1:55" ht="21.75" customHeight="1">
      <c r="A53" s="9"/>
      <c r="B53" s="1381"/>
      <c r="C53" s="1381"/>
      <c r="D53" s="1381"/>
      <c r="E53" s="1381"/>
      <c r="F53" s="1381"/>
      <c r="G53" s="1381"/>
      <c r="H53" s="1381"/>
      <c r="I53" s="1381"/>
      <c r="J53" s="1364" t="s">
        <v>38</v>
      </c>
      <c r="K53" s="1365"/>
      <c r="L53" s="1361" t="s">
        <v>88</v>
      </c>
      <c r="M53" s="1362"/>
      <c r="N53" s="1362"/>
      <c r="O53" s="1362"/>
      <c r="P53" s="1362"/>
      <c r="Q53" s="1362"/>
      <c r="R53" s="1363"/>
      <c r="S53" s="1364" t="s">
        <v>38</v>
      </c>
      <c r="T53" s="1365"/>
      <c r="U53" s="1366" t="s">
        <v>89</v>
      </c>
      <c r="V53" s="1366"/>
      <c r="W53" s="1366"/>
      <c r="X53" s="1366"/>
      <c r="Y53" s="1366"/>
      <c r="Z53" s="1366"/>
      <c r="AA53" s="1366"/>
      <c r="AB53" s="1367"/>
      <c r="AC53" s="50"/>
      <c r="AD53" s="15"/>
      <c r="AE53" s="50"/>
      <c r="AF53" s="50"/>
      <c r="AG53" s="50"/>
      <c r="AH53" s="50"/>
      <c r="AI53" s="50"/>
      <c r="AJ53" s="51"/>
      <c r="AK53" s="51"/>
      <c r="AL53" s="51"/>
      <c r="AM53" s="51"/>
      <c r="AN53" s="51"/>
      <c r="AO53" s="51"/>
      <c r="AP53" s="51"/>
      <c r="AQ53" s="51"/>
      <c r="AR53" s="50"/>
      <c r="AS53" s="50"/>
      <c r="AT53" s="50"/>
      <c r="AU53" s="50"/>
      <c r="AV53" s="50"/>
      <c r="AW53" s="50"/>
      <c r="AX53" s="50"/>
      <c r="AY53" s="50"/>
      <c r="AZ53" s="50"/>
      <c r="BA53" s="37"/>
    </row>
    <row r="54" spans="1:55" ht="21.95" customHeight="1">
      <c r="A54" s="9"/>
      <c r="B54" s="52"/>
      <c r="C54" s="53" t="s">
        <v>90</v>
      </c>
      <c r="D54" s="54"/>
      <c r="E54" s="54"/>
      <c r="F54" s="54"/>
      <c r="G54" s="54"/>
      <c r="H54" s="54"/>
      <c r="I54" s="54"/>
      <c r="J54" s="55"/>
      <c r="K54" s="55"/>
      <c r="R54" s="56"/>
      <c r="S54" s="54"/>
      <c r="T54" s="54"/>
      <c r="U54" s="56"/>
      <c r="V54" s="56"/>
      <c r="W54" s="56"/>
      <c r="X54" s="56"/>
      <c r="Y54" s="56"/>
      <c r="Z54" s="56"/>
      <c r="AB54" s="57"/>
    </row>
    <row r="55" spans="1:55" ht="21.95" customHeight="1">
      <c r="A55" s="9"/>
      <c r="B55" s="58"/>
      <c r="C55" s="1368" t="s">
        <v>91</v>
      </c>
      <c r="D55" s="1368"/>
      <c r="E55" s="1368"/>
      <c r="F55" s="1368"/>
      <c r="G55" s="1368"/>
      <c r="H55" s="1368"/>
      <c r="I55" s="1368"/>
      <c r="J55" s="1368"/>
      <c r="K55" s="1368"/>
      <c r="L55" s="1368"/>
      <c r="M55" s="1368"/>
      <c r="AB55" s="59"/>
      <c r="AC55" s="21"/>
      <c r="AD55" s="21"/>
      <c r="AE55" s="21"/>
      <c r="AF55" s="21"/>
      <c r="AG55" s="21"/>
      <c r="AH55" s="21"/>
      <c r="AI55" s="21"/>
      <c r="AJ55" s="21"/>
      <c r="AK55" s="21"/>
      <c r="AL55" s="21"/>
      <c r="AM55" s="21"/>
    </row>
    <row r="56" spans="1:55" ht="21.95" customHeight="1">
      <c r="A56" s="9"/>
      <c r="B56" s="58"/>
      <c r="C56" s="60"/>
      <c r="D56" s="1369" t="s">
        <v>92</v>
      </c>
      <c r="E56" s="1370"/>
      <c r="F56" s="1370"/>
      <c r="G56" s="1370"/>
      <c r="H56" s="1370"/>
      <c r="I56" s="1370"/>
      <c r="J56" s="1370"/>
      <c r="K56" s="1370"/>
      <c r="L56" s="1370"/>
      <c r="M56" s="1370"/>
      <c r="N56" s="1371" t="s">
        <v>93</v>
      </c>
      <c r="O56" s="1372"/>
      <c r="P56" s="1373"/>
      <c r="Q56" s="1374" t="s">
        <v>94</v>
      </c>
      <c r="R56" s="1374"/>
      <c r="S56" s="1374"/>
      <c r="T56" s="1374"/>
      <c r="U56" s="1374"/>
      <c r="V56" s="1374"/>
      <c r="W56" s="1374"/>
      <c r="X56" s="1374"/>
      <c r="Y56" s="1374"/>
      <c r="Z56" s="1374"/>
      <c r="AA56" s="1374"/>
      <c r="AB56" s="1375"/>
      <c r="AC56" s="21"/>
      <c r="AD56" s="21"/>
      <c r="AE56" s="21"/>
      <c r="AF56" s="21"/>
      <c r="AG56" s="21"/>
      <c r="AH56" s="21"/>
      <c r="AI56" s="21"/>
      <c r="AJ56" s="21"/>
      <c r="AK56" s="21"/>
      <c r="AL56" s="21"/>
      <c r="AM56" s="21"/>
    </row>
    <row r="57" spans="1:55" ht="21.95" customHeight="1">
      <c r="A57" s="9"/>
      <c r="B57" s="58"/>
      <c r="C57" s="1393" t="s">
        <v>95</v>
      </c>
      <c r="D57" s="1393"/>
      <c r="E57" s="1393"/>
      <c r="F57" s="1393"/>
      <c r="G57" s="1396" t="s">
        <v>96</v>
      </c>
      <c r="H57" s="1397"/>
      <c r="I57" s="1397"/>
      <c r="J57" s="1397"/>
      <c r="K57" s="1397"/>
      <c r="L57" s="1397"/>
      <c r="M57" s="1398"/>
      <c r="N57" s="1399">
        <v>1</v>
      </c>
      <c r="O57" s="1399"/>
      <c r="P57" s="1400"/>
      <c r="Q57" s="1401" t="s">
        <v>97</v>
      </c>
      <c r="R57" s="1401"/>
      <c r="S57" s="1401"/>
      <c r="T57" s="1401"/>
      <c r="U57" s="1401"/>
      <c r="V57" s="1401"/>
      <c r="W57" s="1401"/>
      <c r="X57" s="1401"/>
      <c r="Y57" s="1401"/>
      <c r="Z57" s="1401"/>
      <c r="AA57" s="1401"/>
      <c r="AB57" s="1401"/>
    </row>
    <row r="58" spans="1:55" ht="43.5" customHeight="1">
      <c r="A58" s="9"/>
      <c r="B58" s="62"/>
      <c r="C58" s="1394"/>
      <c r="D58" s="1394"/>
      <c r="E58" s="1394"/>
      <c r="F58" s="1394"/>
      <c r="G58" s="1402" t="s">
        <v>98</v>
      </c>
      <c r="H58" s="1403"/>
      <c r="I58" s="1403"/>
      <c r="J58" s="1403"/>
      <c r="K58" s="1403"/>
      <c r="L58" s="1403"/>
      <c r="M58" s="1404"/>
      <c r="N58" s="1399">
        <v>1</v>
      </c>
      <c r="O58" s="1399"/>
      <c r="P58" s="1400"/>
      <c r="Q58" s="1405" t="s">
        <v>99</v>
      </c>
      <c r="R58" s="1406"/>
      <c r="S58" s="1406"/>
      <c r="T58" s="1406"/>
      <c r="U58" s="1406"/>
      <c r="V58" s="1406"/>
      <c r="W58" s="1406"/>
      <c r="X58" s="1406"/>
      <c r="Y58" s="1406"/>
      <c r="Z58" s="1406"/>
      <c r="AA58" s="1406"/>
      <c r="AB58" s="1407"/>
      <c r="BB58" s="25"/>
    </row>
    <row r="59" spans="1:55" ht="21.95" customHeight="1">
      <c r="A59" s="9"/>
      <c r="B59" s="62"/>
      <c r="C59" s="1395"/>
      <c r="D59" s="1395"/>
      <c r="E59" s="1395"/>
      <c r="F59" s="1395"/>
      <c r="G59" s="1408"/>
      <c r="H59" s="1409"/>
      <c r="I59" s="1409"/>
      <c r="J59" s="1409"/>
      <c r="K59" s="1409"/>
      <c r="L59" s="1409"/>
      <c r="M59" s="1410"/>
      <c r="N59" s="1411"/>
      <c r="O59" s="1411"/>
      <c r="P59" s="1412"/>
      <c r="Q59" s="1413"/>
      <c r="R59" s="1413"/>
      <c r="S59" s="1413"/>
      <c r="T59" s="1413"/>
      <c r="U59" s="1413"/>
      <c r="V59" s="1413"/>
      <c r="W59" s="1413"/>
      <c r="X59" s="1413"/>
      <c r="Y59" s="1413"/>
      <c r="Z59" s="1413"/>
      <c r="AA59" s="1413"/>
      <c r="AB59" s="1413"/>
    </row>
    <row r="60" spans="1:55" ht="21.95" customHeight="1">
      <c r="A60" s="9"/>
      <c r="B60" s="63"/>
      <c r="C60" s="64" t="s">
        <v>100</v>
      </c>
      <c r="D60" s="64"/>
      <c r="E60" s="64"/>
      <c r="F60" s="64"/>
      <c r="G60" s="64"/>
      <c r="H60" s="64"/>
      <c r="I60" s="64"/>
      <c r="J60" s="64"/>
      <c r="K60" s="64"/>
      <c r="L60" s="64"/>
      <c r="M60" s="64"/>
      <c r="N60" s="64"/>
      <c r="O60" s="64"/>
      <c r="P60" s="64"/>
      <c r="Q60" s="65"/>
      <c r="R60" s="65"/>
      <c r="S60" s="65"/>
      <c r="T60" s="65"/>
      <c r="U60" s="65"/>
      <c r="V60" s="65"/>
      <c r="W60" s="65"/>
      <c r="X60" s="66"/>
      <c r="Y60" s="67"/>
      <c r="Z60" s="67"/>
      <c r="AA60" s="68"/>
      <c r="AB60" s="69"/>
      <c r="AC60" s="70"/>
      <c r="AD60" s="70"/>
      <c r="AE60" s="70"/>
      <c r="AF60" s="71"/>
      <c r="AG60" s="71"/>
      <c r="AH60" s="71"/>
      <c r="AI60" s="71"/>
      <c r="AJ60" s="71"/>
      <c r="AK60" s="72"/>
      <c r="AL60" s="73"/>
      <c r="AM60" s="74"/>
      <c r="AN60" s="74"/>
      <c r="AO60" s="75"/>
      <c r="AP60" s="74"/>
      <c r="AQ60" s="74"/>
      <c r="AR60" s="75"/>
      <c r="AS60" s="76"/>
      <c r="AT60" s="76"/>
      <c r="AU60" s="76"/>
      <c r="AV60" s="76"/>
      <c r="AW60" s="18"/>
    </row>
    <row r="61" spans="1:55" ht="21.95" customHeight="1">
      <c r="A61" s="9"/>
      <c r="B61" s="77"/>
      <c r="C61" s="1368" t="s">
        <v>91</v>
      </c>
      <c r="D61" s="1368"/>
      <c r="E61" s="1368"/>
      <c r="F61" s="1368"/>
      <c r="G61" s="1368"/>
      <c r="H61" s="1368"/>
      <c r="I61" s="1368"/>
      <c r="J61" s="1368"/>
      <c r="K61" s="1368"/>
      <c r="L61" s="1368"/>
      <c r="M61" s="1368"/>
      <c r="N61" s="1384" t="s">
        <v>101</v>
      </c>
      <c r="O61" s="1378"/>
      <c r="P61" s="1378"/>
      <c r="Q61" s="1385" t="s">
        <v>102</v>
      </c>
      <c r="R61" s="1385"/>
      <c r="S61" s="1384"/>
      <c r="T61" s="1386" t="s">
        <v>103</v>
      </c>
      <c r="U61" s="1385"/>
      <c r="V61" s="1385"/>
      <c r="W61" s="1385"/>
      <c r="X61" s="1384"/>
      <c r="Y61" s="78"/>
      <c r="Z61" s="78"/>
      <c r="AK61" s="79"/>
      <c r="AL61" s="73"/>
    </row>
    <row r="62" spans="1:55" ht="21.95" customHeight="1">
      <c r="A62" s="9"/>
      <c r="B62" s="77"/>
      <c r="C62" s="80"/>
      <c r="D62" s="1387"/>
      <c r="E62" s="1387"/>
      <c r="F62" s="1387"/>
      <c r="G62" s="1387"/>
      <c r="H62" s="1387"/>
      <c r="I62" s="1387"/>
      <c r="J62" s="1387"/>
      <c r="K62" s="1387"/>
      <c r="L62" s="1387"/>
      <c r="M62" s="1387"/>
      <c r="N62" s="1388"/>
      <c r="O62" s="1388"/>
      <c r="P62" s="81" t="s">
        <v>104</v>
      </c>
      <c r="Q62" s="1389"/>
      <c r="R62" s="1390"/>
      <c r="S62" s="82" t="s">
        <v>104</v>
      </c>
      <c r="T62" s="1391"/>
      <c r="U62" s="1392"/>
      <c r="V62" s="1392"/>
      <c r="W62" s="1392"/>
      <c r="X62" s="83" t="s">
        <v>105</v>
      </c>
      <c r="Y62" s="1372" t="s">
        <v>93</v>
      </c>
      <c r="Z62" s="1372"/>
      <c r="AA62" s="1372"/>
      <c r="AB62" s="1374" t="s">
        <v>94</v>
      </c>
      <c r="AC62" s="1374"/>
      <c r="AD62" s="1374"/>
      <c r="AE62" s="1374"/>
      <c r="AF62" s="1374"/>
      <c r="AG62" s="1374"/>
      <c r="AH62" s="1374"/>
      <c r="AI62" s="1374"/>
      <c r="AJ62" s="1374"/>
      <c r="AK62" s="1374"/>
      <c r="AL62" s="73"/>
    </row>
    <row r="63" spans="1:55" ht="21.95" customHeight="1">
      <c r="A63" s="9"/>
      <c r="B63" s="77"/>
      <c r="C63" s="1393" t="s">
        <v>95</v>
      </c>
      <c r="D63" s="1393"/>
      <c r="E63" s="1393"/>
      <c r="F63" s="1393"/>
      <c r="G63" s="1442"/>
      <c r="H63" s="1442"/>
      <c r="I63" s="1442"/>
      <c r="J63" s="1442"/>
      <c r="K63" s="1442"/>
      <c r="L63" s="1442"/>
      <c r="M63" s="1442"/>
      <c r="N63" s="1389"/>
      <c r="O63" s="1390"/>
      <c r="P63" s="83" t="s">
        <v>104</v>
      </c>
      <c r="Q63" s="1389"/>
      <c r="R63" s="1390"/>
      <c r="S63" s="82" t="s">
        <v>104</v>
      </c>
      <c r="T63" s="1391"/>
      <c r="U63" s="1392"/>
      <c r="V63" s="1392"/>
      <c r="W63" s="1392"/>
      <c r="X63" s="83" t="s">
        <v>105</v>
      </c>
      <c r="Y63" s="1443"/>
      <c r="Z63" s="1443"/>
      <c r="AA63" s="1443"/>
      <c r="AB63" s="1444"/>
      <c r="AC63" s="1445"/>
      <c r="AD63" s="1445"/>
      <c r="AE63" s="1445"/>
      <c r="AF63" s="1445"/>
      <c r="AG63" s="1445"/>
      <c r="AH63" s="1445"/>
      <c r="AI63" s="1445"/>
      <c r="AJ63" s="1445"/>
      <c r="AK63" s="1446"/>
      <c r="AL63" s="73"/>
    </row>
    <row r="64" spans="1:55" ht="21.95" customHeight="1">
      <c r="A64" s="9"/>
      <c r="B64" s="77"/>
      <c r="C64" s="1394"/>
      <c r="D64" s="1394"/>
      <c r="E64" s="1394"/>
      <c r="F64" s="1394"/>
      <c r="G64" s="1418"/>
      <c r="H64" s="1418"/>
      <c r="I64" s="1418"/>
      <c r="J64" s="1418"/>
      <c r="K64" s="1418"/>
      <c r="L64" s="1418"/>
      <c r="M64" s="1418"/>
      <c r="N64" s="1389"/>
      <c r="O64" s="1390"/>
      <c r="P64" s="83" t="s">
        <v>104</v>
      </c>
      <c r="Q64" s="1389"/>
      <c r="R64" s="1390"/>
      <c r="S64" s="82" t="s">
        <v>104</v>
      </c>
      <c r="T64" s="1391"/>
      <c r="U64" s="1392"/>
      <c r="V64" s="1392"/>
      <c r="W64" s="1392"/>
      <c r="X64" s="83" t="s">
        <v>105</v>
      </c>
      <c r="Y64" s="1414"/>
      <c r="Z64" s="1414"/>
      <c r="AA64" s="1414"/>
      <c r="AB64" s="1415"/>
      <c r="AC64" s="1416"/>
      <c r="AD64" s="1416"/>
      <c r="AE64" s="1416"/>
      <c r="AF64" s="1416"/>
      <c r="AG64" s="1416"/>
      <c r="AH64" s="1416"/>
      <c r="AI64" s="1416"/>
      <c r="AJ64" s="1416"/>
      <c r="AK64" s="1417"/>
      <c r="AL64" s="73"/>
    </row>
    <row r="65" spans="1:38" ht="21.95" customHeight="1">
      <c r="A65" s="9"/>
      <c r="B65" s="84"/>
      <c r="C65" s="1441"/>
      <c r="D65" s="1394"/>
      <c r="E65" s="1394"/>
      <c r="F65" s="1394"/>
      <c r="G65" s="1418"/>
      <c r="H65" s="1418"/>
      <c r="I65" s="1418"/>
      <c r="J65" s="1418"/>
      <c r="K65" s="1418"/>
      <c r="L65" s="1418"/>
      <c r="M65" s="1418"/>
      <c r="N65" s="1389"/>
      <c r="O65" s="1390"/>
      <c r="P65" s="81" t="s">
        <v>104</v>
      </c>
      <c r="Q65" s="1389"/>
      <c r="R65" s="1390"/>
      <c r="S65" s="82" t="s">
        <v>104</v>
      </c>
      <c r="T65" s="1391"/>
      <c r="U65" s="1392"/>
      <c r="V65" s="1392"/>
      <c r="W65" s="1392"/>
      <c r="X65" s="83" t="s">
        <v>105</v>
      </c>
      <c r="Y65" s="1414"/>
      <c r="Z65" s="1414"/>
      <c r="AA65" s="1414"/>
      <c r="AB65" s="1426"/>
      <c r="AC65" s="1427"/>
      <c r="AD65" s="1427"/>
      <c r="AE65" s="1427"/>
      <c r="AF65" s="1427"/>
      <c r="AG65" s="1427"/>
      <c r="AH65" s="1427"/>
      <c r="AI65" s="1427"/>
      <c r="AJ65" s="1427"/>
      <c r="AK65" s="1428"/>
      <c r="AL65" s="73"/>
    </row>
    <row r="66" spans="1:38" ht="15" customHeight="1">
      <c r="A66" s="9"/>
      <c r="B66" s="85" t="s">
        <v>106</v>
      </c>
      <c r="C66" s="86"/>
      <c r="D66" s="86"/>
      <c r="E66" s="86"/>
      <c r="F66" s="86"/>
      <c r="G66" s="87"/>
      <c r="H66" s="87"/>
      <c r="I66" s="87"/>
      <c r="J66" s="87"/>
      <c r="K66" s="87"/>
      <c r="L66" s="87"/>
      <c r="M66" s="87"/>
      <c r="N66" s="88"/>
      <c r="O66" s="88"/>
      <c r="P66" s="66"/>
      <c r="Q66" s="88"/>
      <c r="R66" s="88"/>
      <c r="S66" s="66"/>
      <c r="T66" s="89"/>
      <c r="U66" s="89"/>
      <c r="V66" s="89"/>
      <c r="W66" s="89"/>
      <c r="X66" s="66"/>
      <c r="Y66" s="90"/>
      <c r="Z66" s="90"/>
      <c r="AA66" s="90"/>
      <c r="AB66" s="91"/>
      <c r="AC66" s="91"/>
      <c r="AD66" s="91"/>
      <c r="AE66" s="91"/>
      <c r="AF66" s="91"/>
      <c r="AG66" s="91"/>
      <c r="AH66" s="91"/>
      <c r="AI66" s="91"/>
      <c r="AJ66" s="91"/>
      <c r="AK66" s="91"/>
      <c r="AL66" s="73"/>
    </row>
    <row r="67" spans="1:38" ht="15" customHeight="1">
      <c r="A67" s="9"/>
      <c r="B67" s="92" t="s">
        <v>107</v>
      </c>
      <c r="C67" s="86"/>
      <c r="D67" s="86"/>
      <c r="E67" s="86"/>
      <c r="F67" s="86"/>
      <c r="G67" s="87"/>
      <c r="H67" s="87"/>
      <c r="I67" s="87"/>
      <c r="J67" s="87"/>
      <c r="K67" s="87"/>
      <c r="L67" s="87"/>
      <c r="M67" s="87"/>
      <c r="N67" s="88"/>
      <c r="O67" s="88"/>
      <c r="P67" s="66"/>
      <c r="Q67" s="88"/>
      <c r="R67" s="88"/>
      <c r="S67" s="66"/>
      <c r="T67" s="89"/>
      <c r="U67" s="89"/>
      <c r="V67" s="89"/>
      <c r="W67" s="89"/>
      <c r="X67" s="66"/>
      <c r="Y67" s="90"/>
      <c r="Z67" s="90"/>
      <c r="AA67" s="90"/>
      <c r="AB67" s="91"/>
      <c r="AC67" s="91"/>
      <c r="AD67" s="91"/>
      <c r="AE67" s="91"/>
      <c r="AF67" s="91"/>
      <c r="AG67" s="91"/>
      <c r="AH67" s="91"/>
      <c r="AI67" s="91"/>
      <c r="AJ67" s="91"/>
      <c r="AK67" s="91"/>
      <c r="AL67" s="73"/>
    </row>
    <row r="68" spans="1:38" ht="15" customHeight="1">
      <c r="A68" s="9"/>
      <c r="B68" s="92" t="s">
        <v>108</v>
      </c>
      <c r="C68" s="86"/>
      <c r="D68" s="86"/>
      <c r="E68" s="86"/>
      <c r="F68" s="86"/>
      <c r="G68" s="87"/>
      <c r="H68" s="87"/>
      <c r="I68" s="87"/>
      <c r="J68" s="87"/>
      <c r="K68" s="87"/>
      <c r="L68" s="87"/>
      <c r="M68" s="87"/>
      <c r="N68" s="88"/>
      <c r="O68" s="88"/>
      <c r="P68" s="66"/>
      <c r="Q68" s="88"/>
      <c r="R68" s="88"/>
      <c r="S68" s="66"/>
      <c r="T68" s="89"/>
      <c r="U68" s="89"/>
      <c r="V68" s="89"/>
      <c r="W68" s="89"/>
      <c r="X68" s="66"/>
      <c r="Y68" s="90"/>
      <c r="Z68" s="90"/>
      <c r="AA68" s="90"/>
      <c r="AB68" s="91"/>
      <c r="AC68" s="91"/>
      <c r="AD68" s="91"/>
      <c r="AE68" s="91"/>
      <c r="AF68" s="91"/>
      <c r="AG68" s="91"/>
      <c r="AH68" s="91"/>
      <c r="AI68" s="91"/>
      <c r="AJ68" s="91"/>
      <c r="AK68" s="91"/>
      <c r="AL68" s="73"/>
    </row>
    <row r="69" spans="1:38" ht="15" customHeight="1">
      <c r="A69" s="9"/>
      <c r="B69" s="92" t="s">
        <v>109</v>
      </c>
      <c r="C69" s="86"/>
      <c r="D69" s="86"/>
      <c r="E69" s="86"/>
      <c r="F69" s="86"/>
      <c r="G69" s="87"/>
      <c r="H69" s="87"/>
      <c r="I69" s="87"/>
      <c r="J69" s="87"/>
      <c r="K69" s="87"/>
      <c r="L69" s="87"/>
      <c r="M69" s="87"/>
      <c r="N69" s="88"/>
      <c r="O69" s="88"/>
      <c r="P69" s="66"/>
      <c r="Q69" s="88"/>
      <c r="R69" s="88"/>
      <c r="S69" s="66"/>
      <c r="T69" s="89"/>
      <c r="U69" s="89"/>
      <c r="V69" s="89"/>
      <c r="W69" s="89"/>
      <c r="X69" s="66"/>
      <c r="Y69" s="90"/>
      <c r="Z69" s="90"/>
      <c r="AA69" s="90"/>
      <c r="AB69" s="91"/>
      <c r="AC69" s="91"/>
      <c r="AD69" s="91"/>
      <c r="AE69" s="91"/>
      <c r="AF69" s="91"/>
      <c r="AG69" s="91"/>
      <c r="AH69" s="91"/>
      <c r="AI69" s="91"/>
      <c r="AJ69" s="91"/>
      <c r="AK69" s="91"/>
      <c r="AL69" s="73"/>
    </row>
    <row r="70" spans="1:38" ht="15" customHeight="1">
      <c r="A70" s="9"/>
      <c r="B70" s="8"/>
    </row>
    <row r="71" spans="1:38" s="68" customFormat="1" ht="21.95" customHeight="1">
      <c r="A71" s="93"/>
      <c r="B71" s="94" t="s">
        <v>110</v>
      </c>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row>
    <row r="72" spans="1:38" ht="21.95" customHeight="1">
      <c r="A72" s="9"/>
      <c r="B72" s="97"/>
      <c r="C72" s="98" t="str">
        <f>B52</f>
        <v>集出荷貯蔵施設</v>
      </c>
      <c r="D72" s="99"/>
      <c r="E72" s="99"/>
      <c r="F72" s="99"/>
      <c r="G72" s="99"/>
      <c r="H72" s="99"/>
      <c r="I72" s="99"/>
      <c r="J72" s="99"/>
      <c r="K72" s="99"/>
      <c r="L72" s="99"/>
      <c r="M72" s="99"/>
      <c r="N72" s="99"/>
      <c r="O72" s="99"/>
      <c r="P72" s="99"/>
      <c r="Q72" s="99"/>
      <c r="R72" s="99"/>
      <c r="S72" s="99"/>
      <c r="T72" s="98"/>
      <c r="U72" s="100"/>
      <c r="V72" s="100"/>
      <c r="W72" s="100"/>
      <c r="X72" s="100"/>
      <c r="Y72" s="100"/>
      <c r="Z72" s="100"/>
      <c r="AA72" s="100"/>
      <c r="AB72" s="101"/>
      <c r="AC72" s="101"/>
      <c r="AD72" s="101"/>
      <c r="AE72" s="101"/>
      <c r="AF72" s="101"/>
      <c r="AG72" s="57"/>
    </row>
    <row r="73" spans="1:38" ht="21.95" customHeight="1">
      <c r="A73" s="9"/>
      <c r="B73" s="102"/>
      <c r="C73" s="1429" t="s">
        <v>111</v>
      </c>
      <c r="D73" s="1430"/>
      <c r="E73" s="1430"/>
      <c r="F73" s="1430"/>
      <c r="G73" s="1430"/>
      <c r="H73" s="1430"/>
      <c r="I73" s="1430"/>
      <c r="J73" s="1430"/>
      <c r="K73" s="1430"/>
      <c r="L73" s="1430"/>
      <c r="M73" s="1430"/>
      <c r="N73" s="1430"/>
      <c r="O73" s="1430"/>
      <c r="P73" s="1430"/>
      <c r="Q73" s="1430"/>
      <c r="R73" s="1430"/>
      <c r="S73" s="1430"/>
      <c r="T73" s="1431"/>
      <c r="U73" s="1377" t="s">
        <v>112</v>
      </c>
      <c r="V73" s="1377"/>
      <c r="W73" s="1377"/>
      <c r="X73" s="1377"/>
      <c r="Y73" s="1377"/>
      <c r="Z73" s="1377"/>
      <c r="AA73" s="1377"/>
      <c r="AB73" s="1432" t="s">
        <v>113</v>
      </c>
      <c r="AC73" s="1432"/>
      <c r="AD73" s="1432"/>
      <c r="AE73" s="1432"/>
      <c r="AF73" s="1432"/>
      <c r="AG73" s="1432"/>
    </row>
    <row r="74" spans="1:38" ht="21.95" customHeight="1">
      <c r="A74" s="9"/>
      <c r="B74" s="103"/>
      <c r="C74" s="1433" t="s">
        <v>859</v>
      </c>
      <c r="D74" s="1433"/>
      <c r="E74" s="1433"/>
      <c r="F74" s="1433"/>
      <c r="G74" s="1433"/>
      <c r="H74" s="104" t="s">
        <v>114</v>
      </c>
      <c r="I74" s="1433">
        <v>123</v>
      </c>
      <c r="J74" s="1433"/>
      <c r="K74" s="1433"/>
      <c r="L74" s="1433"/>
      <c r="M74" s="1433"/>
      <c r="N74" s="18"/>
      <c r="O74" s="18"/>
      <c r="P74" s="1434">
        <v>45</v>
      </c>
      <c r="Q74" s="1435"/>
      <c r="R74" s="1435"/>
      <c r="S74" s="1435"/>
      <c r="T74" s="1435"/>
      <c r="U74" s="1433">
        <v>2500</v>
      </c>
      <c r="V74" s="1433"/>
      <c r="W74" s="1433"/>
      <c r="X74" s="1433"/>
      <c r="Y74" s="1433"/>
      <c r="Z74" s="18"/>
      <c r="AA74" s="105"/>
      <c r="AB74" s="1382" t="s">
        <v>48</v>
      </c>
      <c r="AC74" s="1383"/>
      <c r="AD74" s="1438" t="s">
        <v>115</v>
      </c>
      <c r="AE74" s="1439"/>
      <c r="AF74" s="1439"/>
      <c r="AG74" s="1440"/>
    </row>
    <row r="75" spans="1:38" ht="21.95" customHeight="1">
      <c r="A75" s="9"/>
      <c r="B75" s="103"/>
      <c r="C75" s="1433"/>
      <c r="D75" s="1433"/>
      <c r="E75" s="1433"/>
      <c r="F75" s="1433"/>
      <c r="G75" s="1433"/>
      <c r="H75" s="104" t="s">
        <v>116</v>
      </c>
      <c r="I75" s="1433"/>
      <c r="J75" s="1433"/>
      <c r="K75" s="1433"/>
      <c r="L75" s="1433"/>
      <c r="M75" s="1433"/>
      <c r="N75" s="1419" t="s">
        <v>117</v>
      </c>
      <c r="O75" s="1419"/>
      <c r="P75" s="1434"/>
      <c r="Q75" s="1435"/>
      <c r="R75" s="1435"/>
      <c r="S75" s="1435"/>
      <c r="T75" s="1435"/>
      <c r="U75" s="1433"/>
      <c r="V75" s="1433"/>
      <c r="W75" s="1433"/>
      <c r="X75" s="1433"/>
      <c r="Y75" s="1433"/>
      <c r="Z75" s="1419" t="s">
        <v>118</v>
      </c>
      <c r="AA75" s="1420"/>
      <c r="AB75" s="1364" t="s">
        <v>38</v>
      </c>
      <c r="AC75" s="1365"/>
      <c r="AD75" s="1421" t="s">
        <v>119</v>
      </c>
      <c r="AE75" s="1421"/>
      <c r="AF75" s="1421"/>
      <c r="AG75" s="1421"/>
    </row>
    <row r="76" spans="1:38" ht="21.95" customHeight="1">
      <c r="A76" s="9"/>
      <c r="B76" s="107"/>
      <c r="C76" s="1433"/>
      <c r="D76" s="1433"/>
      <c r="E76" s="1433"/>
      <c r="F76" s="1433"/>
      <c r="G76" s="1433"/>
      <c r="H76" s="106" t="s">
        <v>120</v>
      </c>
      <c r="I76" s="1433"/>
      <c r="J76" s="1433"/>
      <c r="K76" s="1433"/>
      <c r="L76" s="1433"/>
      <c r="M76" s="1433"/>
      <c r="N76" s="108"/>
      <c r="O76" s="108"/>
      <c r="P76" s="1436"/>
      <c r="Q76" s="1437"/>
      <c r="R76" s="1437"/>
      <c r="S76" s="1437"/>
      <c r="T76" s="1437"/>
      <c r="U76" s="1433"/>
      <c r="V76" s="1433"/>
      <c r="W76" s="1433"/>
      <c r="X76" s="1433"/>
      <c r="Y76" s="1433"/>
      <c r="Z76" s="108"/>
      <c r="AA76" s="109"/>
      <c r="AB76" s="1422" t="s">
        <v>121</v>
      </c>
      <c r="AC76" s="1423"/>
      <c r="AD76" s="1424"/>
      <c r="AE76" s="1425"/>
      <c r="AF76" s="1425"/>
      <c r="AG76" s="110" t="s">
        <v>122</v>
      </c>
    </row>
    <row r="77" spans="1:38" ht="21.95" customHeight="1">
      <c r="A77" s="9"/>
      <c r="B77" s="97"/>
      <c r="C77" s="98" t="s">
        <v>123</v>
      </c>
      <c r="D77" s="99"/>
      <c r="E77" s="99"/>
      <c r="F77" s="99"/>
      <c r="G77" s="99"/>
      <c r="H77" s="99"/>
      <c r="I77" s="99"/>
      <c r="J77" s="99"/>
      <c r="K77" s="99"/>
      <c r="L77" s="99"/>
      <c r="M77" s="99"/>
      <c r="N77" s="99"/>
      <c r="O77" s="99"/>
      <c r="P77" s="99"/>
      <c r="Q77" s="99"/>
      <c r="S77" s="99"/>
      <c r="T77" s="98"/>
      <c r="U77" s="101"/>
      <c r="V77" s="101"/>
      <c r="W77" s="101"/>
      <c r="X77" s="101"/>
      <c r="Y77" s="101"/>
      <c r="Z77" s="101"/>
      <c r="AA77" s="101"/>
      <c r="AB77" s="101"/>
      <c r="AC77" s="101"/>
      <c r="AD77" s="101"/>
      <c r="AE77" s="101"/>
      <c r="AF77" s="101"/>
      <c r="AG77" s="57"/>
    </row>
    <row r="78" spans="1:38" ht="21.95" customHeight="1">
      <c r="A78" s="9"/>
      <c r="B78" s="111"/>
      <c r="C78" s="1429" t="s">
        <v>111</v>
      </c>
      <c r="D78" s="1430"/>
      <c r="E78" s="1430"/>
      <c r="F78" s="1430"/>
      <c r="G78" s="1430"/>
      <c r="H78" s="1430"/>
      <c r="I78" s="1430"/>
      <c r="J78" s="1430"/>
      <c r="K78" s="1430"/>
      <c r="L78" s="1430"/>
      <c r="M78" s="1430"/>
      <c r="N78" s="1430"/>
      <c r="O78" s="1430"/>
      <c r="P78" s="1430"/>
      <c r="Q78" s="1430"/>
      <c r="R78" s="1430"/>
      <c r="S78" s="1430"/>
      <c r="T78" s="1431"/>
      <c r="U78" s="1377" t="s">
        <v>112</v>
      </c>
      <c r="V78" s="1377"/>
      <c r="W78" s="1377"/>
      <c r="X78" s="1377"/>
      <c r="Y78" s="1377"/>
      <c r="Z78" s="1377"/>
      <c r="AA78" s="1377"/>
      <c r="AB78" s="1432" t="s">
        <v>113</v>
      </c>
      <c r="AC78" s="1432"/>
      <c r="AD78" s="1432"/>
      <c r="AE78" s="1432"/>
      <c r="AF78" s="1432"/>
      <c r="AG78" s="1432"/>
    </row>
    <row r="79" spans="1:38" ht="21.95" customHeight="1">
      <c r="A79" s="9"/>
      <c r="B79" s="103"/>
      <c r="C79" s="1456"/>
      <c r="D79" s="1456"/>
      <c r="E79" s="1456"/>
      <c r="F79" s="1456"/>
      <c r="G79" s="1456"/>
      <c r="H79" s="104" t="s">
        <v>114</v>
      </c>
      <c r="I79" s="1457"/>
      <c r="J79" s="1457"/>
      <c r="K79" s="1457"/>
      <c r="L79" s="1457"/>
      <c r="M79" s="1457"/>
      <c r="N79" s="18"/>
      <c r="O79" s="18"/>
      <c r="P79" s="1458"/>
      <c r="Q79" s="1459"/>
      <c r="R79" s="1459"/>
      <c r="S79" s="1459"/>
      <c r="T79" s="1460"/>
      <c r="U79" s="1457"/>
      <c r="V79" s="1457"/>
      <c r="W79" s="1457"/>
      <c r="X79" s="1457"/>
      <c r="Y79" s="1457"/>
      <c r="AA79" s="105"/>
      <c r="AB79" s="1364" t="s">
        <v>38</v>
      </c>
      <c r="AC79" s="1365"/>
      <c r="AD79" s="1438" t="s">
        <v>115</v>
      </c>
      <c r="AE79" s="1439"/>
      <c r="AF79" s="1439"/>
      <c r="AG79" s="1440"/>
    </row>
    <row r="80" spans="1:38" ht="21.95" customHeight="1">
      <c r="A80" s="9"/>
      <c r="B80" s="103"/>
      <c r="C80" s="1456"/>
      <c r="D80" s="1456"/>
      <c r="E80" s="1456"/>
      <c r="F80" s="1456"/>
      <c r="G80" s="1456"/>
      <c r="H80" s="104" t="s">
        <v>116</v>
      </c>
      <c r="I80" s="1457"/>
      <c r="J80" s="1457"/>
      <c r="K80" s="1457"/>
      <c r="L80" s="1457"/>
      <c r="M80" s="1457"/>
      <c r="N80" s="1419" t="s">
        <v>117</v>
      </c>
      <c r="O80" s="1419"/>
      <c r="P80" s="1461"/>
      <c r="Q80" s="1462"/>
      <c r="R80" s="1462"/>
      <c r="S80" s="1462"/>
      <c r="T80" s="1463"/>
      <c r="U80" s="1457"/>
      <c r="V80" s="1457"/>
      <c r="W80" s="1457"/>
      <c r="X80" s="1457"/>
      <c r="Y80" s="1457"/>
      <c r="Z80" s="1419" t="s">
        <v>118</v>
      </c>
      <c r="AA80" s="1420"/>
      <c r="AB80" s="1364" t="s">
        <v>38</v>
      </c>
      <c r="AC80" s="1365"/>
      <c r="AD80" s="1421" t="s">
        <v>119</v>
      </c>
      <c r="AE80" s="1421"/>
      <c r="AF80" s="1421"/>
      <c r="AG80" s="1421"/>
    </row>
    <row r="81" spans="1:54" ht="21.95" customHeight="1">
      <c r="A81" s="9"/>
      <c r="B81" s="107"/>
      <c r="C81" s="1456"/>
      <c r="D81" s="1456"/>
      <c r="E81" s="1456"/>
      <c r="F81" s="1456"/>
      <c r="G81" s="1456"/>
      <c r="H81" s="106" t="s">
        <v>120</v>
      </c>
      <c r="I81" s="1457"/>
      <c r="J81" s="1457"/>
      <c r="K81" s="1457"/>
      <c r="L81" s="1457"/>
      <c r="M81" s="1457"/>
      <c r="N81" s="108"/>
      <c r="O81" s="108"/>
      <c r="P81" s="1464"/>
      <c r="Q81" s="1465"/>
      <c r="R81" s="1465"/>
      <c r="S81" s="1465"/>
      <c r="T81" s="1466"/>
      <c r="U81" s="1457"/>
      <c r="V81" s="1457"/>
      <c r="W81" s="1457"/>
      <c r="X81" s="1457"/>
      <c r="Y81" s="1457"/>
      <c r="Z81" s="112"/>
      <c r="AA81" s="109"/>
      <c r="AB81" s="1422" t="s">
        <v>121</v>
      </c>
      <c r="AC81" s="1423"/>
      <c r="AD81" s="1424"/>
      <c r="AE81" s="1425"/>
      <c r="AF81" s="1425"/>
      <c r="AG81" s="110" t="s">
        <v>122</v>
      </c>
    </row>
    <row r="82" spans="1:54" ht="15" customHeight="1">
      <c r="A82" s="9"/>
      <c r="B82" s="8"/>
    </row>
    <row r="83" spans="1:54" s="68" customFormat="1" ht="21.95" customHeight="1">
      <c r="A83" s="93"/>
      <c r="B83" s="113" t="s">
        <v>124</v>
      </c>
      <c r="C83" s="114"/>
      <c r="D83" s="114"/>
      <c r="E83" s="114"/>
      <c r="F83" s="114"/>
      <c r="G83" s="114"/>
      <c r="H83" s="114"/>
      <c r="I83" s="39"/>
      <c r="J83" s="39"/>
      <c r="K83" s="39"/>
      <c r="L83" s="39"/>
      <c r="M83" s="39"/>
      <c r="N83" s="39"/>
      <c r="O83" s="39"/>
      <c r="P83" s="39"/>
      <c r="Y83" s="39"/>
      <c r="Z83" s="39"/>
      <c r="AN83" s="39"/>
      <c r="AO83" s="39"/>
      <c r="AP83" s="39"/>
      <c r="AQ83" s="39"/>
      <c r="AR83" s="39"/>
      <c r="AS83" s="39"/>
      <c r="AT83" s="39"/>
      <c r="AU83" s="39"/>
      <c r="AV83" s="39"/>
      <c r="AW83" s="39"/>
      <c r="AX83" s="39"/>
      <c r="AY83" s="39"/>
      <c r="AZ83" s="39"/>
      <c r="BA83" s="5"/>
    </row>
    <row r="84" spans="1:54" ht="21.95" customHeight="1">
      <c r="A84" s="9"/>
      <c r="B84" s="1447" t="s">
        <v>125</v>
      </c>
      <c r="C84" s="1448"/>
      <c r="D84" s="1448"/>
      <c r="E84" s="1448"/>
      <c r="F84" s="1448"/>
      <c r="G84" s="1448"/>
      <c r="H84" s="1448"/>
      <c r="I84" s="1448"/>
      <c r="J84" s="1448"/>
      <c r="K84" s="1448"/>
      <c r="L84" s="1448"/>
      <c r="M84" s="1448"/>
      <c r="N84" s="1448"/>
      <c r="O84" s="1448"/>
      <c r="P84" s="1448"/>
      <c r="Q84" s="1448"/>
      <c r="R84" s="1448"/>
      <c r="S84" s="1448"/>
      <c r="T84" s="1448"/>
      <c r="U84" s="1448"/>
      <c r="V84" s="1448"/>
      <c r="W84" s="1448"/>
      <c r="X84" s="1448"/>
      <c r="Y84" s="1448"/>
      <c r="Z84" s="1448"/>
      <c r="AA84" s="1448"/>
      <c r="AB84" s="1448"/>
      <c r="AC84" s="1448"/>
      <c r="AD84" s="1448"/>
      <c r="AE84" s="1448"/>
      <c r="AF84" s="1448"/>
      <c r="AG84" s="1448"/>
      <c r="AH84" s="1448"/>
      <c r="AI84" s="1448"/>
      <c r="AJ84" s="1448"/>
      <c r="AK84" s="1448"/>
      <c r="AL84" s="1448"/>
      <c r="AM84" s="1448"/>
      <c r="AN84" s="1448"/>
      <c r="AO84" s="1448"/>
      <c r="AP84" s="1448"/>
      <c r="AQ84" s="1448"/>
      <c r="AR84" s="1448"/>
      <c r="AS84" s="1448"/>
      <c r="AT84" s="1448"/>
      <c r="AU84" s="1448"/>
      <c r="AV84" s="1448"/>
      <c r="AW84" s="1448"/>
      <c r="AX84" s="1448"/>
      <c r="AY84" s="1448"/>
      <c r="AZ84" s="1449"/>
      <c r="BA84" s="37"/>
    </row>
    <row r="85" spans="1:54" ht="21.95" customHeight="1">
      <c r="A85" s="9"/>
      <c r="B85" s="1450"/>
      <c r="C85" s="1451"/>
      <c r="D85" s="1451"/>
      <c r="E85" s="1451"/>
      <c r="F85" s="1451"/>
      <c r="G85" s="1451"/>
      <c r="H85" s="1451"/>
      <c r="I85" s="1451"/>
      <c r="J85" s="1451"/>
      <c r="K85" s="1451"/>
      <c r="L85" s="1451"/>
      <c r="M85" s="1451"/>
      <c r="N85" s="1451"/>
      <c r="O85" s="1451"/>
      <c r="P85" s="1451"/>
      <c r="Q85" s="1451"/>
      <c r="R85" s="1451"/>
      <c r="S85" s="1451"/>
      <c r="T85" s="1451"/>
      <c r="U85" s="1451"/>
      <c r="V85" s="1451"/>
      <c r="W85" s="1451"/>
      <c r="X85" s="1451"/>
      <c r="Y85" s="1451"/>
      <c r="Z85" s="1451"/>
      <c r="AA85" s="1451"/>
      <c r="AB85" s="1451"/>
      <c r="AC85" s="1451"/>
      <c r="AD85" s="1451"/>
      <c r="AE85" s="1451"/>
      <c r="AF85" s="1451"/>
      <c r="AG85" s="1451"/>
      <c r="AH85" s="1451"/>
      <c r="AI85" s="1451"/>
      <c r="AJ85" s="1451"/>
      <c r="AK85" s="1451"/>
      <c r="AL85" s="1451"/>
      <c r="AM85" s="1451"/>
      <c r="AN85" s="1451"/>
      <c r="AO85" s="1451"/>
      <c r="AP85" s="1451"/>
      <c r="AQ85" s="1451"/>
      <c r="AR85" s="1451"/>
      <c r="AS85" s="1451"/>
      <c r="AT85" s="1451"/>
      <c r="AU85" s="1451"/>
      <c r="AV85" s="1451"/>
      <c r="AW85" s="1451"/>
      <c r="AX85" s="1451"/>
      <c r="AY85" s="1451"/>
      <c r="AZ85" s="1452"/>
      <c r="BA85" s="37"/>
    </row>
    <row r="86" spans="1:54" ht="21.95" customHeight="1">
      <c r="A86" s="9"/>
      <c r="B86" s="1450"/>
      <c r="C86" s="1451"/>
      <c r="D86" s="1451"/>
      <c r="E86" s="1451"/>
      <c r="F86" s="1451"/>
      <c r="G86" s="1451"/>
      <c r="H86" s="1451"/>
      <c r="I86" s="1451"/>
      <c r="J86" s="1451"/>
      <c r="K86" s="1451"/>
      <c r="L86" s="1451"/>
      <c r="M86" s="1451"/>
      <c r="N86" s="1451"/>
      <c r="O86" s="1451"/>
      <c r="P86" s="1451"/>
      <c r="Q86" s="1451"/>
      <c r="R86" s="1451"/>
      <c r="S86" s="1451"/>
      <c r="T86" s="1451"/>
      <c r="U86" s="1451"/>
      <c r="V86" s="1451"/>
      <c r="W86" s="1451"/>
      <c r="X86" s="1451"/>
      <c r="Y86" s="1451"/>
      <c r="Z86" s="1451"/>
      <c r="AA86" s="1451"/>
      <c r="AB86" s="1451"/>
      <c r="AC86" s="1451"/>
      <c r="AD86" s="1451"/>
      <c r="AE86" s="1451"/>
      <c r="AF86" s="1451"/>
      <c r="AG86" s="1451"/>
      <c r="AH86" s="1451"/>
      <c r="AI86" s="1451"/>
      <c r="AJ86" s="1451"/>
      <c r="AK86" s="1451"/>
      <c r="AL86" s="1451"/>
      <c r="AM86" s="1451"/>
      <c r="AN86" s="1451"/>
      <c r="AO86" s="1451"/>
      <c r="AP86" s="1451"/>
      <c r="AQ86" s="1451"/>
      <c r="AR86" s="1451"/>
      <c r="AS86" s="1451"/>
      <c r="AT86" s="1451"/>
      <c r="AU86" s="1451"/>
      <c r="AV86" s="1451"/>
      <c r="AW86" s="1451"/>
      <c r="AX86" s="1451"/>
      <c r="AY86" s="1451"/>
      <c r="AZ86" s="1452"/>
      <c r="BA86" s="37"/>
    </row>
    <row r="87" spans="1:54" ht="21.95" customHeight="1">
      <c r="A87" s="9"/>
      <c r="B87" s="1450"/>
      <c r="C87" s="1451"/>
      <c r="D87" s="1451"/>
      <c r="E87" s="1451"/>
      <c r="F87" s="1451"/>
      <c r="G87" s="1451"/>
      <c r="H87" s="1451"/>
      <c r="I87" s="1451"/>
      <c r="J87" s="1451"/>
      <c r="K87" s="1451"/>
      <c r="L87" s="1451"/>
      <c r="M87" s="1451"/>
      <c r="N87" s="1451"/>
      <c r="O87" s="1451"/>
      <c r="P87" s="1451"/>
      <c r="Q87" s="1451"/>
      <c r="R87" s="1451"/>
      <c r="S87" s="1451"/>
      <c r="T87" s="1451"/>
      <c r="U87" s="1451"/>
      <c r="V87" s="1451"/>
      <c r="W87" s="1451"/>
      <c r="X87" s="1451"/>
      <c r="Y87" s="1451"/>
      <c r="Z87" s="1451"/>
      <c r="AA87" s="1451"/>
      <c r="AB87" s="1451"/>
      <c r="AC87" s="1451"/>
      <c r="AD87" s="1451"/>
      <c r="AE87" s="1451"/>
      <c r="AF87" s="1451"/>
      <c r="AG87" s="1451"/>
      <c r="AH87" s="1451"/>
      <c r="AI87" s="1451"/>
      <c r="AJ87" s="1451"/>
      <c r="AK87" s="1451"/>
      <c r="AL87" s="1451"/>
      <c r="AM87" s="1451"/>
      <c r="AN87" s="1451"/>
      <c r="AO87" s="1451"/>
      <c r="AP87" s="1451"/>
      <c r="AQ87" s="1451"/>
      <c r="AR87" s="1451"/>
      <c r="AS87" s="1451"/>
      <c r="AT87" s="1451"/>
      <c r="AU87" s="1451"/>
      <c r="AV87" s="1451"/>
      <c r="AW87" s="1451"/>
      <c r="AX87" s="1451"/>
      <c r="AY87" s="1451"/>
      <c r="AZ87" s="1452"/>
      <c r="BA87" s="37"/>
    </row>
    <row r="88" spans="1:54" ht="21.95" customHeight="1">
      <c r="A88" s="9"/>
      <c r="B88" s="1450"/>
      <c r="C88" s="1451"/>
      <c r="D88" s="1451"/>
      <c r="E88" s="1451"/>
      <c r="F88" s="1451"/>
      <c r="G88" s="1451"/>
      <c r="H88" s="1451"/>
      <c r="I88" s="1451"/>
      <c r="J88" s="1451"/>
      <c r="K88" s="1451"/>
      <c r="L88" s="1451"/>
      <c r="M88" s="1451"/>
      <c r="N88" s="1451"/>
      <c r="O88" s="1451"/>
      <c r="P88" s="1451"/>
      <c r="Q88" s="1451"/>
      <c r="R88" s="1451"/>
      <c r="S88" s="1451"/>
      <c r="T88" s="1451"/>
      <c r="U88" s="1451"/>
      <c r="V88" s="1451"/>
      <c r="W88" s="1451"/>
      <c r="X88" s="1451"/>
      <c r="Y88" s="1451"/>
      <c r="Z88" s="1451"/>
      <c r="AA88" s="1451"/>
      <c r="AB88" s="1451"/>
      <c r="AC88" s="1451"/>
      <c r="AD88" s="1451"/>
      <c r="AE88" s="1451"/>
      <c r="AF88" s="1451"/>
      <c r="AG88" s="1451"/>
      <c r="AH88" s="1451"/>
      <c r="AI88" s="1451"/>
      <c r="AJ88" s="1451"/>
      <c r="AK88" s="1451"/>
      <c r="AL88" s="1451"/>
      <c r="AM88" s="1451"/>
      <c r="AN88" s="1451"/>
      <c r="AO88" s="1451"/>
      <c r="AP88" s="1451"/>
      <c r="AQ88" s="1451"/>
      <c r="AR88" s="1451"/>
      <c r="AS88" s="1451"/>
      <c r="AT88" s="1451"/>
      <c r="AU88" s="1451"/>
      <c r="AV88" s="1451"/>
      <c r="AW88" s="1451"/>
      <c r="AX88" s="1451"/>
      <c r="AY88" s="1451"/>
      <c r="AZ88" s="1452"/>
      <c r="BA88" s="37"/>
    </row>
    <row r="89" spans="1:54" ht="21.95" customHeight="1">
      <c r="A89" s="9"/>
      <c r="B89" s="1450"/>
      <c r="C89" s="1451"/>
      <c r="D89" s="1451"/>
      <c r="E89" s="1451"/>
      <c r="F89" s="1451"/>
      <c r="G89" s="1451"/>
      <c r="H89" s="1451"/>
      <c r="I89" s="1451"/>
      <c r="J89" s="1451"/>
      <c r="K89" s="1451"/>
      <c r="L89" s="1451"/>
      <c r="M89" s="1451"/>
      <c r="N89" s="1451"/>
      <c r="O89" s="1451"/>
      <c r="P89" s="1451"/>
      <c r="Q89" s="1451"/>
      <c r="R89" s="1451"/>
      <c r="S89" s="1451"/>
      <c r="T89" s="1451"/>
      <c r="U89" s="1451"/>
      <c r="V89" s="1451"/>
      <c r="W89" s="1451"/>
      <c r="X89" s="1451"/>
      <c r="Y89" s="1451"/>
      <c r="Z89" s="1451"/>
      <c r="AA89" s="1451"/>
      <c r="AB89" s="1451"/>
      <c r="AC89" s="1451"/>
      <c r="AD89" s="1451"/>
      <c r="AE89" s="1451"/>
      <c r="AF89" s="1451"/>
      <c r="AG89" s="1451"/>
      <c r="AH89" s="1451"/>
      <c r="AI89" s="1451"/>
      <c r="AJ89" s="1451"/>
      <c r="AK89" s="1451"/>
      <c r="AL89" s="1451"/>
      <c r="AM89" s="1451"/>
      <c r="AN89" s="1451"/>
      <c r="AO89" s="1451"/>
      <c r="AP89" s="1451"/>
      <c r="AQ89" s="1451"/>
      <c r="AR89" s="1451"/>
      <c r="AS89" s="1451"/>
      <c r="AT89" s="1451"/>
      <c r="AU89" s="1451"/>
      <c r="AV89" s="1451"/>
      <c r="AW89" s="1451"/>
      <c r="AX89" s="1451"/>
      <c r="AY89" s="1451"/>
      <c r="AZ89" s="1452"/>
      <c r="BA89" s="37"/>
    </row>
    <row r="90" spans="1:54" ht="21.95" customHeight="1">
      <c r="A90" s="9"/>
      <c r="B90" s="1450"/>
      <c r="C90" s="1451"/>
      <c r="D90" s="1451"/>
      <c r="E90" s="1451"/>
      <c r="F90" s="1451"/>
      <c r="G90" s="1451"/>
      <c r="H90" s="1451"/>
      <c r="I90" s="1451"/>
      <c r="J90" s="1451"/>
      <c r="K90" s="1451"/>
      <c r="L90" s="1451"/>
      <c r="M90" s="1451"/>
      <c r="N90" s="1451"/>
      <c r="O90" s="1451"/>
      <c r="P90" s="1451"/>
      <c r="Q90" s="1451"/>
      <c r="R90" s="1451"/>
      <c r="S90" s="1451"/>
      <c r="T90" s="1451"/>
      <c r="U90" s="1451"/>
      <c r="V90" s="1451"/>
      <c r="W90" s="1451"/>
      <c r="X90" s="1451"/>
      <c r="Y90" s="1451"/>
      <c r="Z90" s="1451"/>
      <c r="AA90" s="1451"/>
      <c r="AB90" s="1451"/>
      <c r="AC90" s="1451"/>
      <c r="AD90" s="1451"/>
      <c r="AE90" s="1451"/>
      <c r="AF90" s="1451"/>
      <c r="AG90" s="1451"/>
      <c r="AH90" s="1451"/>
      <c r="AI90" s="1451"/>
      <c r="AJ90" s="1451"/>
      <c r="AK90" s="1451"/>
      <c r="AL90" s="1451"/>
      <c r="AM90" s="1451"/>
      <c r="AN90" s="1451"/>
      <c r="AO90" s="1451"/>
      <c r="AP90" s="1451"/>
      <c r="AQ90" s="1451"/>
      <c r="AR90" s="1451"/>
      <c r="AS90" s="1451"/>
      <c r="AT90" s="1451"/>
      <c r="AU90" s="1451"/>
      <c r="AV90" s="1451"/>
      <c r="AW90" s="1451"/>
      <c r="AX90" s="1451"/>
      <c r="AY90" s="1451"/>
      <c r="AZ90" s="1452"/>
      <c r="BA90" s="37"/>
    </row>
    <row r="91" spans="1:54" ht="21.95" customHeight="1">
      <c r="A91" s="9"/>
      <c r="B91" s="1453"/>
      <c r="C91" s="1454"/>
      <c r="D91" s="1454"/>
      <c r="E91" s="1454"/>
      <c r="F91" s="1454"/>
      <c r="G91" s="1454"/>
      <c r="H91" s="1454"/>
      <c r="I91" s="1454"/>
      <c r="J91" s="1454"/>
      <c r="K91" s="1454"/>
      <c r="L91" s="1454"/>
      <c r="M91" s="1454"/>
      <c r="N91" s="1454"/>
      <c r="O91" s="1454"/>
      <c r="P91" s="1454"/>
      <c r="Q91" s="1454"/>
      <c r="R91" s="1454"/>
      <c r="S91" s="1454"/>
      <c r="T91" s="1454"/>
      <c r="U91" s="1454"/>
      <c r="V91" s="1454"/>
      <c r="W91" s="1454"/>
      <c r="X91" s="1454"/>
      <c r="Y91" s="1454"/>
      <c r="Z91" s="1454"/>
      <c r="AA91" s="1454"/>
      <c r="AB91" s="1454"/>
      <c r="AC91" s="1454"/>
      <c r="AD91" s="1454"/>
      <c r="AE91" s="1454"/>
      <c r="AF91" s="1454"/>
      <c r="AG91" s="1454"/>
      <c r="AH91" s="1454"/>
      <c r="AI91" s="1454"/>
      <c r="AJ91" s="1454"/>
      <c r="AK91" s="1454"/>
      <c r="AL91" s="1454"/>
      <c r="AM91" s="1454"/>
      <c r="AN91" s="1454"/>
      <c r="AO91" s="1454"/>
      <c r="AP91" s="1454"/>
      <c r="AQ91" s="1454"/>
      <c r="AR91" s="1454"/>
      <c r="AS91" s="1454"/>
      <c r="AT91" s="1454"/>
      <c r="AU91" s="1454"/>
      <c r="AV91" s="1454"/>
      <c r="AW91" s="1454"/>
      <c r="AX91" s="1454"/>
      <c r="AY91" s="1454"/>
      <c r="AZ91" s="1455"/>
      <c r="BA91" s="37"/>
    </row>
    <row r="92" spans="1:54" ht="15.75" customHeight="1">
      <c r="A92" s="9"/>
      <c r="B92" s="92" t="s">
        <v>126</v>
      </c>
    </row>
    <row r="93" spans="1:54" ht="15" customHeight="1"/>
    <row r="94" spans="1:54" ht="21.95" customHeight="1">
      <c r="B94" s="40" t="s">
        <v>127</v>
      </c>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BB94" s="414"/>
    </row>
    <row r="95" spans="1:54" ht="21.95" customHeight="1">
      <c r="B95" s="115" t="s">
        <v>128</v>
      </c>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54" ht="21.95" customHeight="1">
      <c r="A96" s="41"/>
      <c r="B96" s="1429" t="s">
        <v>129</v>
      </c>
      <c r="C96" s="1430"/>
      <c r="D96" s="1430"/>
      <c r="E96" s="1430"/>
      <c r="F96" s="1430"/>
      <c r="G96" s="1431"/>
      <c r="H96" s="1429" t="s">
        <v>130</v>
      </c>
      <c r="I96" s="1430"/>
      <c r="J96" s="1430"/>
      <c r="K96" s="1430"/>
      <c r="L96" s="1430"/>
      <c r="M96" s="1430"/>
      <c r="N96" s="1430"/>
      <c r="O96" s="1430"/>
      <c r="P96" s="1430"/>
      <c r="Q96" s="1430"/>
      <c r="R96" s="1430"/>
      <c r="S96" s="1430"/>
      <c r="T96" s="1430"/>
      <c r="U96" s="1430"/>
      <c r="V96" s="1430"/>
      <c r="W96" s="1430"/>
      <c r="X96" s="1430"/>
      <c r="Y96" s="1430"/>
      <c r="Z96" s="1430"/>
      <c r="AA96" s="1430"/>
      <c r="AB96" s="1430"/>
      <c r="AC96" s="1430"/>
      <c r="AD96" s="1430"/>
      <c r="AE96" s="1430"/>
      <c r="AF96" s="1430"/>
      <c r="AG96" s="1430"/>
      <c r="AH96" s="1430"/>
      <c r="AI96" s="1430"/>
      <c r="AJ96" s="1430"/>
      <c r="AK96" s="1431"/>
    </row>
    <row r="97" spans="1:54" ht="21.95" customHeight="1">
      <c r="A97" s="41"/>
      <c r="B97" s="1467" t="s">
        <v>71</v>
      </c>
      <c r="C97" s="1334"/>
      <c r="D97" s="391">
        <v>7</v>
      </c>
      <c r="E97" s="1335" t="s">
        <v>72</v>
      </c>
      <c r="F97" s="1335"/>
      <c r="G97" s="42" t="s">
        <v>73</v>
      </c>
      <c r="H97" s="1468" t="s">
        <v>131</v>
      </c>
      <c r="I97" s="1469"/>
      <c r="J97" s="1469"/>
      <c r="K97" s="1469"/>
      <c r="L97" s="1334" t="s">
        <v>71</v>
      </c>
      <c r="M97" s="1334"/>
      <c r="N97" s="391">
        <v>8</v>
      </c>
      <c r="O97" s="1335" t="s">
        <v>72</v>
      </c>
      <c r="P97" s="1335"/>
      <c r="Q97" s="116" t="s">
        <v>73</v>
      </c>
      <c r="R97" s="1468" t="s">
        <v>132</v>
      </c>
      <c r="S97" s="1469"/>
      <c r="T97" s="1469"/>
      <c r="U97" s="1469"/>
      <c r="V97" s="1334" t="s">
        <v>71</v>
      </c>
      <c r="W97" s="1334"/>
      <c r="X97" s="391">
        <v>9</v>
      </c>
      <c r="Y97" s="1335" t="s">
        <v>72</v>
      </c>
      <c r="Z97" s="1335"/>
      <c r="AA97" s="116" t="s">
        <v>73</v>
      </c>
      <c r="AB97" s="1468" t="s">
        <v>133</v>
      </c>
      <c r="AC97" s="1469"/>
      <c r="AD97" s="1469"/>
      <c r="AE97" s="1469"/>
      <c r="AF97" s="1334" t="s">
        <v>71</v>
      </c>
      <c r="AG97" s="1334"/>
      <c r="AH97" s="391">
        <v>10</v>
      </c>
      <c r="AI97" s="1335" t="s">
        <v>72</v>
      </c>
      <c r="AJ97" s="1335"/>
      <c r="AK97" s="116" t="s">
        <v>73</v>
      </c>
      <c r="BB97" s="25"/>
    </row>
    <row r="98" spans="1:54" ht="21.95" customHeight="1">
      <c r="A98" s="41"/>
      <c r="B98" s="1432" t="s">
        <v>134</v>
      </c>
      <c r="C98" s="1432"/>
      <c r="D98" s="1432"/>
      <c r="E98" s="1432"/>
      <c r="F98" s="1432"/>
      <c r="G98" s="1432"/>
      <c r="H98" s="1429" t="s">
        <v>134</v>
      </c>
      <c r="I98" s="1430"/>
      <c r="J98" s="1430"/>
      <c r="K98" s="1430"/>
      <c r="L98" s="1431"/>
      <c r="M98" s="1473" t="s">
        <v>135</v>
      </c>
      <c r="N98" s="1470"/>
      <c r="O98" s="1470"/>
      <c r="P98" s="1430"/>
      <c r="Q98" s="1431"/>
      <c r="R98" s="1473" t="s">
        <v>134</v>
      </c>
      <c r="S98" s="1470"/>
      <c r="T98" s="1470"/>
      <c r="U98" s="1430"/>
      <c r="V98" s="1431"/>
      <c r="W98" s="1429" t="s">
        <v>135</v>
      </c>
      <c r="X98" s="1430"/>
      <c r="Y98" s="1430"/>
      <c r="Z98" s="1430"/>
      <c r="AA98" s="1431"/>
      <c r="AB98" s="1429" t="s">
        <v>134</v>
      </c>
      <c r="AC98" s="1430"/>
      <c r="AD98" s="1430"/>
      <c r="AE98" s="1430"/>
      <c r="AF98" s="1431"/>
      <c r="AG98" s="1429" t="s">
        <v>135</v>
      </c>
      <c r="AH98" s="1430"/>
      <c r="AI98" s="1430"/>
      <c r="AJ98" s="1430"/>
      <c r="AK98" s="1431"/>
    </row>
    <row r="99" spans="1:54" ht="21.95" customHeight="1">
      <c r="A99" s="41"/>
      <c r="B99" s="1480" t="s">
        <v>136</v>
      </c>
      <c r="C99" s="1481"/>
      <c r="D99" s="1481"/>
      <c r="E99" s="1481"/>
      <c r="F99" s="1470" t="s">
        <v>81</v>
      </c>
      <c r="G99" s="1475"/>
      <c r="H99" s="1484" t="s">
        <v>136</v>
      </c>
      <c r="I99" s="1472"/>
      <c r="J99" s="1472"/>
      <c r="K99" s="1470" t="s">
        <v>137</v>
      </c>
      <c r="L99" s="1470"/>
      <c r="M99" s="1471" t="s">
        <v>136</v>
      </c>
      <c r="N99" s="1472"/>
      <c r="O99" s="1472"/>
      <c r="P99" s="1470" t="s">
        <v>138</v>
      </c>
      <c r="Q99" s="1470"/>
      <c r="R99" s="1478">
        <v>2100000</v>
      </c>
      <c r="S99" s="1479"/>
      <c r="T99" s="1479"/>
      <c r="U99" s="1470" t="s">
        <v>81</v>
      </c>
      <c r="V99" s="1475"/>
      <c r="W99" s="1471">
        <v>100</v>
      </c>
      <c r="X99" s="1474"/>
      <c r="Y99" s="1474"/>
      <c r="Z99" s="1470" t="s">
        <v>138</v>
      </c>
      <c r="AA99" s="1475"/>
      <c r="AB99" s="1478">
        <v>2100000</v>
      </c>
      <c r="AC99" s="1479"/>
      <c r="AD99" s="1479"/>
      <c r="AE99" s="1470" t="s">
        <v>81</v>
      </c>
      <c r="AF99" s="1475"/>
      <c r="AG99" s="1471">
        <v>100</v>
      </c>
      <c r="AH99" s="1474"/>
      <c r="AI99" s="1474"/>
      <c r="AJ99" s="1470" t="s">
        <v>138</v>
      </c>
      <c r="AK99" s="1475"/>
    </row>
    <row r="100" spans="1:54" ht="21.95" customHeight="1">
      <c r="A100" s="41"/>
      <c r="B100" s="1482"/>
      <c r="C100" s="1483"/>
      <c r="D100" s="1483"/>
      <c r="E100" s="1483"/>
      <c r="F100" s="1439"/>
      <c r="G100" s="1440"/>
      <c r="H100" s="1476"/>
      <c r="I100" s="1477"/>
      <c r="J100" s="1477"/>
      <c r="K100" s="1439"/>
      <c r="L100" s="1440"/>
      <c r="M100" s="1476"/>
      <c r="N100" s="1477"/>
      <c r="O100" s="1477"/>
      <c r="P100" s="1439"/>
      <c r="Q100" s="1440"/>
      <c r="R100" s="1476"/>
      <c r="S100" s="1477"/>
      <c r="T100" s="1477"/>
      <c r="U100" s="1439"/>
      <c r="V100" s="1440"/>
      <c r="W100" s="1476"/>
      <c r="X100" s="1477"/>
      <c r="Y100" s="1477"/>
      <c r="Z100" s="1439"/>
      <c r="AA100" s="1440"/>
      <c r="AB100" s="1476"/>
      <c r="AC100" s="1477"/>
      <c r="AD100" s="1477"/>
      <c r="AE100" s="1439"/>
      <c r="AF100" s="1440"/>
      <c r="AG100" s="1476"/>
      <c r="AH100" s="1477"/>
      <c r="AI100" s="1477"/>
      <c r="AJ100" s="1439"/>
      <c r="AK100" s="1440"/>
    </row>
    <row r="101" spans="1:54" s="92" customFormat="1" ht="15" customHeight="1">
      <c r="A101" s="117"/>
      <c r="B101" s="118" t="s">
        <v>139</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7"/>
      <c r="AI101" s="117"/>
      <c r="AJ101" s="117"/>
      <c r="AK101" s="117"/>
      <c r="AL101" s="117"/>
      <c r="AM101" s="117"/>
      <c r="AN101" s="117"/>
    </row>
    <row r="102" spans="1:54" s="92" customFormat="1" ht="15" customHeight="1">
      <c r="A102" s="117"/>
      <c r="B102" s="118" t="s">
        <v>140</v>
      </c>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7"/>
      <c r="AI102" s="117"/>
      <c r="AJ102" s="117"/>
      <c r="AK102" s="117"/>
      <c r="AL102" s="117"/>
      <c r="AM102" s="117"/>
      <c r="AN102" s="117"/>
    </row>
    <row r="103" spans="1:54" s="92" customFormat="1" ht="15" customHeight="1">
      <c r="A103" s="117"/>
      <c r="B103" s="118" t="s">
        <v>141</v>
      </c>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7"/>
      <c r="AI103" s="117"/>
      <c r="AJ103" s="117"/>
      <c r="AK103" s="117"/>
      <c r="AL103" s="117"/>
      <c r="AM103" s="117"/>
      <c r="AN103" s="117"/>
      <c r="AO103" s="117"/>
      <c r="AP103" s="117"/>
      <c r="AQ103" s="117"/>
      <c r="AR103" s="117"/>
      <c r="AS103" s="117"/>
      <c r="AT103" s="117"/>
    </row>
    <row r="104" spans="1:54" ht="8.25" customHeight="1"/>
    <row r="105" spans="1:54" ht="21.95" customHeight="1">
      <c r="B105" s="115" t="s">
        <v>142</v>
      </c>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row>
    <row r="106" spans="1:54" ht="21.95" customHeight="1">
      <c r="A106" s="41"/>
      <c r="B106" s="1473" t="s">
        <v>129</v>
      </c>
      <c r="C106" s="1470"/>
      <c r="D106" s="1470"/>
      <c r="E106" s="1470"/>
      <c r="F106" s="1470"/>
      <c r="G106" s="1470"/>
      <c r="H106" s="1470"/>
      <c r="I106" s="1470"/>
      <c r="J106" s="1470"/>
      <c r="K106" s="1470"/>
      <c r="L106" s="1470"/>
      <c r="M106" s="1475"/>
      <c r="N106" s="1473" t="s">
        <v>130</v>
      </c>
      <c r="O106" s="1470"/>
      <c r="P106" s="1470"/>
      <c r="Q106" s="1470"/>
      <c r="R106" s="1470"/>
      <c r="S106" s="1470"/>
      <c r="T106" s="1470"/>
      <c r="U106" s="1470"/>
      <c r="V106" s="1470"/>
      <c r="W106" s="1470"/>
      <c r="X106" s="1470"/>
      <c r="Y106" s="1470"/>
      <c r="Z106" s="1470"/>
      <c r="AA106" s="1470"/>
      <c r="AB106" s="1470"/>
      <c r="AC106" s="1470"/>
      <c r="AD106" s="1470"/>
      <c r="AE106" s="1470"/>
      <c r="AF106" s="1470"/>
      <c r="AG106" s="1470"/>
      <c r="AH106" s="1470"/>
      <c r="AI106" s="1470"/>
      <c r="AJ106" s="1470"/>
      <c r="AK106" s="1470"/>
      <c r="AL106" s="1470"/>
      <c r="AM106" s="1470"/>
      <c r="AN106" s="1470"/>
      <c r="AO106" s="1470"/>
      <c r="AP106" s="1470"/>
      <c r="AQ106" s="1470"/>
      <c r="AR106" s="1470"/>
      <c r="AS106" s="1470"/>
      <c r="AT106" s="1470"/>
      <c r="AU106" s="1470"/>
      <c r="AV106" s="1470"/>
      <c r="AW106" s="1475"/>
    </row>
    <row r="107" spans="1:54" ht="21.95" customHeight="1">
      <c r="A107" s="41"/>
      <c r="B107" s="120"/>
      <c r="C107" s="98"/>
      <c r="D107" s="98"/>
      <c r="E107" s="1334" t="s">
        <v>71</v>
      </c>
      <c r="F107" s="1334"/>
      <c r="G107" s="391">
        <v>7</v>
      </c>
      <c r="H107" s="1335" t="s">
        <v>72</v>
      </c>
      <c r="I107" s="1335"/>
      <c r="J107" s="42" t="s">
        <v>73</v>
      </c>
      <c r="K107" s="98"/>
      <c r="L107" s="98"/>
      <c r="M107" s="121"/>
      <c r="N107" s="1468" t="s">
        <v>131</v>
      </c>
      <c r="O107" s="1469"/>
      <c r="P107" s="1469"/>
      <c r="Q107" s="1469"/>
      <c r="R107" s="1334" t="s">
        <v>71</v>
      </c>
      <c r="S107" s="1334"/>
      <c r="T107" s="391">
        <v>8</v>
      </c>
      <c r="U107" s="1335" t="s">
        <v>72</v>
      </c>
      <c r="V107" s="1335"/>
      <c r="W107" s="42" t="s">
        <v>73</v>
      </c>
      <c r="X107" s="98"/>
      <c r="Y107" s="121"/>
      <c r="Z107" s="1468" t="s">
        <v>132</v>
      </c>
      <c r="AA107" s="1469"/>
      <c r="AB107" s="1469"/>
      <c r="AC107" s="1469"/>
      <c r="AD107" s="1334" t="s">
        <v>71</v>
      </c>
      <c r="AE107" s="1334"/>
      <c r="AF107" s="391">
        <v>9</v>
      </c>
      <c r="AG107" s="1335" t="s">
        <v>72</v>
      </c>
      <c r="AH107" s="1335"/>
      <c r="AI107" s="42" t="s">
        <v>73</v>
      </c>
      <c r="AJ107" s="98"/>
      <c r="AK107" s="121"/>
      <c r="AL107" s="1468" t="s">
        <v>133</v>
      </c>
      <c r="AM107" s="1469"/>
      <c r="AN107" s="1469"/>
      <c r="AO107" s="1469"/>
      <c r="AP107" s="1334" t="s">
        <v>71</v>
      </c>
      <c r="AQ107" s="1334"/>
      <c r="AR107" s="391">
        <v>10</v>
      </c>
      <c r="AS107" s="1335" t="s">
        <v>72</v>
      </c>
      <c r="AT107" s="1335"/>
      <c r="AU107" s="42" t="s">
        <v>73</v>
      </c>
      <c r="AV107" s="98"/>
      <c r="AW107" s="121"/>
    </row>
    <row r="108" spans="1:54" ht="21.95" customHeight="1">
      <c r="A108" s="41"/>
      <c r="B108" s="1429" t="s">
        <v>143</v>
      </c>
      <c r="C108" s="1430"/>
      <c r="D108" s="1431"/>
      <c r="E108" s="1430" t="s">
        <v>144</v>
      </c>
      <c r="F108" s="1430"/>
      <c r="G108" s="1430"/>
      <c r="H108" s="1429" t="s">
        <v>145</v>
      </c>
      <c r="I108" s="1430"/>
      <c r="J108" s="1431"/>
      <c r="K108" s="1430" t="s">
        <v>146</v>
      </c>
      <c r="L108" s="1430"/>
      <c r="M108" s="1431"/>
      <c r="N108" s="1429" t="s">
        <v>143</v>
      </c>
      <c r="O108" s="1430"/>
      <c r="P108" s="1431"/>
      <c r="Q108" s="1430" t="s">
        <v>144</v>
      </c>
      <c r="R108" s="1430"/>
      <c r="S108" s="1430"/>
      <c r="T108" s="1429" t="s">
        <v>145</v>
      </c>
      <c r="U108" s="1430"/>
      <c r="V108" s="1431"/>
      <c r="W108" s="1430" t="s">
        <v>146</v>
      </c>
      <c r="X108" s="1430"/>
      <c r="Y108" s="1431"/>
      <c r="Z108" s="1429" t="s">
        <v>143</v>
      </c>
      <c r="AA108" s="1430"/>
      <c r="AB108" s="1431"/>
      <c r="AC108" s="1430" t="s">
        <v>144</v>
      </c>
      <c r="AD108" s="1430"/>
      <c r="AE108" s="1430"/>
      <c r="AF108" s="1429" t="s">
        <v>145</v>
      </c>
      <c r="AG108" s="1430"/>
      <c r="AH108" s="1431"/>
      <c r="AI108" s="1430" t="s">
        <v>146</v>
      </c>
      <c r="AJ108" s="1430"/>
      <c r="AK108" s="1431"/>
      <c r="AL108" s="1429" t="s">
        <v>143</v>
      </c>
      <c r="AM108" s="1430"/>
      <c r="AN108" s="1431"/>
      <c r="AO108" s="1430" t="s">
        <v>144</v>
      </c>
      <c r="AP108" s="1430"/>
      <c r="AQ108" s="1430"/>
      <c r="AR108" s="1429" t="s">
        <v>145</v>
      </c>
      <c r="AS108" s="1430"/>
      <c r="AT108" s="1431"/>
      <c r="AU108" s="1430" t="s">
        <v>146</v>
      </c>
      <c r="AV108" s="1430"/>
      <c r="AW108" s="1431"/>
    </row>
    <row r="109" spans="1:54" ht="21.95" customHeight="1">
      <c r="A109" s="41"/>
      <c r="B109" s="122"/>
      <c r="C109" s="53"/>
      <c r="D109" s="123" t="s">
        <v>147</v>
      </c>
      <c r="E109" s="53"/>
      <c r="F109" s="53"/>
      <c r="G109" s="124" t="s">
        <v>147</v>
      </c>
      <c r="H109" s="122"/>
      <c r="I109" s="53"/>
      <c r="J109" s="123" t="s">
        <v>147</v>
      </c>
      <c r="K109" s="53"/>
      <c r="L109" s="53"/>
      <c r="M109" s="125" t="s">
        <v>148</v>
      </c>
      <c r="N109" s="122"/>
      <c r="O109" s="53"/>
      <c r="P109" s="123" t="s">
        <v>147</v>
      </c>
      <c r="Q109" s="53"/>
      <c r="R109" s="53"/>
      <c r="S109" s="124" t="s">
        <v>147</v>
      </c>
      <c r="T109" s="122"/>
      <c r="U109" s="53"/>
      <c r="V109" s="123" t="s">
        <v>147</v>
      </c>
      <c r="W109" s="53"/>
      <c r="X109" s="53"/>
      <c r="Y109" s="125" t="s">
        <v>148</v>
      </c>
      <c r="Z109" s="122"/>
      <c r="AA109" s="53"/>
      <c r="AB109" s="123" t="s">
        <v>147</v>
      </c>
      <c r="AC109" s="53"/>
      <c r="AD109" s="53"/>
      <c r="AE109" s="124" t="s">
        <v>147</v>
      </c>
      <c r="AF109" s="122"/>
      <c r="AG109" s="53"/>
      <c r="AH109" s="123" t="s">
        <v>147</v>
      </c>
      <c r="AI109" s="53"/>
      <c r="AJ109" s="53"/>
      <c r="AK109" s="125" t="s">
        <v>148</v>
      </c>
      <c r="AL109" s="122"/>
      <c r="AM109" s="53"/>
      <c r="AN109" s="123" t="s">
        <v>147</v>
      </c>
      <c r="AO109" s="53"/>
      <c r="AP109" s="53"/>
      <c r="AQ109" s="124" t="s">
        <v>147</v>
      </c>
      <c r="AR109" s="122"/>
      <c r="AS109" s="53"/>
      <c r="AT109" s="123" t="s">
        <v>147</v>
      </c>
      <c r="AU109" s="53"/>
      <c r="AV109" s="53"/>
      <c r="AW109" s="125" t="s">
        <v>148</v>
      </c>
    </row>
    <row r="110" spans="1:54" ht="21.95" customHeight="1">
      <c r="A110" s="41"/>
      <c r="B110" s="1485" t="s">
        <v>136</v>
      </c>
      <c r="C110" s="1486"/>
      <c r="D110" s="1487"/>
      <c r="E110" s="1488" t="s">
        <v>136</v>
      </c>
      <c r="F110" s="1486"/>
      <c r="G110" s="1487"/>
      <c r="H110" s="1488" t="s">
        <v>136</v>
      </c>
      <c r="I110" s="1486"/>
      <c r="J110" s="1487"/>
      <c r="K110" s="1488" t="s">
        <v>136</v>
      </c>
      <c r="L110" s="1486"/>
      <c r="M110" s="1487"/>
      <c r="N110" s="1485" t="s">
        <v>136</v>
      </c>
      <c r="O110" s="1486"/>
      <c r="P110" s="1487"/>
      <c r="Q110" s="1488" t="s">
        <v>136</v>
      </c>
      <c r="R110" s="1486"/>
      <c r="S110" s="1487"/>
      <c r="T110" s="1488" t="s">
        <v>136</v>
      </c>
      <c r="U110" s="1486"/>
      <c r="V110" s="1487"/>
      <c r="W110" s="1488" t="s">
        <v>136</v>
      </c>
      <c r="X110" s="1486"/>
      <c r="Y110" s="1487"/>
      <c r="Z110" s="1150">
        <v>160000</v>
      </c>
      <c r="AA110" s="1151"/>
      <c r="AB110" s="1152"/>
      <c r="AC110" s="1150">
        <v>150000</v>
      </c>
      <c r="AD110" s="1151"/>
      <c r="AE110" s="1152"/>
      <c r="AF110" s="1489">
        <f>Z110-AC110</f>
        <v>10000</v>
      </c>
      <c r="AG110" s="1486"/>
      <c r="AH110" s="1487"/>
      <c r="AI110" s="1490">
        <f>Z110/AC110</f>
        <v>1.0666666666666667</v>
      </c>
      <c r="AJ110" s="1491"/>
      <c r="AK110" s="1492"/>
      <c r="AL110" s="1150">
        <v>160000</v>
      </c>
      <c r="AM110" s="1151"/>
      <c r="AN110" s="1152"/>
      <c r="AO110" s="1150">
        <v>150000</v>
      </c>
      <c r="AP110" s="1151"/>
      <c r="AQ110" s="1152"/>
      <c r="AR110" s="1489">
        <f>AL110-AO110</f>
        <v>10000</v>
      </c>
      <c r="AS110" s="1486"/>
      <c r="AT110" s="1487"/>
      <c r="AU110" s="1490">
        <f>AL110/AO110</f>
        <v>1.0666666666666667</v>
      </c>
      <c r="AV110" s="1491"/>
      <c r="AW110" s="1492"/>
    </row>
    <row r="111" spans="1:54" s="92" customFormat="1" ht="15" customHeight="1">
      <c r="A111" s="117"/>
      <c r="B111" s="118" t="s">
        <v>139</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7"/>
      <c r="AI111" s="117"/>
      <c r="AJ111" s="117"/>
      <c r="AK111" s="117"/>
      <c r="AL111" s="117"/>
      <c r="AM111" s="117"/>
      <c r="AN111" s="117"/>
      <c r="AO111" s="117"/>
      <c r="AP111" s="117"/>
      <c r="AQ111" s="117"/>
      <c r="AR111" s="117"/>
      <c r="AS111" s="117"/>
      <c r="AT111" s="117"/>
    </row>
    <row r="112" spans="1:54" s="92" customFormat="1" ht="15" customHeight="1">
      <c r="A112" s="117"/>
      <c r="B112" s="126" t="s">
        <v>149</v>
      </c>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7"/>
      <c r="AI112" s="117"/>
      <c r="AJ112" s="117"/>
      <c r="AK112" s="117"/>
      <c r="AL112" s="117"/>
      <c r="AM112" s="117"/>
      <c r="AN112" s="117"/>
      <c r="AO112" s="117"/>
      <c r="AP112" s="117"/>
      <c r="AQ112" s="117"/>
      <c r="AR112" s="117"/>
      <c r="AS112" s="117"/>
      <c r="AT112" s="117"/>
    </row>
    <row r="113" spans="1:53" ht="8.25" customHeight="1">
      <c r="B113" s="8"/>
    </row>
    <row r="114" spans="1:53" ht="21.95" customHeight="1">
      <c r="B114" s="18" t="s">
        <v>150</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row>
    <row r="115" spans="1:53" ht="30" customHeight="1">
      <c r="A115" s="127"/>
      <c r="B115" s="1394" t="s">
        <v>151</v>
      </c>
      <c r="C115" s="1394"/>
      <c r="D115" s="1394"/>
      <c r="E115" s="1394"/>
      <c r="F115" s="1394"/>
      <c r="G115" s="1394"/>
      <c r="H115" s="1429" t="s">
        <v>152</v>
      </c>
      <c r="I115" s="1430"/>
      <c r="J115" s="1430"/>
      <c r="K115" s="1430"/>
      <c r="L115" s="1431"/>
      <c r="M115" s="1429" t="s">
        <v>153</v>
      </c>
      <c r="N115" s="1430"/>
      <c r="O115" s="1430"/>
      <c r="P115" s="1430"/>
      <c r="Q115" s="1430"/>
      <c r="R115" s="1431"/>
      <c r="S115" s="1429" t="s">
        <v>154</v>
      </c>
      <c r="T115" s="1430"/>
      <c r="U115" s="1430"/>
      <c r="V115" s="1430"/>
      <c r="W115" s="1430"/>
      <c r="X115" s="1430"/>
      <c r="Y115" s="1430"/>
      <c r="Z115" s="1430"/>
      <c r="AA115" s="1430"/>
      <c r="AB115" s="1431"/>
      <c r="AC115" s="1429" t="s">
        <v>155</v>
      </c>
      <c r="AD115" s="1430"/>
      <c r="AE115" s="1430"/>
      <c r="AF115" s="1430"/>
      <c r="AG115" s="1430"/>
      <c r="AH115" s="1430"/>
      <c r="AI115" s="1430"/>
      <c r="AJ115" s="1430"/>
      <c r="AK115" s="1430"/>
      <c r="AL115" s="1431"/>
    </row>
    <row r="116" spans="1:53" ht="21.95" customHeight="1">
      <c r="A116" s="127"/>
      <c r="B116" s="1414"/>
      <c r="C116" s="1414"/>
      <c r="D116" s="1414"/>
      <c r="E116" s="1414"/>
      <c r="F116" s="1414"/>
      <c r="G116" s="1414"/>
      <c r="H116" s="1493" t="s">
        <v>156</v>
      </c>
      <c r="I116" s="1494"/>
      <c r="J116" s="1494"/>
      <c r="K116" s="1494"/>
      <c r="L116" s="1495"/>
      <c r="M116" s="1493" t="s">
        <v>157</v>
      </c>
      <c r="N116" s="1494"/>
      <c r="O116" s="1494"/>
      <c r="P116" s="1494"/>
      <c r="Q116" s="1494"/>
      <c r="R116" s="1495"/>
      <c r="S116" s="1502"/>
      <c r="T116" s="1503"/>
      <c r="U116" s="1503"/>
      <c r="V116" s="1503"/>
      <c r="W116" s="1503"/>
      <c r="X116" s="1503"/>
      <c r="Y116" s="1503"/>
      <c r="Z116" s="1503"/>
      <c r="AA116" s="1503"/>
      <c r="AB116" s="1504"/>
      <c r="AC116" s="1493" t="s">
        <v>158</v>
      </c>
      <c r="AD116" s="1511"/>
      <c r="AE116" s="1511"/>
      <c r="AF116" s="1511"/>
      <c r="AG116" s="1511"/>
      <c r="AH116" s="1511"/>
      <c r="AI116" s="1511"/>
      <c r="AJ116" s="1511"/>
      <c r="AK116" s="1511"/>
      <c r="AL116" s="1512"/>
    </row>
    <row r="117" spans="1:53" ht="21.95" customHeight="1">
      <c r="A117" s="127"/>
      <c r="B117" s="1414"/>
      <c r="C117" s="1414"/>
      <c r="D117" s="1414"/>
      <c r="E117" s="1414"/>
      <c r="F117" s="1414"/>
      <c r="G117" s="1414"/>
      <c r="H117" s="1496"/>
      <c r="I117" s="1497"/>
      <c r="J117" s="1497"/>
      <c r="K117" s="1497"/>
      <c r="L117" s="1498"/>
      <c r="M117" s="1496"/>
      <c r="N117" s="1497"/>
      <c r="O117" s="1497"/>
      <c r="P117" s="1497"/>
      <c r="Q117" s="1497"/>
      <c r="R117" s="1498"/>
      <c r="S117" s="1505"/>
      <c r="T117" s="1506"/>
      <c r="U117" s="1506"/>
      <c r="V117" s="1506"/>
      <c r="W117" s="1506"/>
      <c r="X117" s="1506"/>
      <c r="Y117" s="1506"/>
      <c r="Z117" s="1506"/>
      <c r="AA117" s="1506"/>
      <c r="AB117" s="1507"/>
      <c r="AC117" s="1513"/>
      <c r="AD117" s="1514"/>
      <c r="AE117" s="1514"/>
      <c r="AF117" s="1514"/>
      <c r="AG117" s="1514"/>
      <c r="AH117" s="1514"/>
      <c r="AI117" s="1514"/>
      <c r="AJ117" s="1514"/>
      <c r="AK117" s="1514"/>
      <c r="AL117" s="1515"/>
    </row>
    <row r="118" spans="1:53" ht="21.95" customHeight="1">
      <c r="A118" s="127"/>
      <c r="B118" s="1414"/>
      <c r="C118" s="1414"/>
      <c r="D118" s="1414"/>
      <c r="E118" s="1414"/>
      <c r="F118" s="1414"/>
      <c r="G118" s="1414"/>
      <c r="H118" s="1499"/>
      <c r="I118" s="1500"/>
      <c r="J118" s="1500"/>
      <c r="K118" s="1500"/>
      <c r="L118" s="1501"/>
      <c r="M118" s="1499"/>
      <c r="N118" s="1500"/>
      <c r="O118" s="1500"/>
      <c r="P118" s="1500"/>
      <c r="Q118" s="1500"/>
      <c r="R118" s="1501"/>
      <c r="S118" s="1508"/>
      <c r="T118" s="1509"/>
      <c r="U118" s="1509"/>
      <c r="V118" s="1509"/>
      <c r="W118" s="1509"/>
      <c r="X118" s="1509"/>
      <c r="Y118" s="1509"/>
      <c r="Z118" s="1509"/>
      <c r="AA118" s="1509"/>
      <c r="AB118" s="1510"/>
      <c r="AC118" s="1516"/>
      <c r="AD118" s="1517"/>
      <c r="AE118" s="1517"/>
      <c r="AF118" s="1517"/>
      <c r="AG118" s="1517"/>
      <c r="AH118" s="1517"/>
      <c r="AI118" s="1517"/>
      <c r="AJ118" s="1517"/>
      <c r="AK118" s="1517"/>
      <c r="AL118" s="1518"/>
    </row>
    <row r="119" spans="1:53" s="92" customFormat="1" ht="15.95" customHeight="1">
      <c r="A119" s="117"/>
      <c r="B119" s="92" t="s">
        <v>159</v>
      </c>
      <c r="C119" s="117"/>
      <c r="D119" s="128"/>
      <c r="E119" s="117"/>
    </row>
    <row r="120" spans="1:53" ht="8.25" customHeight="1">
      <c r="A120" s="127"/>
      <c r="B120" s="129"/>
      <c r="C120" s="41"/>
      <c r="D120" s="41"/>
      <c r="E120" s="41"/>
      <c r="F120" s="41"/>
      <c r="G120" s="41"/>
      <c r="H120" s="41"/>
      <c r="I120" s="41"/>
      <c r="J120" s="41"/>
      <c r="K120" s="41"/>
      <c r="L120" s="41"/>
      <c r="M120" s="41"/>
      <c r="N120" s="41"/>
      <c r="O120" s="41"/>
      <c r="P120" s="41"/>
      <c r="Q120" s="41"/>
      <c r="R120" s="41"/>
      <c r="S120" s="41"/>
      <c r="T120" s="41"/>
      <c r="V120" s="41"/>
      <c r="W120" s="41"/>
      <c r="X120" s="41"/>
      <c r="Y120" s="41"/>
      <c r="Z120" s="41"/>
      <c r="AA120" s="41"/>
      <c r="AB120" s="41"/>
      <c r="AC120" s="41"/>
      <c r="AD120" s="41"/>
      <c r="AE120" s="41"/>
      <c r="AF120" s="41"/>
      <c r="AG120" s="41"/>
      <c r="AH120" s="127"/>
      <c r="AI120" s="127"/>
      <c r="AJ120" s="127"/>
      <c r="AK120" s="127"/>
      <c r="AL120" s="127"/>
    </row>
    <row r="121" spans="1:53" ht="21.95" customHeight="1">
      <c r="B121" s="40" t="s">
        <v>160</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W121" s="41"/>
      <c r="AX121" s="41"/>
      <c r="AY121" s="41"/>
      <c r="AZ121" s="41"/>
      <c r="BA121" s="41"/>
    </row>
    <row r="122" spans="1:53" ht="21.95" customHeight="1">
      <c r="A122" s="41"/>
      <c r="B122" s="1429" t="s">
        <v>161</v>
      </c>
      <c r="C122" s="1430"/>
      <c r="D122" s="1430"/>
      <c r="E122" s="1430"/>
      <c r="F122" s="1430"/>
      <c r="G122" s="1430"/>
      <c r="H122" s="1430"/>
      <c r="I122" s="1431"/>
      <c r="J122" s="1328" t="s">
        <v>162</v>
      </c>
      <c r="K122" s="1329"/>
      <c r="L122" s="1519"/>
      <c r="M122" s="1345" t="s">
        <v>163</v>
      </c>
      <c r="N122" s="1345"/>
      <c r="O122" s="1345"/>
      <c r="P122" s="1345"/>
      <c r="Q122" s="1345"/>
      <c r="R122" s="1345"/>
      <c r="S122" s="1345"/>
      <c r="T122" s="1345"/>
      <c r="U122" s="1345"/>
      <c r="V122" s="1345"/>
      <c r="W122" s="1345"/>
      <c r="X122" s="1394" t="s">
        <v>164</v>
      </c>
      <c r="Y122" s="1394"/>
      <c r="Z122" s="1394"/>
      <c r="AA122" s="1394"/>
      <c r="AB122" s="1429" t="s">
        <v>165</v>
      </c>
      <c r="AC122" s="1430"/>
      <c r="AD122" s="1430"/>
      <c r="AE122" s="1430"/>
      <c r="AF122" s="1430"/>
      <c r="AG122" s="1430"/>
      <c r="AH122" s="1430"/>
      <c r="AI122" s="1430"/>
      <c r="AJ122" s="1430"/>
      <c r="AK122" s="1430"/>
      <c r="AL122" s="1430"/>
      <c r="AM122" s="1430"/>
      <c r="AN122" s="1430"/>
      <c r="AO122" s="1430"/>
      <c r="AP122" s="1430"/>
      <c r="AQ122" s="1430"/>
      <c r="AR122" s="1430"/>
      <c r="AS122" s="1430"/>
      <c r="AT122" s="1430"/>
      <c r="AU122" s="1430"/>
      <c r="AV122" s="1430"/>
      <c r="AW122" s="1430"/>
      <c r="AX122" s="1430"/>
      <c r="AY122" s="1431"/>
    </row>
    <row r="123" spans="1:53" ht="21.95" customHeight="1">
      <c r="A123" s="41"/>
      <c r="B123" s="1522"/>
      <c r="C123" s="1523"/>
      <c r="D123" s="1523"/>
      <c r="E123" s="1523"/>
      <c r="F123" s="1523"/>
      <c r="G123" s="1523"/>
      <c r="H123" s="1523"/>
      <c r="I123" s="1524"/>
      <c r="J123" s="1330"/>
      <c r="K123" s="1331"/>
      <c r="L123" s="1520"/>
      <c r="M123" s="1328" t="s">
        <v>166</v>
      </c>
      <c r="N123" s="1329"/>
      <c r="O123" s="1329"/>
      <c r="P123" s="1329"/>
      <c r="Q123" s="1329"/>
      <c r="R123" s="1329"/>
      <c r="S123" s="1329"/>
      <c r="T123" s="1519"/>
      <c r="U123" s="1345" t="s">
        <v>167</v>
      </c>
      <c r="V123" s="1345"/>
      <c r="W123" s="1345"/>
      <c r="X123" s="1394"/>
      <c r="Y123" s="1394"/>
      <c r="Z123" s="1394"/>
      <c r="AA123" s="1394"/>
      <c r="AB123" s="1429" t="s">
        <v>168</v>
      </c>
      <c r="AC123" s="1430"/>
      <c r="AD123" s="1334" t="s">
        <v>71</v>
      </c>
      <c r="AE123" s="1334"/>
      <c r="AF123" s="130"/>
      <c r="AG123" s="1335" t="s">
        <v>72</v>
      </c>
      <c r="AH123" s="1335"/>
      <c r="AI123" s="42" t="s">
        <v>73</v>
      </c>
      <c r="AJ123" s="1429" t="s">
        <v>169</v>
      </c>
      <c r="AK123" s="1430"/>
      <c r="AL123" s="1334" t="s">
        <v>71</v>
      </c>
      <c r="AM123" s="1334"/>
      <c r="AN123" s="130"/>
      <c r="AO123" s="1521" t="s">
        <v>72</v>
      </c>
      <c r="AP123" s="1521"/>
      <c r="AQ123" s="42" t="s">
        <v>73</v>
      </c>
      <c r="AR123" s="1429" t="s">
        <v>170</v>
      </c>
      <c r="AS123" s="1430"/>
      <c r="AT123" s="1334" t="s">
        <v>71</v>
      </c>
      <c r="AU123" s="1334"/>
      <c r="AV123" s="130"/>
      <c r="AW123" s="1335" t="s">
        <v>72</v>
      </c>
      <c r="AX123" s="1335"/>
      <c r="AY123" s="116" t="s">
        <v>73</v>
      </c>
    </row>
    <row r="124" spans="1:53" ht="21.95" customHeight="1">
      <c r="A124" s="41"/>
      <c r="B124" s="1476"/>
      <c r="C124" s="1477"/>
      <c r="D124" s="1477"/>
      <c r="E124" s="1477"/>
      <c r="F124" s="1477"/>
      <c r="G124" s="1477"/>
      <c r="H124" s="1477"/>
      <c r="I124" s="1525"/>
      <c r="J124" s="1330"/>
      <c r="K124" s="1331"/>
      <c r="L124" s="1520"/>
      <c r="M124" s="1356"/>
      <c r="N124" s="1526"/>
      <c r="O124" s="1526"/>
      <c r="P124" s="1526"/>
      <c r="Q124" s="1526"/>
      <c r="R124" s="1526"/>
      <c r="S124" s="1526"/>
      <c r="T124" s="1527"/>
      <c r="U124" s="1345"/>
      <c r="V124" s="1345"/>
      <c r="W124" s="1345"/>
      <c r="X124" s="1394"/>
      <c r="Y124" s="1394"/>
      <c r="Z124" s="1394"/>
      <c r="AA124" s="1394"/>
      <c r="AB124" s="1429" t="s">
        <v>134</v>
      </c>
      <c r="AC124" s="1430"/>
      <c r="AD124" s="1430"/>
      <c r="AE124" s="1431"/>
      <c r="AF124" s="1429" t="s">
        <v>135</v>
      </c>
      <c r="AG124" s="1430"/>
      <c r="AH124" s="1430"/>
      <c r="AI124" s="1431"/>
      <c r="AJ124" s="1429" t="s">
        <v>134</v>
      </c>
      <c r="AK124" s="1430"/>
      <c r="AL124" s="1430"/>
      <c r="AM124" s="1431"/>
      <c r="AN124" s="1429" t="s">
        <v>135</v>
      </c>
      <c r="AO124" s="1430"/>
      <c r="AP124" s="1430"/>
      <c r="AQ124" s="1431"/>
      <c r="AR124" s="1429" t="s">
        <v>134</v>
      </c>
      <c r="AS124" s="1430"/>
      <c r="AT124" s="1430"/>
      <c r="AU124" s="1431"/>
      <c r="AV124" s="1429" t="s">
        <v>135</v>
      </c>
      <c r="AW124" s="1430"/>
      <c r="AX124" s="1430"/>
      <c r="AY124" s="1431"/>
    </row>
    <row r="125" spans="1:53" ht="21.95" customHeight="1">
      <c r="A125" s="41"/>
      <c r="B125" s="1376" t="s">
        <v>83</v>
      </c>
      <c r="C125" s="1377"/>
      <c r="D125" s="1377"/>
      <c r="E125" s="1377"/>
      <c r="F125" s="1377"/>
      <c r="G125" s="1377"/>
      <c r="H125" s="1377"/>
      <c r="I125" s="1528"/>
      <c r="J125" s="1522"/>
      <c r="K125" s="1523"/>
      <c r="L125" s="1529" t="s">
        <v>104</v>
      </c>
      <c r="M125" s="1531"/>
      <c r="N125" s="1531"/>
      <c r="O125" s="1531"/>
      <c r="P125" s="1531"/>
      <c r="Q125" s="1531"/>
      <c r="R125" s="1531"/>
      <c r="S125" s="1531"/>
      <c r="T125" s="1531"/>
      <c r="U125" s="1522"/>
      <c r="V125" s="1523"/>
      <c r="W125" s="1529" t="s">
        <v>104</v>
      </c>
      <c r="X125" s="131"/>
      <c r="Y125" s="65"/>
      <c r="Z125" s="65"/>
      <c r="AA125" s="65" t="s">
        <v>81</v>
      </c>
      <c r="AB125" s="102"/>
      <c r="AC125" s="18"/>
      <c r="AD125" s="18"/>
      <c r="AE125" s="18" t="s">
        <v>81</v>
      </c>
      <c r="AF125" s="102"/>
      <c r="AG125" s="18"/>
      <c r="AH125" s="18"/>
      <c r="AI125" s="105" t="s">
        <v>171</v>
      </c>
      <c r="AJ125" s="18"/>
      <c r="AK125" s="18"/>
      <c r="AL125" s="18"/>
      <c r="AM125" s="18" t="s">
        <v>81</v>
      </c>
      <c r="AN125" s="102"/>
      <c r="AO125" s="18"/>
      <c r="AP125" s="18"/>
      <c r="AQ125" s="105" t="s">
        <v>171</v>
      </c>
      <c r="AR125" s="18"/>
      <c r="AS125" s="18"/>
      <c r="AT125" s="18"/>
      <c r="AU125" s="18" t="s">
        <v>81</v>
      </c>
      <c r="AV125" s="102"/>
      <c r="AW125" s="18"/>
      <c r="AX125" s="18"/>
      <c r="AY125" s="105" t="s">
        <v>171</v>
      </c>
    </row>
    <row r="126" spans="1:53" ht="21.95" customHeight="1">
      <c r="A126" s="41"/>
      <c r="B126" s="1537"/>
      <c r="C126" s="1538"/>
      <c r="D126" s="1538"/>
      <c r="E126" s="1538"/>
      <c r="F126" s="1538"/>
      <c r="G126" s="1538"/>
      <c r="H126" s="1538"/>
      <c r="I126" s="1539"/>
      <c r="J126" s="1476"/>
      <c r="K126" s="1477"/>
      <c r="L126" s="1530"/>
      <c r="M126" s="1531"/>
      <c r="N126" s="1531"/>
      <c r="O126" s="1531"/>
      <c r="P126" s="1531"/>
      <c r="Q126" s="1531"/>
      <c r="R126" s="1531"/>
      <c r="S126" s="1531"/>
      <c r="T126" s="1531"/>
      <c r="U126" s="1476"/>
      <c r="V126" s="1477"/>
      <c r="W126" s="1530"/>
      <c r="X126" s="1540"/>
      <c r="Y126" s="1541"/>
      <c r="Z126" s="1541"/>
      <c r="AA126" s="1542"/>
      <c r="AB126" s="1508"/>
      <c r="AC126" s="1509"/>
      <c r="AD126" s="1509"/>
      <c r="AE126" s="1510"/>
      <c r="AF126" s="1508"/>
      <c r="AG126" s="1509"/>
      <c r="AH126" s="1509"/>
      <c r="AI126" s="1510"/>
      <c r="AJ126" s="1508"/>
      <c r="AK126" s="1509"/>
      <c r="AL126" s="1509"/>
      <c r="AM126" s="1510"/>
      <c r="AN126" s="1508"/>
      <c r="AO126" s="1509"/>
      <c r="AP126" s="1509"/>
      <c r="AQ126" s="1510"/>
      <c r="AR126" s="1508"/>
      <c r="AS126" s="1509"/>
      <c r="AT126" s="1509"/>
      <c r="AU126" s="1510"/>
      <c r="AV126" s="1508"/>
      <c r="AW126" s="1509"/>
      <c r="AX126" s="1509"/>
      <c r="AY126" s="1510"/>
    </row>
    <row r="127" spans="1:53" s="92" customFormat="1" ht="15.75" customHeight="1">
      <c r="A127" s="117"/>
      <c r="B127" s="118" t="s">
        <v>172</v>
      </c>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row>
    <row r="128" spans="1:53" s="92" customFormat="1" ht="15.75" customHeight="1">
      <c r="A128" s="117"/>
      <c r="B128" s="118" t="s">
        <v>140</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row>
    <row r="129" spans="1:53" s="92" customFormat="1" ht="15" customHeight="1">
      <c r="A129" s="117"/>
      <c r="B129" s="118" t="s">
        <v>173</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row>
    <row r="130" spans="1:53" s="92" customFormat="1" ht="8.25" customHeight="1">
      <c r="A130" s="117"/>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row>
    <row r="131" spans="1:53" s="92" customFormat="1" ht="21.95" customHeight="1">
      <c r="A131" s="117"/>
      <c r="B131" s="132" t="s">
        <v>174</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row>
    <row r="132" spans="1:53" s="92" customFormat="1" ht="21.95" customHeight="1">
      <c r="A132" s="117"/>
      <c r="B132" s="133" t="s">
        <v>175</v>
      </c>
      <c r="C132" s="134"/>
      <c r="D132" s="134"/>
      <c r="E132" s="134"/>
      <c r="F132" s="134"/>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row>
    <row r="133" spans="1:53" s="92" customFormat="1" ht="21.95" customHeight="1">
      <c r="A133" s="117"/>
      <c r="B133" s="1532" t="s">
        <v>176</v>
      </c>
      <c r="C133" s="1532"/>
      <c r="D133" s="1532"/>
      <c r="E133" s="1532"/>
      <c r="F133" s="1532"/>
      <c r="G133" s="1532"/>
      <c r="H133" s="1532"/>
      <c r="I133" s="1532"/>
      <c r="J133" s="1532"/>
      <c r="K133" s="1533" t="s">
        <v>177</v>
      </c>
      <c r="L133" s="1534"/>
      <c r="M133" s="1534"/>
      <c r="N133" s="1534"/>
      <c r="O133" s="1534"/>
      <c r="P133" s="1533" t="s">
        <v>308</v>
      </c>
      <c r="Q133" s="1534"/>
      <c r="R133" s="1534"/>
      <c r="S133" s="1534"/>
      <c r="T133" s="1534"/>
      <c r="U133" s="1346" t="s">
        <v>178</v>
      </c>
      <c r="V133" s="1335"/>
      <c r="W133" s="1335"/>
      <c r="X133" s="1335"/>
      <c r="Y133" s="1335"/>
      <c r="Z133" s="1335"/>
      <c r="AA133" s="1335"/>
      <c r="AB133" s="1335"/>
      <c r="AC133" s="1335"/>
      <c r="AD133" s="1335"/>
      <c r="AE133" s="1335"/>
      <c r="AF133" s="1335"/>
      <c r="AG133" s="1535"/>
      <c r="AH133" s="1534" t="s">
        <v>179</v>
      </c>
      <c r="AI133" s="1534"/>
      <c r="AJ133" s="1534"/>
      <c r="AK133" s="1534"/>
      <c r="AL133" s="1534"/>
      <c r="AM133" s="1534"/>
      <c r="AN133" s="1534"/>
      <c r="AO133" s="1534"/>
      <c r="AP133" s="1534"/>
      <c r="AQ133" s="1534"/>
      <c r="AR133" s="1534"/>
      <c r="AS133" s="1534"/>
      <c r="AT133" s="1534"/>
      <c r="AU133" s="1534"/>
      <c r="AV133" s="1534"/>
      <c r="AW133" s="1534"/>
      <c r="AX133" s="1534"/>
      <c r="AY133" s="1534"/>
      <c r="AZ133" s="1534"/>
      <c r="BA133" s="117"/>
    </row>
    <row r="134" spans="1:53" s="92" customFormat="1" ht="21.95" customHeight="1">
      <c r="A134" s="117"/>
      <c r="B134" s="1532"/>
      <c r="C134" s="1532"/>
      <c r="D134" s="1532"/>
      <c r="E134" s="1532"/>
      <c r="F134" s="1532"/>
      <c r="G134" s="1532"/>
      <c r="H134" s="1532"/>
      <c r="I134" s="1532"/>
      <c r="J134" s="1532"/>
      <c r="K134" s="1534"/>
      <c r="L134" s="1534"/>
      <c r="M134" s="1534"/>
      <c r="N134" s="1534"/>
      <c r="O134" s="1534"/>
      <c r="P134" s="1534"/>
      <c r="Q134" s="1534"/>
      <c r="R134" s="1534"/>
      <c r="S134" s="1534"/>
      <c r="T134" s="1534"/>
      <c r="U134" s="1536" t="s">
        <v>20</v>
      </c>
      <c r="V134" s="1536"/>
      <c r="W134" s="1536"/>
      <c r="X134" s="1536"/>
      <c r="Y134" s="1536"/>
      <c r="Z134" s="1536" t="s">
        <v>21</v>
      </c>
      <c r="AA134" s="1536"/>
      <c r="AB134" s="1536"/>
      <c r="AC134" s="1536" t="s">
        <v>22</v>
      </c>
      <c r="AD134" s="1536"/>
      <c r="AE134" s="1536"/>
      <c r="AF134" s="1536"/>
      <c r="AG134" s="1536"/>
      <c r="AH134" s="1534"/>
      <c r="AI134" s="1534"/>
      <c r="AJ134" s="1534"/>
      <c r="AK134" s="1534"/>
      <c r="AL134" s="1534"/>
      <c r="AM134" s="1534"/>
      <c r="AN134" s="1534"/>
      <c r="AO134" s="1534"/>
      <c r="AP134" s="1534"/>
      <c r="AQ134" s="1534"/>
      <c r="AR134" s="1534"/>
      <c r="AS134" s="1534"/>
      <c r="AT134" s="1534"/>
      <c r="AU134" s="1534"/>
      <c r="AV134" s="1534"/>
      <c r="AW134" s="1534"/>
      <c r="AX134" s="1534"/>
      <c r="AY134" s="1534"/>
      <c r="AZ134" s="1534"/>
      <c r="BA134" s="117"/>
    </row>
    <row r="135" spans="1:53" s="135" customFormat="1" ht="21.95" customHeight="1">
      <c r="B135" s="1543" t="s">
        <v>180</v>
      </c>
      <c r="C135" s="1544"/>
      <c r="D135" s="1544"/>
      <c r="E135" s="1544"/>
      <c r="F135" s="1544"/>
      <c r="G135" s="1544"/>
      <c r="H135" s="1544"/>
      <c r="I135" s="1544"/>
      <c r="J135" s="1544"/>
      <c r="K135" s="1544"/>
      <c r="L135" s="1544"/>
      <c r="M135" s="1544"/>
      <c r="N135" s="1544"/>
      <c r="O135" s="1544"/>
      <c r="P135" s="1544"/>
      <c r="Q135" s="1544"/>
      <c r="R135" s="1544"/>
      <c r="S135" s="1544"/>
      <c r="T135" s="1544"/>
      <c r="U135" s="1544"/>
      <c r="V135" s="1544"/>
      <c r="W135" s="1544"/>
      <c r="X135" s="1544"/>
      <c r="Y135" s="1544"/>
      <c r="Z135" s="1544"/>
      <c r="AA135" s="1544"/>
      <c r="AB135" s="1544"/>
      <c r="AC135" s="1544"/>
      <c r="AD135" s="1544"/>
      <c r="AE135" s="1544"/>
      <c r="AF135" s="1544"/>
      <c r="AG135" s="1544"/>
      <c r="AH135" s="1544"/>
      <c r="AI135" s="1544"/>
      <c r="AJ135" s="1544"/>
      <c r="AK135" s="1544"/>
      <c r="AL135" s="1544"/>
      <c r="AM135" s="1544"/>
      <c r="AN135" s="1544"/>
      <c r="AO135" s="1544"/>
      <c r="AP135" s="1544"/>
      <c r="AQ135" s="1544"/>
      <c r="AR135" s="1544"/>
      <c r="AS135" s="1544"/>
      <c r="AT135" s="1544"/>
      <c r="AU135" s="1544"/>
      <c r="AV135" s="1544"/>
      <c r="AW135" s="1544"/>
      <c r="AX135" s="1544"/>
      <c r="AY135" s="1544"/>
      <c r="AZ135" s="1545"/>
    </row>
    <row r="136" spans="1:53" s="135" customFormat="1" ht="21.95" customHeight="1">
      <c r="B136" s="1546"/>
      <c r="C136" s="1543" t="s">
        <v>181</v>
      </c>
      <c r="D136" s="1544"/>
      <c r="E136" s="1544"/>
      <c r="F136" s="1544"/>
      <c r="G136" s="1544"/>
      <c r="H136" s="1544"/>
      <c r="I136" s="1544"/>
      <c r="J136" s="1544"/>
      <c r="K136" s="1544"/>
      <c r="L136" s="1544"/>
      <c r="M136" s="1544"/>
      <c r="N136" s="1544"/>
      <c r="O136" s="1544"/>
      <c r="P136" s="1544"/>
      <c r="Q136" s="1544"/>
      <c r="R136" s="1544"/>
      <c r="S136" s="1544"/>
      <c r="T136" s="1544"/>
      <c r="U136" s="1544"/>
      <c r="V136" s="1544"/>
      <c r="W136" s="1544"/>
      <c r="X136" s="1544"/>
      <c r="Y136" s="1544"/>
      <c r="Z136" s="1544"/>
      <c r="AA136" s="1544"/>
      <c r="AB136" s="1544"/>
      <c r="AC136" s="1544"/>
      <c r="AD136" s="1544"/>
      <c r="AE136" s="1544"/>
      <c r="AF136" s="1544"/>
      <c r="AG136" s="1544"/>
      <c r="AH136" s="1544"/>
      <c r="AI136" s="1544"/>
      <c r="AJ136" s="1544"/>
      <c r="AK136" s="1544"/>
      <c r="AL136" s="1544"/>
      <c r="AM136" s="1544"/>
      <c r="AN136" s="1544"/>
      <c r="AO136" s="1544"/>
      <c r="AP136" s="1544"/>
      <c r="AQ136" s="1544"/>
      <c r="AR136" s="1544"/>
      <c r="AS136" s="1544"/>
      <c r="AT136" s="1544"/>
      <c r="AU136" s="1544"/>
      <c r="AV136" s="1544"/>
      <c r="AW136" s="1544"/>
      <c r="AX136" s="1544"/>
      <c r="AY136" s="1544"/>
      <c r="AZ136" s="1545"/>
    </row>
    <row r="137" spans="1:53" s="135" customFormat="1" ht="21.95" customHeight="1">
      <c r="B137" s="1546"/>
      <c r="C137" s="137"/>
      <c r="D137" s="1547" t="s">
        <v>182</v>
      </c>
      <c r="E137" s="1547"/>
      <c r="F137" s="1547"/>
      <c r="G137" s="1547"/>
      <c r="H137" s="1547"/>
      <c r="I137" s="1547"/>
      <c r="J137" s="1547"/>
      <c r="K137" s="1548">
        <v>440000000</v>
      </c>
      <c r="L137" s="1548"/>
      <c r="M137" s="1548"/>
      <c r="N137" s="1548"/>
      <c r="O137" s="1548"/>
      <c r="P137" s="1548">
        <v>400000000</v>
      </c>
      <c r="Q137" s="1548"/>
      <c r="R137" s="1548"/>
      <c r="S137" s="1548"/>
      <c r="T137" s="1548"/>
      <c r="U137" s="1548">
        <v>200000000</v>
      </c>
      <c r="V137" s="1548"/>
      <c r="W137" s="1548"/>
      <c r="X137" s="1548"/>
      <c r="Y137" s="1548"/>
      <c r="Z137" s="1549" t="s">
        <v>183</v>
      </c>
      <c r="AA137" s="1550"/>
      <c r="AB137" s="1550"/>
      <c r="AC137" s="1551">
        <f>K137-U137</f>
        <v>240000000</v>
      </c>
      <c r="AD137" s="1552"/>
      <c r="AE137" s="1552"/>
      <c r="AF137" s="1552"/>
      <c r="AG137" s="1552"/>
      <c r="AH137" s="1553" t="s">
        <v>184</v>
      </c>
      <c r="AI137" s="1553"/>
      <c r="AJ137" s="1553"/>
      <c r="AK137" s="1553"/>
      <c r="AL137" s="1553"/>
      <c r="AM137" s="1553"/>
      <c r="AN137" s="1553"/>
      <c r="AO137" s="1553"/>
      <c r="AP137" s="1553"/>
      <c r="AQ137" s="1553"/>
      <c r="AR137" s="1553"/>
      <c r="AS137" s="1553"/>
      <c r="AT137" s="1553"/>
      <c r="AU137" s="1553"/>
      <c r="AV137" s="1553"/>
      <c r="AW137" s="1553"/>
      <c r="AX137" s="1553"/>
      <c r="AY137" s="1553"/>
      <c r="AZ137" s="1553"/>
    </row>
    <row r="138" spans="1:53" s="135" customFormat="1" ht="21.95" customHeight="1">
      <c r="B138" s="1546"/>
      <c r="C138" s="138"/>
      <c r="D138" s="1557"/>
      <c r="E138" s="1557"/>
      <c r="F138" s="1557"/>
      <c r="G138" s="1557"/>
      <c r="H138" s="1557"/>
      <c r="I138" s="1557"/>
      <c r="J138" s="1557"/>
      <c r="K138" s="1554"/>
      <c r="L138" s="1554"/>
      <c r="M138" s="1554"/>
      <c r="N138" s="1554"/>
      <c r="O138" s="1554"/>
      <c r="P138" s="1554"/>
      <c r="Q138" s="1554"/>
      <c r="R138" s="1554"/>
      <c r="S138" s="1554"/>
      <c r="T138" s="1554"/>
      <c r="U138" s="1554"/>
      <c r="V138" s="1554"/>
      <c r="W138" s="1554"/>
      <c r="X138" s="1554"/>
      <c r="Y138" s="1554"/>
      <c r="Z138" s="1549" t="s">
        <v>183</v>
      </c>
      <c r="AA138" s="1550"/>
      <c r="AB138" s="1550"/>
      <c r="AC138" s="1551"/>
      <c r="AD138" s="1552"/>
      <c r="AE138" s="1552"/>
      <c r="AF138" s="1552"/>
      <c r="AG138" s="1552"/>
      <c r="AH138" s="1555"/>
      <c r="AI138" s="1555"/>
      <c r="AJ138" s="1555"/>
      <c r="AK138" s="1555"/>
      <c r="AL138" s="1555"/>
      <c r="AM138" s="1555"/>
      <c r="AN138" s="1555"/>
      <c r="AO138" s="1555"/>
      <c r="AP138" s="1555"/>
      <c r="AQ138" s="1555"/>
      <c r="AR138" s="1555"/>
      <c r="AS138" s="1555"/>
      <c r="AT138" s="1555"/>
      <c r="AU138" s="1555"/>
      <c r="AV138" s="1555"/>
      <c r="AW138" s="1555"/>
      <c r="AX138" s="1555"/>
      <c r="AY138" s="1555"/>
      <c r="AZ138" s="1555"/>
    </row>
    <row r="139" spans="1:53" s="135" customFormat="1" ht="21.95" customHeight="1">
      <c r="B139" s="1546"/>
      <c r="C139" s="1546"/>
      <c r="D139" s="1557"/>
      <c r="E139" s="1557"/>
      <c r="F139" s="1557"/>
      <c r="G139" s="1557"/>
      <c r="H139" s="1557"/>
      <c r="I139" s="1557"/>
      <c r="J139" s="1557"/>
      <c r="K139" s="1554"/>
      <c r="L139" s="1554"/>
      <c r="M139" s="1554"/>
      <c r="N139" s="1554"/>
      <c r="O139" s="1554"/>
      <c r="P139" s="1554"/>
      <c r="Q139" s="1554"/>
      <c r="R139" s="1554"/>
      <c r="S139" s="1554"/>
      <c r="T139" s="1554"/>
      <c r="U139" s="1554"/>
      <c r="V139" s="1554"/>
      <c r="W139" s="1554"/>
      <c r="X139" s="1554"/>
      <c r="Y139" s="1554"/>
      <c r="Z139" s="1549" t="s">
        <v>183</v>
      </c>
      <c r="AA139" s="1550"/>
      <c r="AB139" s="1550"/>
      <c r="AC139" s="1551"/>
      <c r="AD139" s="1552"/>
      <c r="AE139" s="1552"/>
      <c r="AF139" s="1552"/>
      <c r="AG139" s="1552"/>
      <c r="AH139" s="1555"/>
      <c r="AI139" s="1555"/>
      <c r="AJ139" s="1555"/>
      <c r="AK139" s="1555"/>
      <c r="AL139" s="1555"/>
      <c r="AM139" s="1555"/>
      <c r="AN139" s="1555"/>
      <c r="AO139" s="1555"/>
      <c r="AP139" s="1555"/>
      <c r="AQ139" s="1555"/>
      <c r="AR139" s="1555"/>
      <c r="AS139" s="1555"/>
      <c r="AT139" s="1555"/>
      <c r="AU139" s="1555"/>
      <c r="AV139" s="1555"/>
      <c r="AW139" s="1555"/>
      <c r="AX139" s="1555"/>
      <c r="AY139" s="1555"/>
      <c r="AZ139" s="1555"/>
    </row>
    <row r="140" spans="1:53" s="135" customFormat="1" ht="21.95" customHeight="1">
      <c r="B140" s="1546"/>
      <c r="C140" s="1556"/>
      <c r="D140" s="1558"/>
      <c r="E140" s="1558"/>
      <c r="F140" s="1558"/>
      <c r="G140" s="1558"/>
      <c r="H140" s="1558"/>
      <c r="I140" s="1558"/>
      <c r="J140" s="1558"/>
      <c r="K140" s="1554"/>
      <c r="L140" s="1554"/>
      <c r="M140" s="1554"/>
      <c r="N140" s="1554"/>
      <c r="O140" s="1554"/>
      <c r="P140" s="1554"/>
      <c r="Q140" s="1554"/>
      <c r="R140" s="1554"/>
      <c r="S140" s="1554"/>
      <c r="T140" s="1554"/>
      <c r="U140" s="1554"/>
      <c r="V140" s="1554"/>
      <c r="W140" s="1554"/>
      <c r="X140" s="1554"/>
      <c r="Y140" s="1554"/>
      <c r="Z140" s="1549" t="s">
        <v>183</v>
      </c>
      <c r="AA140" s="1550"/>
      <c r="AB140" s="1550"/>
      <c r="AC140" s="1551"/>
      <c r="AD140" s="1552"/>
      <c r="AE140" s="1552"/>
      <c r="AF140" s="1552"/>
      <c r="AG140" s="1552"/>
      <c r="AH140" s="1555"/>
      <c r="AI140" s="1555"/>
      <c r="AJ140" s="1555"/>
      <c r="AK140" s="1555"/>
      <c r="AL140" s="1555"/>
      <c r="AM140" s="1555"/>
      <c r="AN140" s="1555"/>
      <c r="AO140" s="1555"/>
      <c r="AP140" s="1555"/>
      <c r="AQ140" s="1555"/>
      <c r="AR140" s="1555"/>
      <c r="AS140" s="1555"/>
      <c r="AT140" s="1555"/>
      <c r="AU140" s="1555"/>
      <c r="AV140" s="1555"/>
      <c r="AW140" s="1555"/>
      <c r="AX140" s="1555"/>
      <c r="AY140" s="1555"/>
      <c r="AZ140" s="1555"/>
    </row>
    <row r="141" spans="1:53" s="135" customFormat="1" ht="21.95" customHeight="1">
      <c r="B141" s="137"/>
      <c r="C141" s="1559" t="s">
        <v>185</v>
      </c>
      <c r="D141" s="1560"/>
      <c r="E141" s="1560"/>
      <c r="F141" s="1560"/>
      <c r="G141" s="1560"/>
      <c r="H141" s="1560"/>
      <c r="I141" s="1560"/>
      <c r="J141" s="1561"/>
      <c r="K141" s="1562">
        <f>SUM(K137:O140)</f>
        <v>440000000</v>
      </c>
      <c r="L141" s="1562"/>
      <c r="M141" s="1562"/>
      <c r="N141" s="1562"/>
      <c r="O141" s="1562"/>
      <c r="P141" s="1562">
        <f>SUM(P137:T140)</f>
        <v>400000000</v>
      </c>
      <c r="Q141" s="1562"/>
      <c r="R141" s="1562"/>
      <c r="S141" s="1562"/>
      <c r="T141" s="1562"/>
      <c r="U141" s="1562">
        <f>SUM(U137:Y140)</f>
        <v>200000000</v>
      </c>
      <c r="V141" s="1562"/>
      <c r="W141" s="1562"/>
      <c r="X141" s="1562"/>
      <c r="Y141" s="1562"/>
      <c r="Z141" s="1563"/>
      <c r="AA141" s="1564"/>
      <c r="AB141" s="1565"/>
      <c r="AC141" s="1562">
        <f>SUM(AC137:AG140)</f>
        <v>240000000</v>
      </c>
      <c r="AD141" s="1562"/>
      <c r="AE141" s="1562"/>
      <c r="AF141" s="1562"/>
      <c r="AG141" s="1562"/>
      <c r="AH141" s="1534"/>
      <c r="AI141" s="1534"/>
      <c r="AJ141" s="1534"/>
      <c r="AK141" s="1534"/>
      <c r="AL141" s="1534"/>
      <c r="AM141" s="1534"/>
      <c r="AN141" s="1534"/>
      <c r="AO141" s="1534"/>
      <c r="AP141" s="1534"/>
      <c r="AQ141" s="1534"/>
      <c r="AR141" s="1534"/>
      <c r="AS141" s="1534"/>
      <c r="AT141" s="1534"/>
      <c r="AU141" s="1534"/>
      <c r="AV141" s="1534"/>
      <c r="AW141" s="1534"/>
      <c r="AX141" s="1534"/>
      <c r="AY141" s="1534"/>
      <c r="AZ141" s="1534"/>
    </row>
    <row r="142" spans="1:53" s="135" customFormat="1" ht="21.95" customHeight="1">
      <c r="B142" s="137"/>
      <c r="C142" s="1543" t="s">
        <v>186</v>
      </c>
      <c r="D142" s="1544"/>
      <c r="E142" s="1544"/>
      <c r="F142" s="1544"/>
      <c r="G142" s="1544"/>
      <c r="H142" s="1544"/>
      <c r="I142" s="1544"/>
      <c r="J142" s="1544"/>
      <c r="K142" s="1544"/>
      <c r="L142" s="1544"/>
      <c r="M142" s="1544"/>
      <c r="N142" s="1544"/>
      <c r="O142" s="1544"/>
      <c r="P142" s="1544"/>
      <c r="Q142" s="1544"/>
      <c r="R142" s="1544"/>
      <c r="S142" s="1544"/>
      <c r="T142" s="1544"/>
      <c r="U142" s="1544"/>
      <c r="V142" s="1544"/>
      <c r="W142" s="1544"/>
      <c r="X142" s="1544"/>
      <c r="Y142" s="1544"/>
      <c r="Z142" s="1544"/>
      <c r="AA142" s="1544"/>
      <c r="AB142" s="1544"/>
      <c r="AC142" s="1544"/>
      <c r="AD142" s="1544"/>
      <c r="AE142" s="1544"/>
      <c r="AF142" s="1544"/>
      <c r="AG142" s="1544"/>
      <c r="AH142" s="1544"/>
      <c r="AI142" s="1544"/>
      <c r="AJ142" s="1544"/>
      <c r="AK142" s="1544"/>
      <c r="AL142" s="1544"/>
      <c r="AM142" s="1544"/>
      <c r="AN142" s="1544"/>
      <c r="AO142" s="1544"/>
      <c r="AP142" s="1544"/>
      <c r="AQ142" s="1544"/>
      <c r="AR142" s="1544"/>
      <c r="AS142" s="1544"/>
      <c r="AT142" s="1544"/>
      <c r="AU142" s="1544"/>
      <c r="AV142" s="1544"/>
      <c r="AW142" s="1544"/>
      <c r="AX142" s="1544"/>
      <c r="AY142" s="1544"/>
      <c r="AZ142" s="1545"/>
    </row>
    <row r="143" spans="1:53" s="135" customFormat="1" ht="21.95" customHeight="1">
      <c r="B143" s="137"/>
      <c r="C143" s="1566"/>
      <c r="D143" s="1553" t="s">
        <v>187</v>
      </c>
      <c r="E143" s="1553"/>
      <c r="F143" s="1553"/>
      <c r="G143" s="1553"/>
      <c r="H143" s="1553"/>
      <c r="I143" s="1553"/>
      <c r="J143" s="1553"/>
      <c r="K143" s="1548">
        <v>110000000</v>
      </c>
      <c r="L143" s="1548"/>
      <c r="M143" s="1548"/>
      <c r="N143" s="1548"/>
      <c r="O143" s="1548"/>
      <c r="P143" s="1548">
        <v>100000000</v>
      </c>
      <c r="Q143" s="1548"/>
      <c r="R143" s="1548"/>
      <c r="S143" s="1548"/>
      <c r="T143" s="1548"/>
      <c r="U143" s="1548">
        <v>50000000</v>
      </c>
      <c r="V143" s="1548"/>
      <c r="W143" s="1548"/>
      <c r="X143" s="1548"/>
      <c r="Y143" s="1548"/>
      <c r="Z143" s="1549" t="s">
        <v>183</v>
      </c>
      <c r="AA143" s="1550"/>
      <c r="AB143" s="1550"/>
      <c r="AC143" s="1551">
        <f>K143-U143</f>
        <v>60000000</v>
      </c>
      <c r="AD143" s="1552"/>
      <c r="AE143" s="1552"/>
      <c r="AF143" s="1552"/>
      <c r="AG143" s="1552"/>
      <c r="AH143" s="1553" t="s">
        <v>188</v>
      </c>
      <c r="AI143" s="1553"/>
      <c r="AJ143" s="1553"/>
      <c r="AK143" s="1553"/>
      <c r="AL143" s="1553"/>
      <c r="AM143" s="1553"/>
      <c r="AN143" s="1553"/>
      <c r="AO143" s="1553"/>
      <c r="AP143" s="1553"/>
      <c r="AQ143" s="1553"/>
      <c r="AR143" s="1553"/>
      <c r="AS143" s="1553"/>
      <c r="AT143" s="1553"/>
      <c r="AU143" s="1553"/>
      <c r="AV143" s="1553"/>
      <c r="AW143" s="1553"/>
      <c r="AX143" s="1553"/>
      <c r="AY143" s="1553"/>
      <c r="AZ143" s="1553"/>
    </row>
    <row r="144" spans="1:53" s="135" customFormat="1" ht="21.95" customHeight="1">
      <c r="B144" s="136"/>
      <c r="C144" s="1567"/>
      <c r="D144" s="1553" t="s">
        <v>189</v>
      </c>
      <c r="E144" s="1553"/>
      <c r="F144" s="1553"/>
      <c r="G144" s="1553"/>
      <c r="H144" s="1553"/>
      <c r="I144" s="1553"/>
      <c r="J144" s="1553"/>
      <c r="K144" s="1548">
        <v>110000000</v>
      </c>
      <c r="L144" s="1548"/>
      <c r="M144" s="1548"/>
      <c r="N144" s="1548"/>
      <c r="O144" s="1548"/>
      <c r="P144" s="1548">
        <v>100000000</v>
      </c>
      <c r="Q144" s="1548"/>
      <c r="R144" s="1548"/>
      <c r="S144" s="1548"/>
      <c r="T144" s="1548"/>
      <c r="U144" s="1548">
        <v>50000000</v>
      </c>
      <c r="V144" s="1548"/>
      <c r="W144" s="1548"/>
      <c r="X144" s="1548"/>
      <c r="Y144" s="1548"/>
      <c r="Z144" s="1549" t="s">
        <v>183</v>
      </c>
      <c r="AA144" s="1550"/>
      <c r="AB144" s="1550"/>
      <c r="AC144" s="1568">
        <f>K144-U144</f>
        <v>60000000</v>
      </c>
      <c r="AD144" s="1569"/>
      <c r="AE144" s="1569"/>
      <c r="AF144" s="1569"/>
      <c r="AG144" s="1569"/>
      <c r="AH144" s="1553" t="s">
        <v>190</v>
      </c>
      <c r="AI144" s="1553"/>
      <c r="AJ144" s="1553"/>
      <c r="AK144" s="1553"/>
      <c r="AL144" s="1553"/>
      <c r="AM144" s="1553"/>
      <c r="AN144" s="1553"/>
      <c r="AO144" s="1553"/>
      <c r="AP144" s="1553"/>
      <c r="AQ144" s="1553"/>
      <c r="AR144" s="1553"/>
      <c r="AS144" s="1553"/>
      <c r="AT144" s="1553"/>
      <c r="AU144" s="1553"/>
      <c r="AV144" s="1553"/>
      <c r="AW144" s="1553"/>
      <c r="AX144" s="1553"/>
      <c r="AY144" s="1553"/>
      <c r="AZ144" s="1553"/>
    </row>
    <row r="145" spans="1:53" s="135" customFormat="1" ht="21.95" customHeight="1">
      <c r="B145" s="139"/>
      <c r="C145" s="1559" t="s">
        <v>185</v>
      </c>
      <c r="D145" s="1560"/>
      <c r="E145" s="1560"/>
      <c r="F145" s="1560"/>
      <c r="G145" s="1560"/>
      <c r="H145" s="1560"/>
      <c r="I145" s="1560"/>
      <c r="J145" s="1561"/>
      <c r="K145" s="1562">
        <f>SUM(K143:O144)</f>
        <v>220000000</v>
      </c>
      <c r="L145" s="1562"/>
      <c r="M145" s="1562"/>
      <c r="N145" s="1562"/>
      <c r="O145" s="1562"/>
      <c r="P145" s="1562">
        <f>SUM(P143:T144)</f>
        <v>200000000</v>
      </c>
      <c r="Q145" s="1562"/>
      <c r="R145" s="1562"/>
      <c r="S145" s="1562"/>
      <c r="T145" s="1562"/>
      <c r="U145" s="1562">
        <f>SUM(U143:Y144)</f>
        <v>100000000</v>
      </c>
      <c r="V145" s="1562"/>
      <c r="W145" s="1562"/>
      <c r="X145" s="1562"/>
      <c r="Y145" s="1562"/>
      <c r="Z145" s="1563"/>
      <c r="AA145" s="1564"/>
      <c r="AB145" s="1565"/>
      <c r="AC145" s="1562">
        <f>SUM(AC143:AG144)</f>
        <v>120000000</v>
      </c>
      <c r="AD145" s="1562"/>
      <c r="AE145" s="1562"/>
      <c r="AF145" s="1562"/>
      <c r="AG145" s="1562"/>
      <c r="AH145" s="1534"/>
      <c r="AI145" s="1534"/>
      <c r="AJ145" s="1534"/>
      <c r="AK145" s="1534"/>
      <c r="AL145" s="1534"/>
      <c r="AM145" s="1534"/>
      <c r="AN145" s="1534"/>
      <c r="AO145" s="1534"/>
      <c r="AP145" s="1534"/>
      <c r="AQ145" s="1534"/>
      <c r="AR145" s="1534"/>
      <c r="AS145" s="1534"/>
      <c r="AT145" s="1534"/>
      <c r="AU145" s="1534"/>
      <c r="AV145" s="1534"/>
      <c r="AW145" s="1534"/>
      <c r="AX145" s="1534"/>
      <c r="AY145" s="1534"/>
      <c r="AZ145" s="1534"/>
    </row>
    <row r="146" spans="1:53" s="135" customFormat="1" ht="21.95" customHeight="1">
      <c r="B146" s="1559" t="s">
        <v>33</v>
      </c>
      <c r="C146" s="1560"/>
      <c r="D146" s="1560"/>
      <c r="E146" s="1560"/>
      <c r="F146" s="1560"/>
      <c r="G146" s="1560"/>
      <c r="H146" s="1560"/>
      <c r="I146" s="1560"/>
      <c r="J146" s="1561"/>
      <c r="K146" s="1562">
        <f>K141+K145</f>
        <v>660000000</v>
      </c>
      <c r="L146" s="1562"/>
      <c r="M146" s="1562"/>
      <c r="N146" s="1562"/>
      <c r="O146" s="1562"/>
      <c r="P146" s="1562">
        <f t="shared" ref="P146" si="0">P141+P145</f>
        <v>600000000</v>
      </c>
      <c r="Q146" s="1562"/>
      <c r="R146" s="1562"/>
      <c r="S146" s="1562"/>
      <c r="T146" s="1562"/>
      <c r="U146" s="1562">
        <f>U141+U145</f>
        <v>300000000</v>
      </c>
      <c r="V146" s="1562"/>
      <c r="W146" s="1562"/>
      <c r="X146" s="1562"/>
      <c r="Y146" s="1562"/>
      <c r="Z146" s="1563"/>
      <c r="AA146" s="1564"/>
      <c r="AB146" s="1565"/>
      <c r="AC146" s="1562">
        <f>AC141+AC145</f>
        <v>360000000</v>
      </c>
      <c r="AD146" s="1562"/>
      <c r="AE146" s="1562"/>
      <c r="AF146" s="1562"/>
      <c r="AG146" s="1562"/>
      <c r="AH146" s="1534"/>
      <c r="AI146" s="1534"/>
      <c r="AJ146" s="1534"/>
      <c r="AK146" s="1534"/>
      <c r="AL146" s="1534"/>
      <c r="AM146" s="1534"/>
      <c r="AN146" s="1534"/>
      <c r="AO146" s="1534"/>
      <c r="AP146" s="1534"/>
      <c r="AQ146" s="1534"/>
      <c r="AR146" s="1534"/>
      <c r="AS146" s="1534"/>
      <c r="AT146" s="1534"/>
      <c r="AU146" s="1534"/>
      <c r="AV146" s="1534"/>
      <c r="AW146" s="1534"/>
      <c r="AX146" s="1534"/>
      <c r="AY146" s="1534"/>
      <c r="AZ146" s="1534"/>
    </row>
    <row r="147" spans="1:53" s="135" customFormat="1" ht="15" customHeight="1">
      <c r="B147" s="140" t="s">
        <v>191</v>
      </c>
      <c r="C147" s="141"/>
      <c r="D147" s="141"/>
      <c r="E147" s="141"/>
      <c r="F147" s="141"/>
      <c r="G147" s="141"/>
      <c r="H147" s="141"/>
      <c r="I147" s="141"/>
      <c r="J147" s="141"/>
      <c r="K147" s="141"/>
      <c r="L147" s="141"/>
      <c r="M147" s="141"/>
      <c r="N147" s="141"/>
      <c r="O147" s="141"/>
      <c r="P147" s="141"/>
      <c r="Q147" s="141"/>
      <c r="R147" s="141"/>
      <c r="S147" s="141"/>
      <c r="T147" s="141"/>
      <c r="U147" s="141"/>
      <c r="V147" s="142"/>
      <c r="W147" s="142"/>
      <c r="X147" s="142"/>
      <c r="Y147" s="142"/>
      <c r="Z147" s="142"/>
      <c r="AA147" s="142"/>
      <c r="AB147" s="142"/>
      <c r="AC147" s="142"/>
      <c r="AD147" s="142"/>
      <c r="AE147" s="142"/>
      <c r="AF147" s="142"/>
      <c r="AG147" s="142"/>
      <c r="AH147" s="141"/>
      <c r="AI147" s="141"/>
      <c r="AJ147" s="141"/>
      <c r="AK147" s="141"/>
      <c r="AL147" s="141"/>
      <c r="AM147" s="141"/>
      <c r="AN147" s="142"/>
      <c r="AO147" s="142"/>
      <c r="AP147" s="142"/>
      <c r="AQ147" s="142"/>
      <c r="AR147" s="142"/>
      <c r="AS147" s="142"/>
      <c r="AT147" s="142"/>
      <c r="AU147" s="142"/>
      <c r="AV147" s="142"/>
      <c r="AW147" s="142"/>
      <c r="AX147" s="142"/>
      <c r="AY147" s="142"/>
      <c r="AZ147" s="142"/>
    </row>
    <row r="148" spans="1:53" s="135" customFormat="1" ht="15" customHeight="1">
      <c r="B148" s="140" t="s">
        <v>192</v>
      </c>
    </row>
    <row r="149" spans="1:53" s="135" customFormat="1" ht="15" customHeight="1">
      <c r="B149" s="140" t="s">
        <v>193</v>
      </c>
    </row>
    <row r="150" spans="1:53" s="92" customFormat="1" ht="15" customHeight="1">
      <c r="A150" s="117"/>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row>
    <row r="151" spans="1:53" ht="21.95" customHeight="1">
      <c r="A151" s="127"/>
      <c r="B151" s="115" t="s">
        <v>194</v>
      </c>
      <c r="C151" s="41"/>
      <c r="D151" s="41"/>
      <c r="E151" s="41"/>
      <c r="F151" s="41"/>
      <c r="G151" s="41"/>
      <c r="H151" s="41"/>
      <c r="I151" s="41"/>
      <c r="J151" s="41"/>
      <c r="K151" s="41"/>
      <c r="L151" s="129"/>
      <c r="M151" s="41"/>
      <c r="N151" s="41"/>
      <c r="O151" s="41"/>
      <c r="P151" s="41"/>
      <c r="Q151" s="41"/>
      <c r="R151" s="41"/>
      <c r="S151" s="41"/>
      <c r="T151" s="41"/>
      <c r="U151" s="41"/>
      <c r="V151" s="41"/>
      <c r="W151" s="41"/>
      <c r="X151" s="41"/>
      <c r="Y151" s="41"/>
      <c r="Z151" s="41"/>
      <c r="AA151" s="41"/>
      <c r="AB151" s="41"/>
      <c r="AC151" s="41"/>
      <c r="AD151" s="41"/>
      <c r="AE151" s="41"/>
      <c r="AF151" s="41"/>
      <c r="AG151" s="41"/>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row>
    <row r="152" spans="1:53" s="144" customFormat="1" ht="21.95" customHeight="1">
      <c r="A152" s="143"/>
      <c r="B152" s="1573" t="s">
        <v>195</v>
      </c>
      <c r="C152" s="1573"/>
      <c r="D152" s="1573"/>
      <c r="E152" s="1573"/>
      <c r="F152" s="1573"/>
      <c r="G152" s="1573"/>
      <c r="H152" s="1574" t="s">
        <v>196</v>
      </c>
      <c r="I152" s="1575"/>
      <c r="J152" s="1575"/>
      <c r="K152" s="1575"/>
      <c r="L152" s="1575"/>
      <c r="M152" s="1575"/>
      <c r="N152" s="1575"/>
      <c r="O152" s="1575"/>
      <c r="P152" s="1575"/>
      <c r="Q152" s="1575"/>
      <c r="R152" s="1575"/>
      <c r="S152" s="1576"/>
      <c r="T152" s="1580" t="s">
        <v>197</v>
      </c>
      <c r="U152" s="1581"/>
      <c r="V152" s="1581"/>
      <c r="W152" s="1581"/>
      <c r="X152" s="1582"/>
    </row>
    <row r="153" spans="1:53" s="144" customFormat="1" ht="21.95" customHeight="1">
      <c r="A153" s="143"/>
      <c r="B153" s="1573"/>
      <c r="C153" s="1573"/>
      <c r="D153" s="1573"/>
      <c r="E153" s="1573"/>
      <c r="F153" s="1573"/>
      <c r="G153" s="1573"/>
      <c r="H153" s="1577"/>
      <c r="I153" s="1578"/>
      <c r="J153" s="1578"/>
      <c r="K153" s="1578"/>
      <c r="L153" s="1578"/>
      <c r="M153" s="1578"/>
      <c r="N153" s="1578"/>
      <c r="O153" s="1578"/>
      <c r="P153" s="1578"/>
      <c r="Q153" s="1578"/>
      <c r="R153" s="1578"/>
      <c r="S153" s="1579"/>
      <c r="T153" s="1583"/>
      <c r="U153" s="1584"/>
      <c r="V153" s="1584"/>
      <c r="W153" s="1584"/>
      <c r="X153" s="1585"/>
    </row>
    <row r="154" spans="1:53" s="144" customFormat="1" ht="21.95" customHeight="1">
      <c r="A154" s="143"/>
      <c r="B154" s="1586">
        <v>46477</v>
      </c>
      <c r="C154" s="1586"/>
      <c r="D154" s="1586"/>
      <c r="E154" s="1586"/>
      <c r="F154" s="1586"/>
      <c r="G154" s="1586"/>
      <c r="H154" s="1587">
        <v>1.2</v>
      </c>
      <c r="I154" s="1588"/>
      <c r="J154" s="1588"/>
      <c r="K154" s="1588"/>
      <c r="L154" s="1588"/>
      <c r="M154" s="1588"/>
      <c r="N154" s="1588"/>
      <c r="O154" s="1588"/>
      <c r="P154" s="1588"/>
      <c r="Q154" s="1588"/>
      <c r="R154" s="1588"/>
      <c r="S154" s="1589"/>
      <c r="T154" s="1590"/>
      <c r="U154" s="1591"/>
      <c r="V154" s="1591"/>
      <c r="W154" s="1591"/>
      <c r="X154" s="1592"/>
    </row>
    <row r="155" spans="1:53" s="144" customFormat="1" ht="15.75" customHeight="1">
      <c r="A155" s="143"/>
      <c r="B155" s="92" t="s">
        <v>198</v>
      </c>
      <c r="C155" s="145"/>
      <c r="D155" s="145"/>
      <c r="E155" s="145"/>
      <c r="F155" s="145"/>
      <c r="G155" s="146"/>
      <c r="H155" s="146"/>
      <c r="I155" s="146"/>
      <c r="J155" s="146"/>
      <c r="K155" s="146"/>
      <c r="L155" s="146"/>
      <c r="M155" s="146"/>
      <c r="N155" s="146"/>
      <c r="O155" s="146"/>
      <c r="P155" s="146"/>
      <c r="Q155" s="146"/>
      <c r="R155" s="147"/>
      <c r="S155" s="147"/>
      <c r="T155" s="147"/>
      <c r="U155" s="146"/>
      <c r="V155" s="146"/>
      <c r="W155" s="146"/>
      <c r="X155" s="148"/>
      <c r="Y155" s="148"/>
      <c r="Z155" s="148"/>
      <c r="AA155" s="148"/>
      <c r="AB155" s="148"/>
      <c r="AC155" s="148"/>
      <c r="AD155" s="148"/>
      <c r="AE155" s="148"/>
      <c r="AF155" s="148"/>
      <c r="AG155" s="148"/>
      <c r="AH155" s="148"/>
      <c r="AI155" s="148"/>
      <c r="AJ155" s="148"/>
      <c r="AK155" s="148"/>
      <c r="AL155" s="148"/>
      <c r="AM155" s="148"/>
      <c r="AN155" s="148"/>
      <c r="AO155" s="148"/>
      <c r="AR155" s="1570"/>
      <c r="AS155" s="1570"/>
      <c r="AT155" s="1570"/>
      <c r="AU155" s="1570"/>
    </row>
    <row r="156" spans="1:53" s="144" customFormat="1" ht="15.75" customHeight="1">
      <c r="A156" s="143"/>
      <c r="C156" s="145"/>
      <c r="D156" s="145"/>
      <c r="E156" s="145"/>
      <c r="F156" s="145"/>
      <c r="G156" s="146"/>
      <c r="H156" s="146"/>
      <c r="I156" s="146"/>
      <c r="J156" s="146"/>
      <c r="K156" s="146"/>
      <c r="L156" s="146"/>
      <c r="M156" s="146"/>
      <c r="N156" s="146"/>
      <c r="O156" s="146"/>
      <c r="P156" s="146"/>
      <c r="Q156" s="146"/>
      <c r="R156" s="147"/>
      <c r="S156" s="147"/>
      <c r="T156" s="147"/>
      <c r="U156" s="146"/>
      <c r="V156" s="146"/>
      <c r="W156" s="146"/>
      <c r="X156" s="148"/>
      <c r="Y156" s="148"/>
      <c r="Z156" s="148"/>
      <c r="AA156" s="148"/>
      <c r="AB156" s="148"/>
      <c r="AC156" s="148"/>
      <c r="AD156" s="148"/>
      <c r="AE156" s="148"/>
      <c r="AF156" s="148"/>
      <c r="AG156" s="148"/>
      <c r="AH156" s="148"/>
      <c r="AI156" s="148"/>
      <c r="AJ156" s="148"/>
      <c r="AK156" s="148"/>
      <c r="AL156" s="148"/>
      <c r="AM156" s="148"/>
      <c r="AN156" s="148"/>
      <c r="AO156" s="148"/>
    </row>
    <row r="157" spans="1:53" ht="21.95" customHeight="1">
      <c r="B157" s="18" t="s">
        <v>199</v>
      </c>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row>
    <row r="158" spans="1:53" ht="21.95" customHeight="1">
      <c r="A158" s="149"/>
      <c r="B158" s="1473" t="s">
        <v>200</v>
      </c>
      <c r="C158" s="1470"/>
      <c r="D158" s="1470"/>
      <c r="E158" s="1470"/>
      <c r="F158" s="1475"/>
      <c r="G158" s="1473" t="s">
        <v>201</v>
      </c>
      <c r="H158" s="1470"/>
      <c r="I158" s="1470"/>
      <c r="J158" s="1470"/>
      <c r="K158" s="1470"/>
      <c r="L158" s="1470"/>
      <c r="M158" s="1470"/>
      <c r="N158" s="1470"/>
      <c r="O158" s="1470"/>
      <c r="P158" s="1470"/>
      <c r="Q158" s="1470"/>
      <c r="R158" s="1475"/>
      <c r="S158" s="1473" t="s">
        <v>202</v>
      </c>
      <c r="T158" s="1470"/>
      <c r="U158" s="1470"/>
      <c r="V158" s="1470"/>
      <c r="W158" s="1470"/>
      <c r="X158" s="1470"/>
      <c r="Y158" s="1470"/>
      <c r="Z158" s="1470"/>
      <c r="AA158" s="1470"/>
      <c r="AB158" s="1470"/>
      <c r="AC158" s="1470"/>
      <c r="AD158" s="1475"/>
      <c r="AE158" s="1473" t="s">
        <v>203</v>
      </c>
      <c r="AF158" s="1470"/>
      <c r="AG158" s="1470"/>
      <c r="AH158" s="1470"/>
      <c r="AI158" s="1470"/>
      <c r="AJ158" s="1470"/>
      <c r="AK158" s="1470"/>
      <c r="AL158" s="1475"/>
      <c r="AT158" s="127"/>
      <c r="AU158" s="127"/>
      <c r="AV158" s="127"/>
      <c r="AW158" s="127"/>
      <c r="AX158" s="127"/>
      <c r="AY158" s="127"/>
      <c r="AZ158" s="127"/>
      <c r="BA158" s="127"/>
    </row>
    <row r="159" spans="1:53" ht="21.95" customHeight="1">
      <c r="A159" s="149"/>
      <c r="B159" s="1438" t="s">
        <v>204</v>
      </c>
      <c r="C159" s="1571"/>
      <c r="D159" s="1571"/>
      <c r="E159" s="1571"/>
      <c r="F159" s="1572"/>
      <c r="G159" s="1438" t="s">
        <v>205</v>
      </c>
      <c r="H159" s="1571"/>
      <c r="I159" s="1571"/>
      <c r="J159" s="1571"/>
      <c r="K159" s="1571"/>
      <c r="L159" s="1571"/>
      <c r="M159" s="1571"/>
      <c r="N159" s="1571"/>
      <c r="O159" s="1571"/>
      <c r="P159" s="1571"/>
      <c r="Q159" s="1571"/>
      <c r="R159" s="1572"/>
      <c r="S159" s="1438" t="s">
        <v>206</v>
      </c>
      <c r="T159" s="1439"/>
      <c r="U159" s="1439"/>
      <c r="V159" s="1439"/>
      <c r="W159" s="1439"/>
      <c r="X159" s="1439"/>
      <c r="Y159" s="1439"/>
      <c r="Z159" s="1439"/>
      <c r="AA159" s="1439"/>
      <c r="AB159" s="1439"/>
      <c r="AC159" s="1439"/>
      <c r="AD159" s="1440"/>
      <c r="AE159" s="1438"/>
      <c r="AF159" s="1439"/>
      <c r="AG159" s="1439"/>
      <c r="AH159" s="1439"/>
      <c r="AI159" s="1439"/>
      <c r="AJ159" s="1439"/>
      <c r="AK159" s="1439"/>
      <c r="AL159" s="1440"/>
      <c r="AT159" s="127"/>
      <c r="AU159" s="127"/>
      <c r="AV159" s="127"/>
      <c r="AW159" s="127"/>
      <c r="AX159" s="127"/>
      <c r="AY159" s="127"/>
      <c r="AZ159" s="127"/>
      <c r="BA159" s="127"/>
    </row>
    <row r="160" spans="1:53" ht="21.95" customHeight="1">
      <c r="A160" s="149"/>
      <c r="B160" s="122"/>
      <c r="C160" s="53"/>
      <c r="D160" s="53"/>
      <c r="E160" s="53"/>
      <c r="F160" s="123" t="s">
        <v>207</v>
      </c>
      <c r="G160" s="1522"/>
      <c r="H160" s="1523"/>
      <c r="I160" s="1523"/>
      <c r="J160" s="1523"/>
      <c r="K160" s="1523"/>
      <c r="L160" s="1523"/>
      <c r="M160" s="1594" t="s">
        <v>208</v>
      </c>
      <c r="N160" s="1594"/>
      <c r="O160" s="1594"/>
      <c r="P160" s="1594"/>
      <c r="Q160" s="1594"/>
      <c r="R160" s="1595"/>
      <c r="S160" s="122"/>
      <c r="T160" s="53"/>
      <c r="U160" s="53"/>
      <c r="V160" s="53"/>
      <c r="W160" s="53"/>
      <c r="X160" s="53"/>
      <c r="Y160" s="53"/>
      <c r="Z160" s="53"/>
      <c r="AA160" s="53"/>
      <c r="AB160" s="53"/>
      <c r="AC160" s="53"/>
      <c r="AD160" s="123" t="s">
        <v>207</v>
      </c>
      <c r="AE160" s="1502"/>
      <c r="AF160" s="1503"/>
      <c r="AG160" s="1503"/>
      <c r="AH160" s="1503"/>
      <c r="AI160" s="1503"/>
      <c r="AJ160" s="1503"/>
      <c r="AK160" s="1503"/>
      <c r="AL160" s="1504"/>
      <c r="AT160" s="127"/>
      <c r="AU160" s="127"/>
      <c r="AV160" s="127"/>
      <c r="AW160" s="127"/>
      <c r="AX160" s="127"/>
      <c r="AY160" s="127"/>
      <c r="AZ160" s="127"/>
      <c r="BA160" s="127"/>
    </row>
    <row r="161" spans="1:53" ht="21.95" customHeight="1">
      <c r="A161" s="149"/>
      <c r="B161" s="1596"/>
      <c r="C161" s="1597"/>
      <c r="D161" s="1597"/>
      <c r="E161" s="1597"/>
      <c r="F161" s="1598"/>
      <c r="G161" s="102" t="s">
        <v>209</v>
      </c>
      <c r="H161" s="18"/>
      <c r="I161" s="18"/>
      <c r="J161" s="18"/>
      <c r="K161" s="18"/>
      <c r="L161" s="18"/>
      <c r="M161" s="18"/>
      <c r="N161" s="18"/>
      <c r="O161" s="18"/>
      <c r="P161" s="18"/>
      <c r="Q161" s="18"/>
      <c r="R161" s="105"/>
      <c r="S161" s="1596"/>
      <c r="T161" s="1597"/>
      <c r="U161" s="1597"/>
      <c r="V161" s="1597"/>
      <c r="W161" s="1597"/>
      <c r="X161" s="1597"/>
      <c r="Y161" s="1597"/>
      <c r="Z161" s="1597"/>
      <c r="AA161" s="1597"/>
      <c r="AB161" s="1597"/>
      <c r="AC161" s="1597"/>
      <c r="AD161" s="1598"/>
      <c r="AE161" s="1505"/>
      <c r="AF161" s="1506"/>
      <c r="AG161" s="1506"/>
      <c r="AH161" s="1506"/>
      <c r="AI161" s="1506"/>
      <c r="AJ161" s="1506"/>
      <c r="AK161" s="1506"/>
      <c r="AL161" s="1507"/>
      <c r="AT161" s="127"/>
      <c r="AU161" s="127"/>
      <c r="AV161" s="127"/>
      <c r="AW161" s="127"/>
      <c r="AX161" s="127"/>
      <c r="AY161" s="127"/>
      <c r="AZ161" s="127"/>
      <c r="BA161" s="127"/>
    </row>
    <row r="162" spans="1:53" ht="21.95" customHeight="1">
      <c r="A162" s="149"/>
      <c r="B162" s="1596"/>
      <c r="C162" s="1597"/>
      <c r="D162" s="1597"/>
      <c r="E162" s="1597"/>
      <c r="F162" s="1598"/>
      <c r="G162" s="1476"/>
      <c r="H162" s="1477"/>
      <c r="I162" s="1477"/>
      <c r="J162" s="1477"/>
      <c r="K162" s="1477"/>
      <c r="L162" s="1477"/>
      <c r="M162" s="1599" t="s">
        <v>210</v>
      </c>
      <c r="N162" s="1599"/>
      <c r="O162" s="1599"/>
      <c r="P162" s="1599"/>
      <c r="Q162" s="1599"/>
      <c r="R162" s="1600"/>
      <c r="S162" s="1596"/>
      <c r="T162" s="1597"/>
      <c r="U162" s="1597"/>
      <c r="V162" s="1597"/>
      <c r="W162" s="1597"/>
      <c r="X162" s="1597"/>
      <c r="Y162" s="1597"/>
      <c r="Z162" s="1597"/>
      <c r="AA162" s="1597"/>
      <c r="AB162" s="1597"/>
      <c r="AC162" s="1597"/>
      <c r="AD162" s="1598"/>
      <c r="AE162" s="1505"/>
      <c r="AF162" s="1506"/>
      <c r="AG162" s="1506"/>
      <c r="AH162" s="1506"/>
      <c r="AI162" s="1506"/>
      <c r="AJ162" s="1506"/>
      <c r="AK162" s="1506"/>
      <c r="AL162" s="1507"/>
      <c r="AT162" s="127"/>
      <c r="AU162" s="127"/>
      <c r="AV162" s="127"/>
      <c r="AW162" s="127"/>
      <c r="AX162" s="127"/>
      <c r="AY162" s="127"/>
      <c r="AZ162" s="127"/>
      <c r="BA162" s="127"/>
    </row>
    <row r="163" spans="1:53" ht="21.95" customHeight="1">
      <c r="A163" s="149"/>
      <c r="B163" s="1596"/>
      <c r="C163" s="1597"/>
      <c r="D163" s="1597"/>
      <c r="E163" s="1597"/>
      <c r="F163" s="1598"/>
      <c r="G163" s="122" t="s">
        <v>211</v>
      </c>
      <c r="H163" s="53"/>
      <c r="I163" s="53"/>
      <c r="J163" s="53"/>
      <c r="K163" s="53"/>
      <c r="L163" s="53"/>
      <c r="M163" s="53"/>
      <c r="N163" s="53"/>
      <c r="O163" s="53"/>
      <c r="P163" s="53"/>
      <c r="Q163" s="53"/>
      <c r="R163" s="125"/>
      <c r="S163" s="1596"/>
      <c r="T163" s="1597"/>
      <c r="U163" s="1597"/>
      <c r="V163" s="1597"/>
      <c r="W163" s="1597"/>
      <c r="X163" s="1597"/>
      <c r="Y163" s="1597"/>
      <c r="Z163" s="1597"/>
      <c r="AA163" s="1597"/>
      <c r="AB163" s="1597"/>
      <c r="AC163" s="1597"/>
      <c r="AD163" s="1598"/>
      <c r="AE163" s="1505"/>
      <c r="AF163" s="1506"/>
      <c r="AG163" s="1506"/>
      <c r="AH163" s="1506"/>
      <c r="AI163" s="1506"/>
      <c r="AJ163" s="1506"/>
      <c r="AK163" s="1506"/>
      <c r="AL163" s="1507"/>
      <c r="AT163" s="127"/>
      <c r="AU163" s="127"/>
      <c r="AV163" s="127"/>
      <c r="AW163" s="127"/>
      <c r="AX163" s="127"/>
      <c r="AY163" s="127"/>
      <c r="AZ163" s="127"/>
      <c r="BA163" s="127"/>
    </row>
    <row r="164" spans="1:53" ht="21.95" customHeight="1">
      <c r="A164" s="149"/>
      <c r="B164" s="1476"/>
      <c r="C164" s="1477"/>
      <c r="D164" s="1477"/>
      <c r="E164" s="1477"/>
      <c r="F164" s="1525"/>
      <c r="G164" s="1476"/>
      <c r="H164" s="1477"/>
      <c r="I164" s="1477"/>
      <c r="J164" s="1477"/>
      <c r="K164" s="1477"/>
      <c r="L164" s="1477"/>
      <c r="M164" s="1599" t="s">
        <v>210</v>
      </c>
      <c r="N164" s="1599"/>
      <c r="O164" s="1599"/>
      <c r="P164" s="1599"/>
      <c r="Q164" s="1599"/>
      <c r="R164" s="1600"/>
      <c r="S164" s="1476"/>
      <c r="T164" s="1477"/>
      <c r="U164" s="1477"/>
      <c r="V164" s="1477"/>
      <c r="W164" s="1477"/>
      <c r="X164" s="1477"/>
      <c r="Y164" s="1477"/>
      <c r="Z164" s="1477"/>
      <c r="AA164" s="1477"/>
      <c r="AB164" s="1477"/>
      <c r="AC164" s="1477"/>
      <c r="AD164" s="1525"/>
      <c r="AE164" s="1508"/>
      <c r="AF164" s="1509"/>
      <c r="AG164" s="1509"/>
      <c r="AH164" s="1509"/>
      <c r="AI164" s="1509"/>
      <c r="AJ164" s="1509"/>
      <c r="AK164" s="1509"/>
      <c r="AL164" s="1510"/>
      <c r="AT164" s="127"/>
      <c r="AU164" s="127"/>
      <c r="AV164" s="127"/>
      <c r="AW164" s="127"/>
      <c r="AX164" s="127"/>
      <c r="AY164" s="127"/>
      <c r="AZ164" s="127"/>
      <c r="BA164" s="127"/>
    </row>
    <row r="165" spans="1:53" s="92" customFormat="1" ht="15" customHeight="1">
      <c r="A165" s="150"/>
      <c r="B165" s="1601" t="s">
        <v>212</v>
      </c>
      <c r="C165" s="1601"/>
      <c r="D165" s="1601"/>
      <c r="E165" s="1601"/>
      <c r="F165" s="1601"/>
      <c r="G165" s="1601"/>
      <c r="H165" s="1601"/>
      <c r="I165" s="1601"/>
      <c r="J165" s="1601"/>
      <c r="K165" s="1601"/>
      <c r="L165" s="1601"/>
      <c r="M165" s="1601"/>
      <c r="N165" s="1601"/>
      <c r="O165" s="1601"/>
      <c r="P165" s="1601"/>
      <c r="Q165" s="1601"/>
      <c r="R165" s="1601"/>
      <c r="S165" s="1601"/>
      <c r="T165" s="1601"/>
      <c r="U165" s="1601"/>
      <c r="V165" s="1601"/>
      <c r="W165" s="1601"/>
      <c r="X165" s="1601"/>
      <c r="Y165" s="1601"/>
      <c r="Z165" s="1601"/>
      <c r="AA165" s="1601"/>
      <c r="AB165" s="1601"/>
      <c r="AC165" s="1601"/>
      <c r="AD165" s="1601"/>
      <c r="AE165" s="1601"/>
      <c r="AF165" s="1601"/>
      <c r="AG165" s="1601"/>
      <c r="AH165" s="1601"/>
      <c r="AI165" s="1601"/>
      <c r="AJ165" s="1601"/>
      <c r="AK165" s="1601"/>
      <c r="AL165" s="1601"/>
      <c r="AM165" s="1601"/>
      <c r="AN165" s="1601"/>
      <c r="AO165" s="1601"/>
      <c r="AP165" s="1601"/>
      <c r="AQ165" s="1601"/>
      <c r="AR165" s="1601"/>
      <c r="AS165" s="1601"/>
      <c r="AT165" s="1601"/>
      <c r="AU165" s="1601"/>
      <c r="AV165" s="1601"/>
      <c r="AW165" s="1601"/>
      <c r="AX165" s="1601"/>
      <c r="AY165" s="1601"/>
      <c r="AZ165" s="1601"/>
      <c r="BA165" s="1601"/>
    </row>
    <row r="166" spans="1:53" s="92" customFormat="1" ht="15" customHeight="1">
      <c r="A166" s="150"/>
      <c r="B166" s="1593" t="s">
        <v>213</v>
      </c>
      <c r="C166" s="1593"/>
      <c r="D166" s="1593"/>
      <c r="E166" s="1593"/>
      <c r="F166" s="1593"/>
      <c r="G166" s="1593"/>
      <c r="H166" s="1593"/>
      <c r="I166" s="1593"/>
      <c r="J166" s="1593"/>
      <c r="K166" s="1593"/>
      <c r="L166" s="1593"/>
      <c r="M166" s="1593"/>
      <c r="N166" s="1593"/>
      <c r="O166" s="1593"/>
      <c r="P166" s="1593"/>
      <c r="Q166" s="1593"/>
      <c r="R166" s="1593"/>
      <c r="S166" s="1593"/>
      <c r="T166" s="1593"/>
      <c r="U166" s="1593"/>
      <c r="V166" s="1593"/>
      <c r="W166" s="1593"/>
      <c r="X166" s="1593"/>
      <c r="Y166" s="1593"/>
      <c r="Z166" s="1593"/>
      <c r="AA166" s="1593"/>
      <c r="AB166" s="1593"/>
      <c r="AC166" s="1593"/>
      <c r="AD166" s="1593"/>
      <c r="AE166" s="1593"/>
      <c r="AF166" s="1593"/>
      <c r="AG166" s="1593"/>
      <c r="AH166" s="1593"/>
      <c r="AI166" s="1593"/>
      <c r="AJ166" s="1593"/>
      <c r="AK166" s="1593"/>
      <c r="AL166" s="1593"/>
      <c r="AM166" s="1593"/>
      <c r="AN166" s="1593"/>
      <c r="AO166" s="1593"/>
      <c r="AP166" s="1593"/>
      <c r="AQ166" s="1593"/>
      <c r="AR166" s="1593"/>
      <c r="AS166" s="1593"/>
      <c r="AT166" s="1593"/>
      <c r="AU166" s="1593"/>
      <c r="AV166" s="1593"/>
      <c r="AW166" s="1593"/>
      <c r="AX166" s="1593"/>
      <c r="AY166" s="1593"/>
      <c r="AZ166" s="1593"/>
      <c r="BA166" s="1593"/>
    </row>
    <row r="167" spans="1:53" s="92" customFormat="1" ht="15" customHeight="1">
      <c r="A167" s="150"/>
      <c r="B167" s="92" t="s">
        <v>214</v>
      </c>
      <c r="D167" s="128"/>
    </row>
    <row r="168" spans="1:53" s="92" customFormat="1" ht="15" customHeight="1">
      <c r="A168" s="150"/>
      <c r="B168" s="92" t="s">
        <v>215</v>
      </c>
      <c r="D168" s="128"/>
    </row>
    <row r="169" spans="1:53" s="92" customFormat="1" ht="15" customHeight="1">
      <c r="A169" s="150"/>
      <c r="B169" s="92" t="s">
        <v>216</v>
      </c>
      <c r="D169" s="128"/>
    </row>
    <row r="170" spans="1:53" s="92" customFormat="1" ht="15" customHeight="1">
      <c r="A170" s="150"/>
      <c r="B170" s="92" t="s">
        <v>217</v>
      </c>
      <c r="D170" s="128"/>
    </row>
    <row r="171" spans="1:53" ht="15" customHeight="1">
      <c r="A171" s="149"/>
      <c r="B171" s="8"/>
      <c r="C171" s="127"/>
      <c r="D171" s="151"/>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row>
    <row r="172" spans="1:53" ht="21.95" customHeight="1">
      <c r="A172" s="149"/>
      <c r="B172" s="18" t="s">
        <v>218</v>
      </c>
      <c r="C172" s="127"/>
      <c r="D172" s="151"/>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row>
    <row r="173" spans="1:53" ht="21.95" customHeight="1">
      <c r="A173" s="149"/>
      <c r="B173" s="1573" t="s">
        <v>219</v>
      </c>
      <c r="C173" s="1573"/>
      <c r="D173" s="1573"/>
      <c r="E173" s="1573"/>
      <c r="F173" s="1573"/>
      <c r="G173" s="1573"/>
      <c r="H173" s="1573" t="s">
        <v>220</v>
      </c>
      <c r="I173" s="1573"/>
      <c r="J173" s="1573"/>
      <c r="K173" s="1573"/>
      <c r="L173" s="1573"/>
      <c r="M173" s="1573"/>
      <c r="N173" s="1573" t="s">
        <v>221</v>
      </c>
      <c r="O173" s="1573"/>
      <c r="P173" s="1573"/>
      <c r="Q173" s="1573"/>
      <c r="R173" s="1573"/>
      <c r="S173" s="1573"/>
      <c r="T173" s="1573" t="s">
        <v>222</v>
      </c>
      <c r="U173" s="1573"/>
      <c r="V173" s="1573"/>
      <c r="W173" s="1573"/>
      <c r="X173" s="1573"/>
      <c r="Y173" s="1573"/>
      <c r="Z173" s="1573" t="s">
        <v>223</v>
      </c>
      <c r="AA173" s="1573"/>
      <c r="AB173" s="1573"/>
      <c r="AC173" s="1573"/>
      <c r="AD173" s="1573"/>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row>
    <row r="174" spans="1:53" ht="21.95" customHeight="1">
      <c r="A174" s="149"/>
      <c r="B174" s="1602" t="s">
        <v>224</v>
      </c>
      <c r="C174" s="1602"/>
      <c r="D174" s="1602"/>
      <c r="E174" s="1602"/>
      <c r="F174" s="1602"/>
      <c r="G174" s="1602"/>
      <c r="H174" s="1602" t="s">
        <v>225</v>
      </c>
      <c r="I174" s="1602"/>
      <c r="J174" s="1602"/>
      <c r="K174" s="1602"/>
      <c r="L174" s="1602"/>
      <c r="M174" s="1602"/>
      <c r="N174" s="1602" t="s">
        <v>226</v>
      </c>
      <c r="O174" s="1602"/>
      <c r="P174" s="1602"/>
      <c r="Q174" s="1602"/>
      <c r="R174" s="1602"/>
      <c r="S174" s="1602"/>
      <c r="T174" s="1602" t="s">
        <v>227</v>
      </c>
      <c r="U174" s="1602"/>
      <c r="V174" s="1602"/>
      <c r="W174" s="1602"/>
      <c r="X174" s="1602"/>
      <c r="Y174" s="1602"/>
      <c r="Z174" s="1602"/>
      <c r="AA174" s="1602"/>
      <c r="AB174" s="1602"/>
      <c r="AC174" s="1602"/>
      <c r="AD174" s="1602"/>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row>
    <row r="175" spans="1:53" ht="8.25" customHeight="1">
      <c r="A175" s="149"/>
      <c r="B175" s="127"/>
      <c r="C175" s="127"/>
      <c r="D175" s="151"/>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row>
    <row r="176" spans="1:53" ht="21.95" customHeight="1">
      <c r="B176" s="115" t="s">
        <v>228</v>
      </c>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row>
    <row r="177" spans="1:69" ht="21.95" customHeight="1">
      <c r="A177" s="41"/>
      <c r="B177" s="1603" t="s">
        <v>69</v>
      </c>
      <c r="C177" s="1604"/>
      <c r="D177" s="1604"/>
      <c r="E177" s="1529"/>
      <c r="F177" s="1603" t="s">
        <v>70</v>
      </c>
      <c r="G177" s="1604"/>
      <c r="H177" s="1604"/>
      <c r="I177" s="1529"/>
      <c r="J177" s="1429" t="s">
        <v>130</v>
      </c>
      <c r="K177" s="1430"/>
      <c r="L177" s="1430"/>
      <c r="M177" s="1430"/>
      <c r="N177" s="1430"/>
      <c r="O177" s="1430"/>
      <c r="P177" s="1430"/>
      <c r="Q177" s="1430"/>
      <c r="R177" s="1430"/>
      <c r="S177" s="1430"/>
      <c r="T177" s="1430"/>
      <c r="U177" s="1430"/>
      <c r="V177" s="1430"/>
      <c r="W177" s="1430"/>
      <c r="X177" s="1431"/>
      <c r="AT177" s="152"/>
      <c r="AU177" s="152"/>
      <c r="AV177" s="152"/>
      <c r="AW177" s="152"/>
      <c r="AX177" s="152"/>
    </row>
    <row r="178" spans="1:69" ht="21.95" customHeight="1">
      <c r="A178" s="41"/>
      <c r="B178" s="1605"/>
      <c r="C178" s="1606"/>
      <c r="D178" s="1606"/>
      <c r="E178" s="1530"/>
      <c r="F178" s="1605"/>
      <c r="G178" s="1606"/>
      <c r="H178" s="1606"/>
      <c r="I178" s="1530"/>
      <c r="J178" s="1607" t="s">
        <v>860</v>
      </c>
      <c r="K178" s="1608"/>
      <c r="L178" s="1608"/>
      <c r="M178" s="1608"/>
      <c r="N178" s="1608"/>
      <c r="O178" s="1607" t="s">
        <v>861</v>
      </c>
      <c r="P178" s="1608"/>
      <c r="Q178" s="1608"/>
      <c r="R178" s="1608"/>
      <c r="S178" s="1608"/>
      <c r="T178" s="1607" t="s">
        <v>862</v>
      </c>
      <c r="U178" s="1608"/>
      <c r="V178" s="1608"/>
      <c r="W178" s="1608"/>
      <c r="X178" s="1609"/>
      <c r="AD178" s="153"/>
      <c r="AE178" s="153"/>
      <c r="AF178" s="1610"/>
      <c r="AG178" s="1419"/>
      <c r="AH178" s="1419"/>
      <c r="AI178" s="1419"/>
      <c r="AJ178" s="1610"/>
      <c r="AK178" s="1419"/>
      <c r="AL178" s="1419"/>
      <c r="AM178" s="1419"/>
      <c r="AN178" s="152"/>
      <c r="AO178" s="152"/>
      <c r="AP178" s="152"/>
      <c r="AQ178" s="152"/>
      <c r="AR178" s="152"/>
      <c r="AS178" s="152"/>
      <c r="AT178" s="152"/>
      <c r="AU178" s="152"/>
      <c r="AV178" s="152"/>
      <c r="AW178" s="152"/>
      <c r="AX178" s="152"/>
    </row>
    <row r="179" spans="1:69" ht="21.95" customHeight="1">
      <c r="A179" s="41"/>
      <c r="B179" s="1611" t="s">
        <v>49</v>
      </c>
      <c r="C179" s="1611"/>
      <c r="D179" s="1611"/>
      <c r="E179" s="1611"/>
      <c r="F179" s="122"/>
      <c r="G179" s="53"/>
      <c r="H179" s="53"/>
      <c r="I179" s="53" t="s">
        <v>81</v>
      </c>
      <c r="J179" s="122"/>
      <c r="K179" s="53"/>
      <c r="L179" s="53"/>
      <c r="M179" s="55"/>
      <c r="N179" s="125" t="s">
        <v>81</v>
      </c>
      <c r="O179" s="122"/>
      <c r="P179" s="53"/>
      <c r="Q179" s="53"/>
      <c r="R179" s="55"/>
      <c r="S179" s="125" t="s">
        <v>81</v>
      </c>
      <c r="T179" s="122"/>
      <c r="U179" s="53"/>
      <c r="V179" s="53"/>
      <c r="W179" s="55"/>
      <c r="X179" s="125" t="s">
        <v>81</v>
      </c>
      <c r="AD179" s="152"/>
      <c r="AE179" s="152"/>
      <c r="AF179" s="18"/>
      <c r="AG179" s="18"/>
      <c r="AH179" s="18"/>
      <c r="AI179" s="18"/>
      <c r="AJ179" s="18"/>
      <c r="AK179" s="18"/>
      <c r="AL179" s="18"/>
      <c r="AM179" s="18"/>
      <c r="AN179" s="152"/>
      <c r="AO179" s="152"/>
      <c r="AP179" s="152"/>
      <c r="AQ179" s="152"/>
      <c r="AR179" s="152"/>
      <c r="AS179" s="152"/>
      <c r="AT179" s="152"/>
      <c r="AU179" s="152"/>
      <c r="AV179" s="152"/>
      <c r="AW179" s="152"/>
      <c r="AX179" s="152"/>
      <c r="BB179" s="414"/>
    </row>
    <row r="180" spans="1:69" ht="21.95" customHeight="1">
      <c r="A180" s="41"/>
      <c r="B180" s="1611"/>
      <c r="C180" s="1611"/>
      <c r="D180" s="1611"/>
      <c r="E180" s="1611"/>
      <c r="F180" s="1488">
        <v>0</v>
      </c>
      <c r="G180" s="1486"/>
      <c r="H180" s="1486"/>
      <c r="I180" s="1486"/>
      <c r="J180" s="1612">
        <v>0</v>
      </c>
      <c r="K180" s="1612"/>
      <c r="L180" s="1612"/>
      <c r="M180" s="1612"/>
      <c r="N180" s="1612"/>
      <c r="O180" s="1613">
        <v>2000000</v>
      </c>
      <c r="P180" s="1613"/>
      <c r="Q180" s="1613"/>
      <c r="R180" s="1613"/>
      <c r="S180" s="1613"/>
      <c r="T180" s="1613">
        <v>2000000</v>
      </c>
      <c r="U180" s="1613"/>
      <c r="V180" s="1613"/>
      <c r="W180" s="1613"/>
      <c r="X180" s="1613"/>
      <c r="AD180" s="152"/>
      <c r="AE180" s="152"/>
      <c r="AF180" s="1419"/>
      <c r="AG180" s="1419"/>
      <c r="AH180" s="1419"/>
      <c r="AI180" s="1419"/>
      <c r="AJ180" s="1419"/>
      <c r="AK180" s="1419"/>
      <c r="AL180" s="1419"/>
      <c r="AM180" s="1419"/>
      <c r="AN180" s="152"/>
      <c r="AO180" s="152"/>
      <c r="AP180" s="152"/>
      <c r="AQ180" s="152"/>
      <c r="AR180" s="152"/>
      <c r="AS180" s="152"/>
      <c r="AT180" s="152"/>
      <c r="AU180" s="152"/>
      <c r="AV180" s="152"/>
      <c r="AW180" s="152"/>
      <c r="AX180" s="152"/>
    </row>
    <row r="181" spans="1:69" ht="21.95" customHeight="1">
      <c r="A181" s="41"/>
      <c r="B181" s="1611"/>
      <c r="C181" s="1611"/>
      <c r="D181" s="1611"/>
      <c r="E181" s="1611"/>
      <c r="F181" s="122"/>
      <c r="G181" s="53"/>
      <c r="H181" s="53"/>
      <c r="I181" s="125" t="s">
        <v>105</v>
      </c>
      <c r="J181" s="122"/>
      <c r="K181" s="53"/>
      <c r="L181" s="53"/>
      <c r="M181" s="55"/>
      <c r="N181" s="125" t="s">
        <v>105</v>
      </c>
      <c r="O181" s="122"/>
      <c r="P181" s="53"/>
      <c r="Q181" s="53"/>
      <c r="R181" s="55"/>
      <c r="S181" s="125" t="s">
        <v>105</v>
      </c>
      <c r="T181" s="122"/>
      <c r="U181" s="53"/>
      <c r="V181" s="53"/>
      <c r="W181" s="55"/>
      <c r="X181" s="125" t="s">
        <v>105</v>
      </c>
      <c r="AD181" s="152"/>
      <c r="AE181" s="152"/>
      <c r="AF181" s="18"/>
      <c r="AG181" s="18"/>
      <c r="AH181" s="18"/>
      <c r="AI181" s="18"/>
      <c r="AJ181" s="18"/>
      <c r="AK181" s="18"/>
      <c r="AL181" s="18"/>
      <c r="AM181" s="18"/>
      <c r="AN181" s="152"/>
      <c r="AO181" s="152"/>
      <c r="AP181" s="152"/>
      <c r="AQ181" s="152"/>
      <c r="AR181" s="152"/>
      <c r="AS181" s="152"/>
      <c r="AT181" s="152"/>
      <c r="AU181" s="152"/>
      <c r="AV181" s="152"/>
      <c r="AW181" s="152"/>
      <c r="AX181" s="152"/>
    </row>
    <row r="182" spans="1:69" ht="21.95" customHeight="1">
      <c r="A182" s="41"/>
      <c r="B182" s="1611"/>
      <c r="C182" s="1611"/>
      <c r="D182" s="1611"/>
      <c r="E182" s="1611"/>
      <c r="F182" s="1488">
        <v>0</v>
      </c>
      <c r="G182" s="1486"/>
      <c r="H182" s="1486"/>
      <c r="I182" s="1487"/>
      <c r="J182" s="1488">
        <v>0</v>
      </c>
      <c r="K182" s="1486"/>
      <c r="L182" s="1486"/>
      <c r="M182" s="1486"/>
      <c r="N182" s="1487"/>
      <c r="O182" s="1150">
        <v>160000000</v>
      </c>
      <c r="P182" s="1151"/>
      <c r="Q182" s="1151"/>
      <c r="R182" s="1151"/>
      <c r="S182" s="1152"/>
      <c r="T182" s="1150">
        <v>160000000</v>
      </c>
      <c r="U182" s="1151"/>
      <c r="V182" s="1151"/>
      <c r="W182" s="1151"/>
      <c r="X182" s="1152"/>
      <c r="AD182" s="152"/>
      <c r="AE182" s="152"/>
      <c r="AF182" s="1419"/>
      <c r="AG182" s="1419"/>
      <c r="AH182" s="1419"/>
      <c r="AI182" s="1419"/>
      <c r="AJ182" s="1419"/>
      <c r="AK182" s="1419"/>
      <c r="AL182" s="1419"/>
      <c r="AM182" s="1419"/>
      <c r="AN182" s="152"/>
      <c r="AO182" s="152"/>
      <c r="AP182" s="152"/>
      <c r="AQ182" s="152"/>
      <c r="AR182" s="152"/>
      <c r="AS182" s="152"/>
      <c r="AT182" s="152"/>
      <c r="AU182" s="152"/>
      <c r="AV182" s="152"/>
      <c r="AW182" s="152"/>
      <c r="AX182" s="152"/>
    </row>
    <row r="183" spans="1:69" ht="8.25" customHeight="1">
      <c r="A183" s="127"/>
      <c r="B183" s="129"/>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row>
    <row r="184" spans="1:69" s="154" customFormat="1" ht="21.95" customHeight="1">
      <c r="B184" s="16" t="s">
        <v>229</v>
      </c>
    </row>
    <row r="185" spans="1:69" s="154" customFormat="1" ht="33" customHeight="1">
      <c r="C185" s="1614" t="s">
        <v>48</v>
      </c>
      <c r="D185" s="1160"/>
      <c r="E185" s="1160"/>
      <c r="F185" s="1165" t="s">
        <v>23</v>
      </c>
      <c r="G185" s="1022"/>
      <c r="H185" s="1022"/>
      <c r="I185" s="1022"/>
      <c r="J185" s="1022"/>
      <c r="K185" s="1022"/>
      <c r="L185" s="1022"/>
      <c r="M185" s="1022"/>
      <c r="N185" s="1022"/>
      <c r="O185" s="1022"/>
      <c r="P185" s="1022"/>
      <c r="Q185" s="1022"/>
      <c r="R185" s="1022"/>
      <c r="S185" s="1022"/>
      <c r="T185" s="1022"/>
      <c r="U185" s="1022"/>
      <c r="V185" s="1022"/>
      <c r="W185" s="1022"/>
      <c r="X185" s="1022"/>
      <c r="Y185" s="1022"/>
      <c r="Z185" s="1023"/>
      <c r="AW185" s="2"/>
      <c r="AX185" s="2"/>
      <c r="AY185" s="2"/>
      <c r="AZ185" s="2"/>
      <c r="BA185" s="2"/>
    </row>
    <row r="186" spans="1:69" s="154" customFormat="1" ht="16.5" customHeight="1">
      <c r="C186" s="154" t="s">
        <v>230</v>
      </c>
      <c r="BB186" s="155"/>
      <c r="BC186" s="155"/>
      <c r="BD186" s="155"/>
      <c r="BE186" s="155"/>
      <c r="BF186" s="155"/>
      <c r="BG186" s="155"/>
      <c r="BH186" s="155"/>
      <c r="BI186" s="155"/>
      <c r="BJ186" s="155"/>
      <c r="BK186" s="155"/>
      <c r="BL186" s="155"/>
      <c r="BM186" s="155"/>
      <c r="BN186" s="155"/>
      <c r="BO186" s="155"/>
      <c r="BP186" s="155"/>
      <c r="BQ186" s="155"/>
    </row>
    <row r="187" spans="1:69" s="154" customFormat="1" ht="16.5" customHeight="1">
      <c r="C187" s="154" t="s">
        <v>24</v>
      </c>
      <c r="BB187" s="155"/>
      <c r="BC187" s="155"/>
      <c r="BD187" s="155"/>
      <c r="BE187" s="155"/>
      <c r="BF187" s="155"/>
      <c r="BG187" s="155"/>
      <c r="BH187" s="155"/>
      <c r="BI187" s="155"/>
      <c r="BJ187" s="155"/>
      <c r="BK187" s="155"/>
      <c r="BL187" s="155"/>
      <c r="BM187" s="155"/>
      <c r="BN187" s="155"/>
      <c r="BO187" s="155"/>
      <c r="BP187" s="155"/>
      <c r="BQ187" s="155"/>
    </row>
    <row r="188" spans="1:69" s="154" customFormat="1" ht="16.5" customHeight="1">
      <c r="C188" s="1615" t="s">
        <v>231</v>
      </c>
      <c r="D188" s="1615"/>
      <c r="E188" s="1615"/>
      <c r="F188" s="1615"/>
      <c r="G188" s="1615"/>
      <c r="H188" s="1615"/>
      <c r="I188" s="1615"/>
      <c r="J188" s="1615"/>
      <c r="K188" s="1615"/>
      <c r="L188" s="1615"/>
      <c r="M188" s="1615"/>
      <c r="N188" s="1615"/>
      <c r="O188" s="1615"/>
      <c r="P188" s="1615"/>
      <c r="Q188" s="1615"/>
      <c r="R188" s="1615"/>
      <c r="S188" s="1615"/>
      <c r="T188" s="1615"/>
      <c r="U188" s="1615"/>
      <c r="V188" s="1615"/>
      <c r="W188" s="1615"/>
      <c r="X188" s="1615"/>
      <c r="Y188" s="1615"/>
      <c r="Z188" s="1615"/>
      <c r="AA188" s="1615"/>
      <c r="AB188" s="1615"/>
      <c r="AC188" s="1615"/>
      <c r="AD188" s="1615"/>
      <c r="AE188" s="1615"/>
      <c r="AF188" s="1615"/>
      <c r="AG188" s="1615"/>
      <c r="AH188" s="1615"/>
      <c r="AI188" s="1615"/>
      <c r="AJ188" s="1615"/>
      <c r="AK188" s="1615"/>
      <c r="AL188" s="1615"/>
      <c r="AM188" s="1615"/>
      <c r="AN188" s="1615"/>
      <c r="AO188" s="1615"/>
      <c r="AP188" s="1615"/>
      <c r="AQ188" s="1615"/>
      <c r="AR188" s="1615"/>
      <c r="AS188" s="1615"/>
      <c r="AT188" s="1615"/>
      <c r="AU188" s="1615"/>
      <c r="AV188" s="1615"/>
      <c r="AW188" s="1615"/>
      <c r="AX188" s="1615"/>
    </row>
    <row r="189" spans="1:69" s="154" customFormat="1" ht="16.5" customHeight="1">
      <c r="C189" s="1615" t="s">
        <v>232</v>
      </c>
      <c r="D189" s="1615"/>
      <c r="E189" s="1615"/>
      <c r="F189" s="1615"/>
      <c r="G189" s="1615"/>
      <c r="H189" s="1615"/>
      <c r="I189" s="1615"/>
      <c r="J189" s="1615"/>
      <c r="K189" s="1615"/>
      <c r="L189" s="1615"/>
      <c r="M189" s="1615"/>
      <c r="N189" s="1615"/>
      <c r="O189" s="1615"/>
      <c r="P189" s="1615"/>
      <c r="Q189" s="1615"/>
      <c r="R189" s="1615"/>
      <c r="S189" s="1615"/>
      <c r="T189" s="1615"/>
      <c r="U189" s="1615"/>
      <c r="V189" s="1615"/>
      <c r="W189" s="1615"/>
      <c r="X189" s="1615"/>
      <c r="Y189" s="1615"/>
      <c r="Z189" s="1615"/>
      <c r="AA189" s="1615"/>
      <c r="AB189" s="1615"/>
      <c r="AC189" s="1615"/>
      <c r="AD189" s="1615"/>
      <c r="AE189" s="1615"/>
      <c r="AF189" s="1615"/>
      <c r="AG189" s="1615"/>
      <c r="AH189" s="1615"/>
      <c r="AI189" s="1615"/>
      <c r="AJ189" s="1615"/>
      <c r="AK189" s="1615"/>
      <c r="AL189" s="1615"/>
      <c r="AM189" s="1615"/>
      <c r="AN189" s="1615"/>
      <c r="AO189" s="1615"/>
      <c r="AP189" s="1615"/>
      <c r="AQ189" s="1615"/>
      <c r="AR189" s="1615"/>
      <c r="AS189" s="1615"/>
      <c r="AT189" s="1615"/>
      <c r="AU189" s="1615"/>
      <c r="AV189" s="1615"/>
      <c r="AW189" s="1615"/>
      <c r="AX189" s="1615"/>
    </row>
    <row r="190" spans="1:69" s="154" customFormat="1" ht="16.5" customHeight="1">
      <c r="C190" s="1615" t="s">
        <v>233</v>
      </c>
      <c r="D190" s="1615"/>
      <c r="E190" s="1615"/>
      <c r="F190" s="1615"/>
      <c r="G190" s="1615"/>
      <c r="H190" s="1615"/>
      <c r="I190" s="1615"/>
      <c r="J190" s="1615"/>
      <c r="K190" s="1615"/>
      <c r="L190" s="1615"/>
      <c r="M190" s="1615"/>
      <c r="N190" s="1615"/>
      <c r="O190" s="1615"/>
      <c r="P190" s="1615"/>
      <c r="Q190" s="1615"/>
      <c r="R190" s="1615"/>
      <c r="S190" s="1615"/>
      <c r="T190" s="1615"/>
      <c r="U190" s="1615"/>
      <c r="V190" s="1615"/>
      <c r="W190" s="1615"/>
      <c r="X190" s="1615"/>
      <c r="Y190" s="1615"/>
      <c r="Z190" s="1615"/>
      <c r="AA190" s="1615"/>
      <c r="AB190" s="1615"/>
      <c r="AC190" s="1615"/>
      <c r="AD190" s="1615"/>
      <c r="AE190" s="1615"/>
      <c r="AF190" s="1615"/>
      <c r="AG190" s="1615"/>
      <c r="AH190" s="1615"/>
      <c r="AI190" s="1615"/>
      <c r="AJ190" s="1615"/>
      <c r="AK190" s="1615"/>
      <c r="AL190" s="1615"/>
      <c r="AM190" s="1615"/>
      <c r="AN190" s="1615"/>
      <c r="AO190" s="1615"/>
      <c r="AP190" s="1615"/>
      <c r="AQ190" s="1615"/>
      <c r="AR190" s="1615"/>
      <c r="AS190" s="1615"/>
      <c r="AT190" s="1615"/>
      <c r="AU190" s="1615"/>
      <c r="AV190" s="1615"/>
      <c r="AW190" s="1615"/>
      <c r="AX190" s="1615"/>
    </row>
    <row r="191" spans="1:69" s="154" customFormat="1" ht="8.25" customHeight="1"/>
    <row r="192" spans="1:69" s="154" customFormat="1" ht="21.95" customHeight="1">
      <c r="B192" s="16" t="s">
        <v>234</v>
      </c>
    </row>
    <row r="193" spans="2:87" s="154" customFormat="1" ht="21.95" customHeight="1">
      <c r="C193" s="1616" t="s">
        <v>25</v>
      </c>
      <c r="D193" s="1617"/>
      <c r="E193" s="1617"/>
      <c r="F193" s="1617"/>
      <c r="G193" s="1618"/>
      <c r="H193" s="1616" t="s">
        <v>235</v>
      </c>
      <c r="I193" s="1617"/>
      <c r="J193" s="1617"/>
      <c r="K193" s="1617"/>
      <c r="L193" s="1618"/>
      <c r="V193" s="156"/>
    </row>
    <row r="194" spans="2:87" s="154" customFormat="1" ht="21.95" customHeight="1">
      <c r="C194" s="1622" t="s">
        <v>48</v>
      </c>
      <c r="D194" s="1623"/>
      <c r="E194" s="1623"/>
      <c r="F194" s="1623"/>
      <c r="G194" s="1624"/>
      <c r="H194" s="1625" t="s">
        <v>38</v>
      </c>
      <c r="I194" s="1626"/>
      <c r="J194" s="1626"/>
      <c r="K194" s="1626"/>
      <c r="L194" s="1627"/>
    </row>
    <row r="195" spans="2:87" s="154" customFormat="1" ht="21.95" customHeight="1">
      <c r="C195" s="157" t="s">
        <v>236</v>
      </c>
    </row>
    <row r="196" spans="2:87" s="154" customFormat="1" ht="8.25" customHeight="1"/>
    <row r="197" spans="2:87" s="154" customFormat="1" ht="21.95" customHeight="1">
      <c r="B197" s="16" t="s">
        <v>237</v>
      </c>
    </row>
    <row r="198" spans="2:87" s="154" customFormat="1" ht="18" customHeight="1">
      <c r="C198" s="154" t="s">
        <v>238</v>
      </c>
    </row>
    <row r="199" spans="2:87" s="154" customFormat="1" ht="18" customHeight="1">
      <c r="D199" s="154" t="s">
        <v>26</v>
      </c>
      <c r="BB199" s="158"/>
      <c r="BC199" s="158"/>
      <c r="BD199" s="158"/>
      <c r="BE199" s="158"/>
      <c r="BF199" s="158"/>
      <c r="BG199" s="158"/>
      <c r="BH199" s="158"/>
      <c r="BI199" s="158"/>
      <c r="BJ199" s="158"/>
      <c r="BK199" s="158"/>
      <c r="BL199" s="158"/>
      <c r="BM199" s="158"/>
      <c r="BN199" s="158"/>
      <c r="BO199" s="158"/>
      <c r="BP199" s="158"/>
      <c r="BQ199" s="158"/>
      <c r="BR199" s="158"/>
      <c r="BS199" s="158"/>
      <c r="BT199" s="16"/>
      <c r="BU199" s="16"/>
      <c r="BV199" s="16"/>
      <c r="BW199" s="16"/>
      <c r="BX199" s="16"/>
      <c r="BY199" s="16"/>
      <c r="BZ199" s="16"/>
      <c r="CA199" s="16"/>
      <c r="CB199" s="2"/>
      <c r="CC199" s="2"/>
      <c r="CD199" s="2"/>
      <c r="CE199" s="2"/>
      <c r="CF199" s="2"/>
      <c r="CG199" s="2"/>
      <c r="CH199" s="2"/>
      <c r="CI199" s="2"/>
    </row>
    <row r="200" spans="2:87" s="2" customFormat="1" ht="32.25" customHeight="1">
      <c r="C200" s="1628" t="s">
        <v>48</v>
      </c>
      <c r="D200" s="1629"/>
      <c r="E200" s="1629"/>
      <c r="F200" s="1630" t="s">
        <v>27</v>
      </c>
      <c r="G200" s="1631"/>
      <c r="H200" s="1631"/>
      <c r="I200" s="1631"/>
      <c r="J200" s="1631"/>
      <c r="K200" s="1631"/>
      <c r="L200" s="1631"/>
      <c r="M200" s="1632"/>
      <c r="N200" s="1633"/>
      <c r="O200" s="1633"/>
      <c r="AX200" s="16"/>
      <c r="AY200" s="16"/>
      <c r="AZ200" s="16"/>
      <c r="BA200" s="16"/>
      <c r="BB200" s="16"/>
      <c r="BC200" s="16"/>
      <c r="BD200" s="16"/>
      <c r="BE200" s="16"/>
      <c r="BF200" s="16"/>
      <c r="BG200" s="16"/>
      <c r="BH200" s="16"/>
      <c r="BI200" s="16"/>
    </row>
    <row r="201" spans="2:87" s="2" customFormat="1" ht="8.25" customHeight="1">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row>
    <row r="202" spans="2:87" s="2" customFormat="1" ht="21.95" customHeight="1">
      <c r="B202" s="1" t="s">
        <v>239</v>
      </c>
      <c r="C202" s="1"/>
      <c r="D202" s="1"/>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row>
    <row r="203" spans="2:87" s="2" customFormat="1" ht="18" customHeight="1">
      <c r="B203" s="1"/>
      <c r="C203" s="1" t="s">
        <v>238</v>
      </c>
      <c r="D203" s="1"/>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row>
    <row r="204" spans="2:87" s="2" customFormat="1" ht="18" customHeight="1">
      <c r="B204" s="1"/>
      <c r="C204" s="1"/>
      <c r="D204" s="1" t="s">
        <v>28</v>
      </c>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58"/>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row>
    <row r="205" spans="2:87" s="2" customFormat="1" ht="32.25" customHeight="1">
      <c r="C205" s="1628" t="s">
        <v>48</v>
      </c>
      <c r="D205" s="1629"/>
      <c r="E205" s="1629"/>
      <c r="F205" s="1162" t="s">
        <v>29</v>
      </c>
      <c r="G205" s="1163"/>
      <c r="H205" s="1163"/>
      <c r="I205" s="1163"/>
      <c r="J205" s="1163"/>
      <c r="K205" s="1163"/>
      <c r="L205" s="1163"/>
      <c r="M205" s="1163"/>
      <c r="N205" s="1164"/>
      <c r="AA205" s="158"/>
      <c r="BB205" s="16"/>
      <c r="BC205" s="16"/>
      <c r="BD205" s="16"/>
      <c r="BE205" s="16"/>
      <c r="BF205" s="16"/>
      <c r="BG205" s="16"/>
      <c r="BH205" s="16"/>
      <c r="BI205" s="16"/>
      <c r="BJ205" s="16"/>
      <c r="BK205" s="16"/>
      <c r="BL205" s="16"/>
      <c r="BM205" s="16"/>
      <c r="BN205" s="16"/>
    </row>
    <row r="206" spans="2:87" s="2" customFormat="1" ht="18" customHeight="1">
      <c r="C206" s="6" t="s">
        <v>240</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J206" s="127"/>
      <c r="AP206" s="127"/>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row>
    <row r="207" spans="2:87" s="2" customFormat="1" ht="8.25" customHeight="1">
      <c r="C207" s="6"/>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J207" s="127"/>
      <c r="AP207" s="127"/>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row>
    <row r="208" spans="2:87" s="16" customFormat="1" ht="21.95" customHeight="1">
      <c r="B208" s="15" t="s">
        <v>241</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row>
    <row r="209" spans="2:61" s="50" customFormat="1" ht="50.1" customHeight="1">
      <c r="B209" s="1619" t="s">
        <v>242</v>
      </c>
      <c r="C209" s="1619"/>
      <c r="D209" s="1619"/>
      <c r="E209" s="1619"/>
      <c r="F209" s="1619"/>
      <c r="G209" s="1619"/>
      <c r="H209" s="1619"/>
      <c r="I209" s="1619"/>
      <c r="J209" s="1619"/>
      <c r="K209" s="1619"/>
      <c r="L209" s="1619"/>
      <c r="M209" s="1619"/>
      <c r="N209" s="1619"/>
      <c r="O209" s="1619"/>
      <c r="P209" s="1619"/>
      <c r="Q209" s="1619"/>
      <c r="R209" s="1619"/>
      <c r="S209" s="1619"/>
      <c r="T209" s="1619"/>
      <c r="U209" s="1619"/>
      <c r="V209" s="1619"/>
      <c r="W209" s="1619"/>
      <c r="X209" s="1619"/>
      <c r="Y209" s="1619"/>
      <c r="Z209" s="1619"/>
      <c r="AA209" s="1619"/>
      <c r="AB209" s="1619"/>
      <c r="AC209" s="1619"/>
      <c r="AD209" s="1619"/>
      <c r="AE209" s="1619"/>
      <c r="AF209" s="1619"/>
      <c r="AG209" s="1619"/>
      <c r="AH209" s="1619"/>
      <c r="AI209" s="1619"/>
      <c r="AJ209" s="1619"/>
      <c r="AK209" s="1619"/>
      <c r="AL209" s="1619"/>
      <c r="AM209" s="1619"/>
      <c r="AN209" s="1619"/>
      <c r="AO209" s="1619"/>
      <c r="AP209" s="1619"/>
      <c r="AQ209" s="1619"/>
      <c r="AR209" s="1619"/>
      <c r="AS209" s="1619"/>
      <c r="AT209" s="1619"/>
      <c r="AU209" s="1619"/>
      <c r="AV209" s="1619"/>
      <c r="AW209" s="1619"/>
      <c r="AX209" s="1619"/>
      <c r="AY209" s="1619"/>
      <c r="AZ209" s="1619"/>
    </row>
    <row r="210" spans="2:61" s="16" customFormat="1" ht="32.1" customHeight="1">
      <c r="B210" s="1620">
        <v>1</v>
      </c>
      <c r="C210" s="1620"/>
      <c r="D210" s="1304" t="s">
        <v>243</v>
      </c>
      <c r="E210" s="1304"/>
      <c r="F210" s="1304"/>
      <c r="G210" s="1304"/>
      <c r="H210" s="1304"/>
      <c r="I210" s="1304"/>
      <c r="J210" s="1304"/>
      <c r="K210" s="1304"/>
      <c r="L210" s="1304"/>
      <c r="M210" s="1304"/>
      <c r="N210" s="1304"/>
      <c r="O210" s="1304"/>
      <c r="P210" s="1304"/>
      <c r="Q210" s="1304"/>
      <c r="R210" s="1304"/>
      <c r="S210" s="1620">
        <v>7</v>
      </c>
      <c r="T210" s="1620"/>
      <c r="U210" s="1304" t="s">
        <v>244</v>
      </c>
      <c r="V210" s="1304"/>
      <c r="W210" s="1304"/>
      <c r="X210" s="1304"/>
      <c r="Y210" s="1304"/>
      <c r="Z210" s="1304"/>
      <c r="AA210" s="1304"/>
      <c r="AB210" s="1304"/>
      <c r="AC210" s="1304"/>
      <c r="AD210" s="1304"/>
      <c r="AE210" s="1304"/>
      <c r="AF210" s="1304"/>
      <c r="AG210" s="1304"/>
      <c r="AH210" s="1304"/>
      <c r="AI210" s="1304"/>
      <c r="AJ210" s="1620">
        <v>13</v>
      </c>
      <c r="AK210" s="1620"/>
      <c r="AL210" s="1621" t="s">
        <v>245</v>
      </c>
      <c r="AM210" s="1304"/>
      <c r="AN210" s="1304"/>
      <c r="AO210" s="1304"/>
      <c r="AP210" s="1304"/>
      <c r="AQ210" s="1304"/>
      <c r="AR210" s="1304"/>
      <c r="AS210" s="1304"/>
      <c r="AT210" s="1304"/>
      <c r="AU210" s="1304"/>
      <c r="AV210" s="1304"/>
      <c r="AW210" s="1304"/>
      <c r="AX210" s="1304"/>
      <c r="AY210" s="1304"/>
      <c r="AZ210" s="1304"/>
      <c r="BA210" s="15"/>
    </row>
    <row r="211" spans="2:61" s="16" customFormat="1" ht="32.1" customHeight="1">
      <c r="B211" s="1620">
        <v>2</v>
      </c>
      <c r="C211" s="1620"/>
      <c r="D211" s="1304" t="s">
        <v>246</v>
      </c>
      <c r="E211" s="1304"/>
      <c r="F211" s="1304"/>
      <c r="G211" s="1304"/>
      <c r="H211" s="1304"/>
      <c r="I211" s="1304"/>
      <c r="J211" s="1304"/>
      <c r="K211" s="1304"/>
      <c r="L211" s="1304"/>
      <c r="M211" s="1304"/>
      <c r="N211" s="1304"/>
      <c r="O211" s="1304"/>
      <c r="P211" s="1304"/>
      <c r="Q211" s="1304"/>
      <c r="R211" s="1304"/>
      <c r="S211" s="1620">
        <v>8</v>
      </c>
      <c r="T211" s="1620"/>
      <c r="U211" s="1304" t="s">
        <v>247</v>
      </c>
      <c r="V211" s="1304"/>
      <c r="W211" s="1304"/>
      <c r="X211" s="1304"/>
      <c r="Y211" s="1304"/>
      <c r="Z211" s="1304"/>
      <c r="AA211" s="1304"/>
      <c r="AB211" s="1304"/>
      <c r="AC211" s="1304"/>
      <c r="AD211" s="1304"/>
      <c r="AE211" s="1304"/>
      <c r="AF211" s="1304"/>
      <c r="AG211" s="1304"/>
      <c r="AH211" s="1304"/>
      <c r="AI211" s="1304"/>
      <c r="AJ211" s="1620">
        <v>14</v>
      </c>
      <c r="AK211" s="1620"/>
      <c r="AL211" s="1621" t="s">
        <v>248</v>
      </c>
      <c r="AM211" s="1304"/>
      <c r="AN211" s="1304"/>
      <c r="AO211" s="1304"/>
      <c r="AP211" s="1304"/>
      <c r="AQ211" s="1304"/>
      <c r="AR211" s="1304"/>
      <c r="AS211" s="1304"/>
      <c r="AT211" s="1304"/>
      <c r="AU211" s="1304"/>
      <c r="AV211" s="1304"/>
      <c r="AW211" s="1304"/>
      <c r="AX211" s="1304"/>
      <c r="AY211" s="1304"/>
      <c r="AZ211" s="1304"/>
      <c r="BA211" s="15"/>
    </row>
    <row r="212" spans="2:61" s="16" customFormat="1" ht="32.1" customHeight="1">
      <c r="B212" s="1620">
        <v>3</v>
      </c>
      <c r="C212" s="1620"/>
      <c r="D212" s="1304" t="s">
        <v>249</v>
      </c>
      <c r="E212" s="1304"/>
      <c r="F212" s="1304"/>
      <c r="G212" s="1304"/>
      <c r="H212" s="1304"/>
      <c r="I212" s="1304"/>
      <c r="J212" s="1304"/>
      <c r="K212" s="1304"/>
      <c r="L212" s="1304"/>
      <c r="M212" s="1304"/>
      <c r="N212" s="1304"/>
      <c r="O212" s="1304"/>
      <c r="P212" s="1304"/>
      <c r="Q212" s="1304"/>
      <c r="R212" s="1304"/>
      <c r="S212" s="1620">
        <v>9</v>
      </c>
      <c r="T212" s="1620"/>
      <c r="U212" s="1304" t="s">
        <v>250</v>
      </c>
      <c r="V212" s="1304"/>
      <c r="W212" s="1304"/>
      <c r="X212" s="1304"/>
      <c r="Y212" s="1304"/>
      <c r="Z212" s="1304"/>
      <c r="AA212" s="1304"/>
      <c r="AB212" s="1304"/>
      <c r="AC212" s="1304"/>
      <c r="AD212" s="1304"/>
      <c r="AE212" s="1304"/>
      <c r="AF212" s="1304"/>
      <c r="AG212" s="1304"/>
      <c r="AH212" s="1304"/>
      <c r="AI212" s="1304"/>
      <c r="AJ212" s="1620">
        <v>15</v>
      </c>
      <c r="AK212" s="1620"/>
      <c r="AL212" s="1621" t="s">
        <v>251</v>
      </c>
      <c r="AM212" s="1304"/>
      <c r="AN212" s="1304"/>
      <c r="AO212" s="1304"/>
      <c r="AP212" s="1304"/>
      <c r="AQ212" s="1304"/>
      <c r="AR212" s="1304"/>
      <c r="AS212" s="1304"/>
      <c r="AT212" s="1304"/>
      <c r="AU212" s="1304"/>
      <c r="AV212" s="1304"/>
      <c r="AW212" s="1304"/>
      <c r="AX212" s="1304"/>
      <c r="AY212" s="1304"/>
      <c r="AZ212" s="1304"/>
      <c r="BA212" s="15"/>
      <c r="BB212" s="37"/>
      <c r="BC212" s="37"/>
      <c r="BD212" s="37"/>
      <c r="BE212" s="37"/>
      <c r="BF212" s="37"/>
      <c r="BG212" s="37"/>
      <c r="BH212" s="37"/>
      <c r="BI212" s="37"/>
    </row>
    <row r="213" spans="2:61" s="16" customFormat="1" ht="32.1" customHeight="1">
      <c r="B213" s="1620">
        <v>4</v>
      </c>
      <c r="C213" s="1620"/>
      <c r="D213" s="1304" t="s">
        <v>252</v>
      </c>
      <c r="E213" s="1304"/>
      <c r="F213" s="1304"/>
      <c r="G213" s="1304"/>
      <c r="H213" s="1304"/>
      <c r="I213" s="1304"/>
      <c r="J213" s="1304"/>
      <c r="K213" s="1304"/>
      <c r="L213" s="1304"/>
      <c r="M213" s="1304"/>
      <c r="N213" s="1304"/>
      <c r="O213" s="1304"/>
      <c r="P213" s="1304"/>
      <c r="Q213" s="1304"/>
      <c r="R213" s="1304"/>
      <c r="S213" s="1620">
        <v>10</v>
      </c>
      <c r="T213" s="1620"/>
      <c r="U213" s="1304" t="s">
        <v>253</v>
      </c>
      <c r="V213" s="1304"/>
      <c r="W213" s="1304"/>
      <c r="X213" s="1304"/>
      <c r="Y213" s="1304"/>
      <c r="Z213" s="1304"/>
      <c r="AA213" s="1304"/>
      <c r="AB213" s="1304"/>
      <c r="AC213" s="1304"/>
      <c r="AD213" s="1304"/>
      <c r="AE213" s="1304"/>
      <c r="AF213" s="1304"/>
      <c r="AG213" s="1304"/>
      <c r="AH213" s="1304"/>
      <c r="AI213" s="1304"/>
      <c r="AJ213" s="1620">
        <v>16</v>
      </c>
      <c r="AK213" s="1620"/>
      <c r="AL213" s="1304" t="s">
        <v>254</v>
      </c>
      <c r="AM213" s="1304"/>
      <c r="AN213" s="1304"/>
      <c r="AO213" s="1304"/>
      <c r="AP213" s="1304"/>
      <c r="AQ213" s="1304"/>
      <c r="AR213" s="1304"/>
      <c r="AS213" s="1304"/>
      <c r="AT213" s="1304"/>
      <c r="AU213" s="1304"/>
      <c r="AV213" s="1304"/>
      <c r="AW213" s="1304"/>
      <c r="AX213" s="1304"/>
      <c r="AY213" s="1304"/>
      <c r="AZ213" s="1304"/>
      <c r="BA213" s="15"/>
      <c r="BB213" s="37"/>
      <c r="BC213" s="37"/>
      <c r="BD213" s="37"/>
      <c r="BE213" s="37"/>
      <c r="BF213" s="37"/>
      <c r="BG213" s="37"/>
      <c r="BH213" s="37"/>
      <c r="BI213" s="37"/>
    </row>
    <row r="214" spans="2:61" s="16" customFormat="1" ht="32.1" customHeight="1">
      <c r="B214" s="1620">
        <v>5</v>
      </c>
      <c r="C214" s="1620"/>
      <c r="D214" s="1304" t="s">
        <v>255</v>
      </c>
      <c r="E214" s="1304"/>
      <c r="F214" s="1304"/>
      <c r="G214" s="1304"/>
      <c r="H214" s="1304"/>
      <c r="I214" s="1304"/>
      <c r="J214" s="1304"/>
      <c r="K214" s="1304"/>
      <c r="L214" s="1304"/>
      <c r="M214" s="1304"/>
      <c r="N214" s="1304"/>
      <c r="O214" s="1304"/>
      <c r="P214" s="1304"/>
      <c r="Q214" s="1304"/>
      <c r="R214" s="1304"/>
      <c r="S214" s="1620">
        <v>11</v>
      </c>
      <c r="T214" s="1620"/>
      <c r="U214" s="1304" t="s">
        <v>256</v>
      </c>
      <c r="V214" s="1304"/>
      <c r="W214" s="1304"/>
      <c r="X214" s="1304"/>
      <c r="Y214" s="1304"/>
      <c r="Z214" s="1304"/>
      <c r="AA214" s="1304"/>
      <c r="AB214" s="1304"/>
      <c r="AC214" s="1304"/>
      <c r="AD214" s="1304"/>
      <c r="AE214" s="1304"/>
      <c r="AF214" s="1304"/>
      <c r="AG214" s="1304"/>
      <c r="AH214" s="1304"/>
      <c r="AI214" s="1304"/>
      <c r="AJ214" s="1620">
        <v>17</v>
      </c>
      <c r="AK214" s="1620"/>
      <c r="AL214" s="1304"/>
      <c r="AM214" s="1304"/>
      <c r="AN214" s="1304"/>
      <c r="AO214" s="1304"/>
      <c r="AP214" s="1304"/>
      <c r="AQ214" s="1304"/>
      <c r="AR214" s="1304"/>
      <c r="AS214" s="1304"/>
      <c r="AT214" s="1304"/>
      <c r="AU214" s="1304"/>
      <c r="AV214" s="1304"/>
      <c r="AW214" s="1304"/>
      <c r="AX214" s="1304"/>
      <c r="AY214" s="1304"/>
      <c r="AZ214" s="1304"/>
      <c r="BA214" s="15"/>
      <c r="BB214" s="37"/>
      <c r="BC214" s="37"/>
      <c r="BD214" s="37"/>
      <c r="BE214" s="37"/>
      <c r="BF214" s="37"/>
      <c r="BG214" s="37"/>
      <c r="BH214" s="37"/>
      <c r="BI214" s="37"/>
    </row>
    <row r="215" spans="2:61" s="16" customFormat="1" ht="32.1" customHeight="1">
      <c r="B215" s="1620">
        <v>6</v>
      </c>
      <c r="C215" s="1620"/>
      <c r="D215" s="1304" t="s">
        <v>257</v>
      </c>
      <c r="E215" s="1304"/>
      <c r="F215" s="1304"/>
      <c r="G215" s="1304"/>
      <c r="H215" s="1304"/>
      <c r="I215" s="1304"/>
      <c r="J215" s="1304"/>
      <c r="K215" s="1304"/>
      <c r="L215" s="1304"/>
      <c r="M215" s="1304"/>
      <c r="N215" s="1304"/>
      <c r="O215" s="1304"/>
      <c r="P215" s="1304"/>
      <c r="Q215" s="1304"/>
      <c r="R215" s="1304"/>
      <c r="S215" s="1620">
        <v>12</v>
      </c>
      <c r="T215" s="1620"/>
      <c r="U215" s="1304" t="s">
        <v>258</v>
      </c>
      <c r="V215" s="1304"/>
      <c r="W215" s="1304"/>
      <c r="X215" s="1304"/>
      <c r="Y215" s="1304"/>
      <c r="Z215" s="1304"/>
      <c r="AA215" s="1304"/>
      <c r="AB215" s="1304"/>
      <c r="AC215" s="1304"/>
      <c r="AD215" s="1304"/>
      <c r="AE215" s="1304"/>
      <c r="AF215" s="1304"/>
      <c r="AG215" s="1304"/>
      <c r="AH215" s="1304"/>
      <c r="AI215" s="1304"/>
      <c r="AJ215" s="1620">
        <v>18</v>
      </c>
      <c r="AK215" s="1620"/>
      <c r="AL215" s="1304"/>
      <c r="AM215" s="1304"/>
      <c r="AN215" s="1304"/>
      <c r="AO215" s="1304"/>
      <c r="AP215" s="1304"/>
      <c r="AQ215" s="1304"/>
      <c r="AR215" s="1304"/>
      <c r="AS215" s="1304"/>
      <c r="AT215" s="1304"/>
      <c r="AU215" s="1304"/>
      <c r="AV215" s="1304"/>
      <c r="AW215" s="1304"/>
      <c r="AX215" s="1304"/>
      <c r="AY215" s="1304"/>
      <c r="AZ215" s="1304"/>
      <c r="BA215" s="15"/>
      <c r="BB215" s="37"/>
      <c r="BC215" s="37"/>
      <c r="BD215" s="37"/>
      <c r="BE215" s="37"/>
      <c r="BF215" s="37"/>
      <c r="BG215" s="37"/>
      <c r="BH215" s="37"/>
      <c r="BI215" s="37"/>
    </row>
    <row r="216" spans="2:61" s="16" customFormat="1" ht="21.95" customHeight="1">
      <c r="B216" s="1634" t="s">
        <v>30</v>
      </c>
      <c r="C216" s="1635"/>
      <c r="D216" s="1635"/>
      <c r="E216" s="1635"/>
      <c r="F216" s="1635"/>
      <c r="G216" s="1635"/>
      <c r="H216" s="1635"/>
      <c r="I216" s="1635"/>
      <c r="J216" s="1635"/>
      <c r="K216" s="1635"/>
      <c r="L216" s="1635"/>
      <c r="M216" s="1635"/>
      <c r="N216" s="1635"/>
      <c r="O216" s="1636"/>
      <c r="P216" s="1536" t="s">
        <v>31</v>
      </c>
      <c r="Q216" s="1536"/>
      <c r="R216" s="1536"/>
      <c r="S216" s="1536"/>
      <c r="T216" s="1536"/>
      <c r="U216" s="1536"/>
      <c r="V216" s="1536"/>
      <c r="W216" s="1536"/>
      <c r="X216" s="1536"/>
      <c r="Y216" s="1536"/>
      <c r="Z216" s="1536"/>
      <c r="AA216" s="1536"/>
      <c r="AB216" s="1536"/>
      <c r="AC216" s="1536"/>
      <c r="AD216" s="1536"/>
      <c r="AE216" s="1536"/>
      <c r="AF216" s="1536"/>
      <c r="AG216" s="1536"/>
      <c r="AH216" s="1536"/>
      <c r="AI216" s="1536"/>
      <c r="AJ216" s="1536"/>
      <c r="AK216" s="1536"/>
      <c r="AL216" s="1536"/>
      <c r="AM216" s="1536"/>
      <c r="AN216" s="1536"/>
      <c r="AO216" s="1536"/>
      <c r="AP216" s="1536"/>
      <c r="AQ216" s="1536"/>
      <c r="AR216" s="1536"/>
      <c r="AS216" s="1536"/>
      <c r="AT216" s="1536"/>
      <c r="AU216" s="1536"/>
      <c r="AV216" s="1536"/>
      <c r="AW216" s="1536"/>
      <c r="AX216" s="1536"/>
      <c r="AY216" s="1536"/>
      <c r="AZ216" s="1536"/>
    </row>
    <row r="217" spans="2:61" s="16" customFormat="1" ht="21.95" customHeight="1">
      <c r="B217" s="1447"/>
      <c r="C217" s="1448"/>
      <c r="D217" s="1448"/>
      <c r="E217" s="1448"/>
      <c r="F217" s="1448"/>
      <c r="G217" s="1448"/>
      <c r="H217" s="1448"/>
      <c r="I217" s="1448"/>
      <c r="J217" s="1448"/>
      <c r="K217" s="1448"/>
      <c r="L217" s="1448"/>
      <c r="M217" s="1448"/>
      <c r="N217" s="1448"/>
      <c r="O217" s="1449"/>
      <c r="P217" s="1447"/>
      <c r="Q217" s="1448"/>
      <c r="R217" s="1448"/>
      <c r="S217" s="1448"/>
      <c r="T217" s="1448"/>
      <c r="U217" s="1448"/>
      <c r="V217" s="1448"/>
      <c r="W217" s="1448"/>
      <c r="X217" s="1448"/>
      <c r="Y217" s="1448"/>
      <c r="Z217" s="1448"/>
      <c r="AA217" s="1448"/>
      <c r="AB217" s="1448"/>
      <c r="AC217" s="1448"/>
      <c r="AD217" s="1448"/>
      <c r="AE217" s="1448"/>
      <c r="AF217" s="1448"/>
      <c r="AG217" s="1448"/>
      <c r="AH217" s="1448"/>
      <c r="AI217" s="1448"/>
      <c r="AJ217" s="1448"/>
      <c r="AK217" s="1448"/>
      <c r="AL217" s="1448"/>
      <c r="AM217" s="1448"/>
      <c r="AN217" s="1448"/>
      <c r="AO217" s="1448"/>
      <c r="AP217" s="1448"/>
      <c r="AQ217" s="1448"/>
      <c r="AR217" s="1448"/>
      <c r="AS217" s="1448"/>
      <c r="AT217" s="1448"/>
      <c r="AU217" s="1448"/>
      <c r="AV217" s="1448"/>
      <c r="AW217" s="1448"/>
      <c r="AX217" s="1448"/>
      <c r="AY217" s="1448"/>
      <c r="AZ217" s="1449"/>
    </row>
    <row r="218" spans="2:61" s="16" customFormat="1" ht="21.95" customHeight="1">
      <c r="B218" s="1453"/>
      <c r="C218" s="1454"/>
      <c r="D218" s="1454"/>
      <c r="E218" s="1454"/>
      <c r="F218" s="1454"/>
      <c r="G218" s="1454"/>
      <c r="H218" s="1454"/>
      <c r="I218" s="1454"/>
      <c r="J218" s="1454"/>
      <c r="K218" s="1454"/>
      <c r="L218" s="1454"/>
      <c r="M218" s="1454"/>
      <c r="N218" s="1454"/>
      <c r="O218" s="1455"/>
      <c r="P218" s="1453"/>
      <c r="Q218" s="1454"/>
      <c r="R218" s="1454"/>
      <c r="S218" s="1454"/>
      <c r="T218" s="1454"/>
      <c r="U218" s="1454"/>
      <c r="V218" s="1454"/>
      <c r="W218" s="1454"/>
      <c r="X218" s="1454"/>
      <c r="Y218" s="1454"/>
      <c r="Z218" s="1454"/>
      <c r="AA218" s="1454"/>
      <c r="AB218" s="1454"/>
      <c r="AC218" s="1454"/>
      <c r="AD218" s="1454"/>
      <c r="AE218" s="1454"/>
      <c r="AF218" s="1454"/>
      <c r="AG218" s="1454"/>
      <c r="AH218" s="1454"/>
      <c r="AI218" s="1454"/>
      <c r="AJ218" s="1454"/>
      <c r="AK218" s="1454"/>
      <c r="AL218" s="1454"/>
      <c r="AM218" s="1454"/>
      <c r="AN218" s="1454"/>
      <c r="AO218" s="1454"/>
      <c r="AP218" s="1454"/>
      <c r="AQ218" s="1454"/>
      <c r="AR218" s="1454"/>
      <c r="AS218" s="1454"/>
      <c r="AT218" s="1454"/>
      <c r="AU218" s="1454"/>
      <c r="AV218" s="1454"/>
      <c r="AW218" s="1454"/>
      <c r="AX218" s="1454"/>
      <c r="AY218" s="1454"/>
      <c r="AZ218" s="1455"/>
    </row>
  </sheetData>
  <dataConsolidate/>
  <mergeCells count="506">
    <mergeCell ref="B216:O216"/>
    <mergeCell ref="P216:AZ216"/>
    <mergeCell ref="B217:O218"/>
    <mergeCell ref="P217:AZ218"/>
    <mergeCell ref="B215:C215"/>
    <mergeCell ref="D215:R215"/>
    <mergeCell ref="S215:T215"/>
    <mergeCell ref="U215:AI215"/>
    <mergeCell ref="AJ215:AK215"/>
    <mergeCell ref="AL215:AZ215"/>
    <mergeCell ref="B214:C214"/>
    <mergeCell ref="D214:R214"/>
    <mergeCell ref="S214:T214"/>
    <mergeCell ref="U214:AI214"/>
    <mergeCell ref="AJ214:AK214"/>
    <mergeCell ref="AL214:AZ214"/>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1:C211"/>
    <mergeCell ref="D211:R211"/>
    <mergeCell ref="S211:T211"/>
    <mergeCell ref="U211:AI211"/>
    <mergeCell ref="AJ211:AK211"/>
    <mergeCell ref="AL211:AZ211"/>
    <mergeCell ref="B209:AZ209"/>
    <mergeCell ref="B210:C210"/>
    <mergeCell ref="D210:R210"/>
    <mergeCell ref="S210:T210"/>
    <mergeCell ref="U210:AI210"/>
    <mergeCell ref="AJ210:AK210"/>
    <mergeCell ref="AL210:AZ210"/>
    <mergeCell ref="C194:G194"/>
    <mergeCell ref="H194:L194"/>
    <mergeCell ref="C200:E200"/>
    <mergeCell ref="F200:M200"/>
    <mergeCell ref="N200:O200"/>
    <mergeCell ref="C205:E205"/>
    <mergeCell ref="F205:N205"/>
    <mergeCell ref="C185:E185"/>
    <mergeCell ref="F185:Z185"/>
    <mergeCell ref="C188:AX188"/>
    <mergeCell ref="C189:AX189"/>
    <mergeCell ref="C190:AX190"/>
    <mergeCell ref="C193:G193"/>
    <mergeCell ref="H193:L193"/>
    <mergeCell ref="F182:I182"/>
    <mergeCell ref="J182:N182"/>
    <mergeCell ref="O182:S182"/>
    <mergeCell ref="T182:X182"/>
    <mergeCell ref="AF182:AI182"/>
    <mergeCell ref="AJ182:AM182"/>
    <mergeCell ref="AF178:AI178"/>
    <mergeCell ref="AJ178:AM178"/>
    <mergeCell ref="B179:E182"/>
    <mergeCell ref="F180:I180"/>
    <mergeCell ref="J180:N180"/>
    <mergeCell ref="O180:S180"/>
    <mergeCell ref="T180:X180"/>
    <mergeCell ref="AF180:AI180"/>
    <mergeCell ref="AJ180:AM180"/>
    <mergeCell ref="B174:G174"/>
    <mergeCell ref="H174:M174"/>
    <mergeCell ref="N174:S174"/>
    <mergeCell ref="T174:Y174"/>
    <mergeCell ref="Z174:AD174"/>
    <mergeCell ref="B177:E178"/>
    <mergeCell ref="F177:I178"/>
    <mergeCell ref="J177:X177"/>
    <mergeCell ref="J178:N178"/>
    <mergeCell ref="O178:S178"/>
    <mergeCell ref="T178:X178"/>
    <mergeCell ref="B166:BA166"/>
    <mergeCell ref="B173:G173"/>
    <mergeCell ref="H173:M173"/>
    <mergeCell ref="N173:S173"/>
    <mergeCell ref="T173:Y173"/>
    <mergeCell ref="Z173:AD173"/>
    <mergeCell ref="G160:L160"/>
    <mergeCell ref="M160:R160"/>
    <mergeCell ref="AE160:AL164"/>
    <mergeCell ref="B161:F164"/>
    <mergeCell ref="S161:AD164"/>
    <mergeCell ref="G162:L162"/>
    <mergeCell ref="M162:R162"/>
    <mergeCell ref="G164:L164"/>
    <mergeCell ref="M164:R164"/>
    <mergeCell ref="B165:BA165"/>
    <mergeCell ref="AR155:AU155"/>
    <mergeCell ref="B158:F158"/>
    <mergeCell ref="G158:R158"/>
    <mergeCell ref="S158:AD158"/>
    <mergeCell ref="AE158:AL159"/>
    <mergeCell ref="B159:F159"/>
    <mergeCell ref="G159:R159"/>
    <mergeCell ref="S159:AD159"/>
    <mergeCell ref="AH146:AZ146"/>
    <mergeCell ref="B152:G153"/>
    <mergeCell ref="H152:S153"/>
    <mergeCell ref="T152:X153"/>
    <mergeCell ref="B154:G154"/>
    <mergeCell ref="H154:S154"/>
    <mergeCell ref="T154:X154"/>
    <mergeCell ref="B146:J146"/>
    <mergeCell ref="K146:O146"/>
    <mergeCell ref="P146:T146"/>
    <mergeCell ref="U146:Y146"/>
    <mergeCell ref="Z146:AB146"/>
    <mergeCell ref="AC146:AG146"/>
    <mergeCell ref="C145:J145"/>
    <mergeCell ref="K145:O145"/>
    <mergeCell ref="P145:T145"/>
    <mergeCell ref="U145:Y145"/>
    <mergeCell ref="Z145:AB145"/>
    <mergeCell ref="AC145:AG145"/>
    <mergeCell ref="AH145:AZ145"/>
    <mergeCell ref="D144:J144"/>
    <mergeCell ref="K144:O144"/>
    <mergeCell ref="P144:T144"/>
    <mergeCell ref="U144:Y144"/>
    <mergeCell ref="Z144:AB144"/>
    <mergeCell ref="AC144:AG144"/>
    <mergeCell ref="C142:AZ142"/>
    <mergeCell ref="C143:C144"/>
    <mergeCell ref="D143:J143"/>
    <mergeCell ref="K143:O143"/>
    <mergeCell ref="P143:T143"/>
    <mergeCell ref="U143:Y143"/>
    <mergeCell ref="Z143:AB143"/>
    <mergeCell ref="AC143:AG143"/>
    <mergeCell ref="AH143:AZ143"/>
    <mergeCell ref="AH144:AZ144"/>
    <mergeCell ref="AH139:AZ139"/>
    <mergeCell ref="D140:J140"/>
    <mergeCell ref="D138:J138"/>
    <mergeCell ref="K138:O138"/>
    <mergeCell ref="P138:T138"/>
    <mergeCell ref="U138:Y138"/>
    <mergeCell ref="Z138:AB138"/>
    <mergeCell ref="AC138:AG138"/>
    <mergeCell ref="AH141:AZ141"/>
    <mergeCell ref="C141:J141"/>
    <mergeCell ref="K141:O141"/>
    <mergeCell ref="P141:T141"/>
    <mergeCell ref="U141:Y141"/>
    <mergeCell ref="Z141:AB141"/>
    <mergeCell ref="AC141:AG141"/>
    <mergeCell ref="B135:AZ135"/>
    <mergeCell ref="B136:B140"/>
    <mergeCell ref="C136:AZ136"/>
    <mergeCell ref="D137:J137"/>
    <mergeCell ref="K137:O137"/>
    <mergeCell ref="P137:T137"/>
    <mergeCell ref="U137:Y137"/>
    <mergeCell ref="Z137:AB137"/>
    <mergeCell ref="AC137:AG137"/>
    <mergeCell ref="AH137:AZ137"/>
    <mergeCell ref="K140:O140"/>
    <mergeCell ref="P140:T140"/>
    <mergeCell ref="U140:Y140"/>
    <mergeCell ref="Z140:AB140"/>
    <mergeCell ref="AC140:AG140"/>
    <mergeCell ref="AH140:AZ140"/>
    <mergeCell ref="AH138:AZ138"/>
    <mergeCell ref="C139:C140"/>
    <mergeCell ref="D139:J139"/>
    <mergeCell ref="K139:O139"/>
    <mergeCell ref="P139:T139"/>
    <mergeCell ref="U139:Y139"/>
    <mergeCell ref="Z139:AB139"/>
    <mergeCell ref="AC139:AG139"/>
    <mergeCell ref="B133:J134"/>
    <mergeCell ref="K133:O134"/>
    <mergeCell ref="P133:T134"/>
    <mergeCell ref="U133:AG133"/>
    <mergeCell ref="AH133:AZ134"/>
    <mergeCell ref="U134:Y134"/>
    <mergeCell ref="Z134:AB134"/>
    <mergeCell ref="AC134:AG134"/>
    <mergeCell ref="B126:I126"/>
    <mergeCell ref="X126:AA126"/>
    <mergeCell ref="AB126:AE126"/>
    <mergeCell ref="AF126:AI126"/>
    <mergeCell ref="AJ126:AM126"/>
    <mergeCell ref="AN126:AQ126"/>
    <mergeCell ref="AJ124:AM124"/>
    <mergeCell ref="AN124:AQ124"/>
    <mergeCell ref="AR124:AU124"/>
    <mergeCell ref="AV124:AY124"/>
    <mergeCell ref="B125:I125"/>
    <mergeCell ref="J125:K126"/>
    <mergeCell ref="L125:L126"/>
    <mergeCell ref="M125:T126"/>
    <mergeCell ref="U125:V126"/>
    <mergeCell ref="W125:W126"/>
    <mergeCell ref="AR126:AU126"/>
    <mergeCell ref="AV126:AY126"/>
    <mergeCell ref="B116:G118"/>
    <mergeCell ref="H116:L118"/>
    <mergeCell ref="M116:R118"/>
    <mergeCell ref="S116:AB118"/>
    <mergeCell ref="AC116:AL118"/>
    <mergeCell ref="B122:I122"/>
    <mergeCell ref="J122:L124"/>
    <mergeCell ref="M122:W122"/>
    <mergeCell ref="X122:AA124"/>
    <mergeCell ref="AB122:AY122"/>
    <mergeCell ref="AJ123:AK123"/>
    <mergeCell ref="AL123:AM123"/>
    <mergeCell ref="AO123:AP123"/>
    <mergeCell ref="AR123:AS123"/>
    <mergeCell ref="AT123:AU123"/>
    <mergeCell ref="AW123:AX123"/>
    <mergeCell ref="B123:I124"/>
    <mergeCell ref="M123:T124"/>
    <mergeCell ref="U123:W124"/>
    <mergeCell ref="AB123:AC123"/>
    <mergeCell ref="AD123:AE123"/>
    <mergeCell ref="AG123:AH123"/>
    <mergeCell ref="AB124:AE124"/>
    <mergeCell ref="AF124:AI124"/>
    <mergeCell ref="B115:G115"/>
    <mergeCell ref="H115:L115"/>
    <mergeCell ref="M115:R115"/>
    <mergeCell ref="S115:AB115"/>
    <mergeCell ref="AC115:AL115"/>
    <mergeCell ref="W110:Y110"/>
    <mergeCell ref="Z110:AB110"/>
    <mergeCell ref="AC110:AE110"/>
    <mergeCell ref="AF110:AH110"/>
    <mergeCell ref="AI110:AK110"/>
    <mergeCell ref="AL110:AN110"/>
    <mergeCell ref="AU108:AW108"/>
    <mergeCell ref="B110:D110"/>
    <mergeCell ref="E110:G110"/>
    <mergeCell ref="H110:J110"/>
    <mergeCell ref="K110:M110"/>
    <mergeCell ref="N110:P110"/>
    <mergeCell ref="Q110:S110"/>
    <mergeCell ref="T110:V110"/>
    <mergeCell ref="W108:Y108"/>
    <mergeCell ref="Z108:AB108"/>
    <mergeCell ref="AC108:AE108"/>
    <mergeCell ref="AF108:AH108"/>
    <mergeCell ref="AI108:AK108"/>
    <mergeCell ref="AL108:AN108"/>
    <mergeCell ref="AO110:AQ110"/>
    <mergeCell ref="AR110:AT110"/>
    <mergeCell ref="AU110:AW110"/>
    <mergeCell ref="B108:D108"/>
    <mergeCell ref="E108:G108"/>
    <mergeCell ref="H108:J108"/>
    <mergeCell ref="K108:M108"/>
    <mergeCell ref="N108:P108"/>
    <mergeCell ref="Q108:S108"/>
    <mergeCell ref="T108:V108"/>
    <mergeCell ref="AO108:AQ108"/>
    <mergeCell ref="AR108:AT108"/>
    <mergeCell ref="R99:T99"/>
    <mergeCell ref="U99:V100"/>
    <mergeCell ref="W99:Y99"/>
    <mergeCell ref="Z99:AA100"/>
    <mergeCell ref="AB99:AD99"/>
    <mergeCell ref="AE99:AF100"/>
    <mergeCell ref="B106:M106"/>
    <mergeCell ref="N106:AW106"/>
    <mergeCell ref="E107:F107"/>
    <mergeCell ref="H107:I107"/>
    <mergeCell ref="N107:Q107"/>
    <mergeCell ref="R107:S107"/>
    <mergeCell ref="U107:V107"/>
    <mergeCell ref="Z107:AC107"/>
    <mergeCell ref="AD107:AE107"/>
    <mergeCell ref="AG107:AH107"/>
    <mergeCell ref="AL107:AO107"/>
    <mergeCell ref="AP107:AQ107"/>
    <mergeCell ref="AS107:AT107"/>
    <mergeCell ref="B99:E100"/>
    <mergeCell ref="F99:G100"/>
    <mergeCell ref="H99:J99"/>
    <mergeCell ref="K99:L100"/>
    <mergeCell ref="M99:O99"/>
    <mergeCell ref="P99:Q100"/>
    <mergeCell ref="AB97:AE97"/>
    <mergeCell ref="AF97:AG97"/>
    <mergeCell ref="AI97:AJ97"/>
    <mergeCell ref="B98:G98"/>
    <mergeCell ref="H98:L98"/>
    <mergeCell ref="M98:Q98"/>
    <mergeCell ref="R98:V98"/>
    <mergeCell ref="W98:AA98"/>
    <mergeCell ref="AB98:AF98"/>
    <mergeCell ref="AG98:AK98"/>
    <mergeCell ref="AG99:AI99"/>
    <mergeCell ref="AJ99:AK100"/>
    <mergeCell ref="H100:J100"/>
    <mergeCell ref="M100:O100"/>
    <mergeCell ref="R100:T100"/>
    <mergeCell ref="W100:Y100"/>
    <mergeCell ref="AB100:AD100"/>
    <mergeCell ref="AG100:AI100"/>
    <mergeCell ref="B96:G96"/>
    <mergeCell ref="H96:AK96"/>
    <mergeCell ref="B97:C97"/>
    <mergeCell ref="E97:F97"/>
    <mergeCell ref="H97:K97"/>
    <mergeCell ref="L97:M97"/>
    <mergeCell ref="O97:P97"/>
    <mergeCell ref="R97:U97"/>
    <mergeCell ref="V97:W97"/>
    <mergeCell ref="Y97:Z97"/>
    <mergeCell ref="Z80:AA80"/>
    <mergeCell ref="AB80:AC80"/>
    <mergeCell ref="AD80:AG80"/>
    <mergeCell ref="AB81:AD81"/>
    <mergeCell ref="AE81:AF81"/>
    <mergeCell ref="B84:AZ91"/>
    <mergeCell ref="C78:T78"/>
    <mergeCell ref="U78:AA78"/>
    <mergeCell ref="AB78:AG78"/>
    <mergeCell ref="C79:G81"/>
    <mergeCell ref="I79:M81"/>
    <mergeCell ref="P79:T81"/>
    <mergeCell ref="U79:Y81"/>
    <mergeCell ref="AB79:AC79"/>
    <mergeCell ref="AD79:AG79"/>
    <mergeCell ref="N80:O80"/>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N64:O64"/>
    <mergeCell ref="Q64:R64"/>
    <mergeCell ref="T64:W64"/>
    <mergeCell ref="Y64:AA64"/>
    <mergeCell ref="AB64:AK64"/>
    <mergeCell ref="G65:M65"/>
    <mergeCell ref="N65:O65"/>
    <mergeCell ref="Q65:R65"/>
    <mergeCell ref="T65:W65"/>
    <mergeCell ref="Y65:AA65"/>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C55:M55"/>
    <mergeCell ref="D56:M56"/>
    <mergeCell ref="N56:P56"/>
    <mergeCell ref="Q56:AB56"/>
    <mergeCell ref="AI48:AL48"/>
    <mergeCell ref="AM48:AN48"/>
    <mergeCell ref="B51:I51"/>
    <mergeCell ref="J51:R51"/>
    <mergeCell ref="B52:I53"/>
    <mergeCell ref="J52:K52"/>
    <mergeCell ref="L52:R52"/>
    <mergeCell ref="S52:T52"/>
    <mergeCell ref="U52:AB52"/>
    <mergeCell ref="J53:K53"/>
    <mergeCell ref="R48:U48"/>
    <mergeCell ref="V48:W48"/>
    <mergeCell ref="X48:AA48"/>
    <mergeCell ref="AB48:AC48"/>
    <mergeCell ref="AD48:AF48"/>
    <mergeCell ref="AG48:AH48"/>
    <mergeCell ref="AG47:AH47"/>
    <mergeCell ref="AI47:AL47"/>
    <mergeCell ref="AM47:AN47"/>
    <mergeCell ref="B48:F48"/>
    <mergeCell ref="G48:J48"/>
    <mergeCell ref="K48:L48"/>
    <mergeCell ref="M48:O48"/>
    <mergeCell ref="P48:Q48"/>
    <mergeCell ref="L53:R53"/>
    <mergeCell ref="S53:T53"/>
    <mergeCell ref="U53:AB53"/>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B34:H34"/>
    <mergeCell ref="I34:AA34"/>
    <mergeCell ref="AB34:AC35"/>
    <mergeCell ref="AD34:AG34"/>
    <mergeCell ref="AH34:AZ34"/>
    <mergeCell ref="B35:H35"/>
    <mergeCell ref="I35:AA35"/>
    <mergeCell ref="AD35:AG35"/>
    <mergeCell ref="AH35:AZ35"/>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s>
  <phoneticPr fontId="5"/>
  <dataValidations count="3">
    <dataValidation type="list" allowBlank="1" showInputMessage="1" showErrorMessage="1" sqref="AK40 AE40 R40 I40 J52:K53 S52:T53 AB74:AC75 AB79:AC80 C185:E185 C194:L194 C200:E200 C205:E205" xr:uid="{FE2E7893-DBC7-4D37-BF38-8F79B83370C5}">
      <formula1>"□,☑"</formula1>
    </dataValidation>
    <dataValidation type="list" allowBlank="1" showInputMessage="1" showErrorMessage="1" sqref="U6:V7" xr:uid="{AC9B95A9-76D3-4C67-B26C-40B276C70A73}">
      <formula1>"　,○"</formula1>
    </dataValidation>
    <dataValidation type="list" allowBlank="1" showInputMessage="1" showErrorMessage="1" sqref="B126:I126 B52:I53" xr:uid="{FB68FBF8-F5BE-4175-BC74-3BB57D9B7982}">
      <formula1>"育苗施設,乾燥調製施設,穀類乾燥調製施設,農産物処理加工施設,集出荷貯蔵施設,産地管理施設,生産技術高度化施設,種子種苗生産関連施設"</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3" max="52" man="1"/>
    <brk id="130" max="52" man="1"/>
    <brk id="156" max="52" man="1"/>
    <brk id="191" max="5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A050-64AD-4890-AAA4-AFD861E3E406}">
  <sheetPr>
    <pageSetUpPr fitToPage="1"/>
  </sheetPr>
  <dimension ref="A1:AH65"/>
  <sheetViews>
    <sheetView view="pageBreakPreview" zoomScale="115" zoomScaleNormal="100" zoomScaleSheetLayoutView="115" workbookViewId="0"/>
  </sheetViews>
  <sheetFormatPr defaultColWidth="9" defaultRowHeight="12"/>
  <cols>
    <col min="1" max="1" width="5" style="160" customWidth="1"/>
    <col min="2" max="2" width="4.125" style="160" customWidth="1"/>
    <col min="3" max="3" width="23.125" style="160" customWidth="1"/>
    <col min="4" max="4" width="23.5" style="160" customWidth="1"/>
    <col min="5" max="5" width="11.375" style="160" customWidth="1"/>
    <col min="6" max="6" width="12.375" style="160" customWidth="1"/>
    <col min="7" max="7" width="11.875" style="160" customWidth="1"/>
    <col min="8" max="8" width="11.625" style="160" customWidth="1"/>
    <col min="9" max="9" width="9.625" style="160" customWidth="1"/>
    <col min="10" max="10" width="5" style="160" customWidth="1"/>
    <col min="11" max="11" width="3.125" style="160" customWidth="1"/>
    <col min="12" max="12" width="3" style="160" customWidth="1"/>
    <col min="13" max="16384" width="9" style="160"/>
  </cols>
  <sheetData>
    <row r="1" spans="1:16" ht="13.5">
      <c r="A1" s="4" t="s">
        <v>259</v>
      </c>
      <c r="K1" s="161"/>
      <c r="L1" s="162"/>
    </row>
    <row r="2" spans="1:16" ht="50.25" customHeight="1">
      <c r="B2" s="1637" t="s">
        <v>260</v>
      </c>
      <c r="C2" s="1637"/>
      <c r="D2" s="1637"/>
      <c r="E2" s="1637"/>
      <c r="F2" s="1637"/>
      <c r="G2" s="1637"/>
      <c r="H2" s="1637"/>
      <c r="I2" s="1637"/>
      <c r="J2" s="163"/>
    </row>
    <row r="3" spans="1:16" ht="52.5" customHeight="1">
      <c r="B3" s="1638" t="s">
        <v>261</v>
      </c>
      <c r="C3" s="1638"/>
      <c r="D3" s="1638"/>
      <c r="E3" s="1638"/>
      <c r="F3" s="1638"/>
      <c r="G3" s="1638"/>
      <c r="H3" s="1638"/>
      <c r="I3" s="1638"/>
      <c r="J3" s="164"/>
      <c r="K3" s="164"/>
    </row>
    <row r="4" spans="1:16">
      <c r="B4" s="160" t="s">
        <v>262</v>
      </c>
    </row>
    <row r="5" spans="1:16" ht="21" customHeight="1">
      <c r="B5" s="1639" t="s">
        <v>843</v>
      </c>
      <c r="C5" s="1640"/>
      <c r="D5" s="1641"/>
    </row>
    <row r="7" spans="1:16" ht="16.5" customHeight="1">
      <c r="B7" s="160" t="s">
        <v>263</v>
      </c>
    </row>
    <row r="8" spans="1:16" ht="51.75" customHeight="1">
      <c r="B8" s="165" t="s">
        <v>264</v>
      </c>
      <c r="C8" s="166" t="s">
        <v>265</v>
      </c>
      <c r="D8" s="166" t="s">
        <v>266</v>
      </c>
      <c r="E8" s="165" t="s">
        <v>267</v>
      </c>
      <c r="F8" s="167" t="s">
        <v>268</v>
      </c>
      <c r="G8" s="167" t="s">
        <v>269</v>
      </c>
      <c r="H8" s="166" t="s">
        <v>270</v>
      </c>
      <c r="N8" s="168"/>
      <c r="O8" s="169"/>
      <c r="P8" s="170"/>
    </row>
    <row r="9" spans="1:16">
      <c r="B9" s="171">
        <v>1</v>
      </c>
      <c r="C9" s="392" t="s">
        <v>40</v>
      </c>
      <c r="D9" s="393" t="s">
        <v>47</v>
      </c>
      <c r="E9" s="394" t="s">
        <v>49</v>
      </c>
      <c r="F9" s="394">
        <v>0</v>
      </c>
      <c r="G9" s="394">
        <v>2</v>
      </c>
      <c r="H9" s="395">
        <f>G9-F9</f>
        <v>2</v>
      </c>
      <c r="N9" s="172"/>
      <c r="O9" s="172"/>
      <c r="P9" s="173"/>
    </row>
    <row r="10" spans="1:16">
      <c r="B10" s="174">
        <v>2</v>
      </c>
      <c r="C10" s="396" t="s">
        <v>40</v>
      </c>
      <c r="D10" s="396" t="s">
        <v>47</v>
      </c>
      <c r="E10" s="397" t="s">
        <v>271</v>
      </c>
      <c r="F10" s="397">
        <v>0</v>
      </c>
      <c r="G10" s="397">
        <v>1</v>
      </c>
      <c r="H10" s="398">
        <f t="shared" ref="H10:H28" si="0">G10-F10</f>
        <v>1</v>
      </c>
      <c r="N10" s="172"/>
      <c r="O10" s="172"/>
      <c r="P10" s="173"/>
    </row>
    <row r="11" spans="1:16">
      <c r="B11" s="174">
        <v>3</v>
      </c>
      <c r="C11" s="396" t="s">
        <v>40</v>
      </c>
      <c r="D11" s="396" t="s">
        <v>47</v>
      </c>
      <c r="E11" s="397" t="s">
        <v>271</v>
      </c>
      <c r="F11" s="397">
        <v>0</v>
      </c>
      <c r="G11" s="397">
        <v>1</v>
      </c>
      <c r="H11" s="399">
        <f t="shared" si="0"/>
        <v>1</v>
      </c>
      <c r="N11" s="172"/>
      <c r="O11" s="172"/>
      <c r="P11" s="173"/>
    </row>
    <row r="12" spans="1:16">
      <c r="B12" s="174">
        <v>4</v>
      </c>
      <c r="C12" s="175"/>
      <c r="D12" s="175"/>
      <c r="E12" s="176"/>
      <c r="F12" s="176"/>
      <c r="G12" s="176"/>
      <c r="H12" s="177">
        <f t="shared" si="0"/>
        <v>0</v>
      </c>
      <c r="N12" s="172"/>
      <c r="O12" s="172"/>
      <c r="P12" s="173"/>
    </row>
    <row r="13" spans="1:16">
      <c r="B13" s="174">
        <v>5</v>
      </c>
      <c r="C13" s="175"/>
      <c r="D13" s="175"/>
      <c r="E13" s="176"/>
      <c r="F13" s="176"/>
      <c r="G13" s="176"/>
      <c r="H13" s="178">
        <f t="shared" si="0"/>
        <v>0</v>
      </c>
      <c r="N13" s="172"/>
      <c r="O13" s="172"/>
      <c r="P13" s="173"/>
    </row>
    <row r="14" spans="1:16">
      <c r="B14" s="174">
        <v>6</v>
      </c>
      <c r="C14" s="175"/>
      <c r="D14" s="175"/>
      <c r="E14" s="176"/>
      <c r="F14" s="176"/>
      <c r="G14" s="176"/>
      <c r="H14" s="179">
        <f t="shared" si="0"/>
        <v>0</v>
      </c>
      <c r="N14" s="172"/>
      <c r="O14" s="172"/>
      <c r="P14" s="173"/>
    </row>
    <row r="15" spans="1:16">
      <c r="B15" s="174">
        <v>7</v>
      </c>
      <c r="C15" s="175"/>
      <c r="D15" s="175"/>
      <c r="E15" s="176"/>
      <c r="F15" s="176"/>
      <c r="G15" s="176"/>
      <c r="H15" s="177">
        <f t="shared" si="0"/>
        <v>0</v>
      </c>
      <c r="N15" s="172"/>
      <c r="O15" s="172"/>
      <c r="P15" s="173"/>
    </row>
    <row r="16" spans="1:16">
      <c r="B16" s="174">
        <v>8</v>
      </c>
      <c r="C16" s="175"/>
      <c r="D16" s="175"/>
      <c r="E16" s="176"/>
      <c r="F16" s="176"/>
      <c r="G16" s="176"/>
      <c r="H16" s="177">
        <f t="shared" si="0"/>
        <v>0</v>
      </c>
      <c r="N16" s="172"/>
      <c r="O16" s="172"/>
      <c r="P16" s="173"/>
    </row>
    <row r="17" spans="2:16">
      <c r="B17" s="174">
        <v>9</v>
      </c>
      <c r="C17" s="175"/>
      <c r="D17" s="175"/>
      <c r="E17" s="176"/>
      <c r="F17" s="176"/>
      <c r="G17" s="176"/>
      <c r="H17" s="177">
        <f t="shared" si="0"/>
        <v>0</v>
      </c>
      <c r="N17" s="172"/>
      <c r="O17" s="172"/>
      <c r="P17" s="173"/>
    </row>
    <row r="18" spans="2:16">
      <c r="B18" s="180">
        <v>10</v>
      </c>
      <c r="C18" s="181"/>
      <c r="D18" s="181"/>
      <c r="E18" s="182"/>
      <c r="F18" s="182"/>
      <c r="G18" s="182"/>
      <c r="H18" s="177">
        <f t="shared" si="0"/>
        <v>0</v>
      </c>
      <c r="N18" s="172"/>
      <c r="O18" s="172"/>
      <c r="P18" s="173"/>
    </row>
    <row r="19" spans="2:16">
      <c r="B19" s="174">
        <v>11</v>
      </c>
      <c r="C19" s="181"/>
      <c r="D19" s="181"/>
      <c r="E19" s="182"/>
      <c r="F19" s="182"/>
      <c r="G19" s="182"/>
      <c r="H19" s="177">
        <f t="shared" si="0"/>
        <v>0</v>
      </c>
      <c r="N19" s="172"/>
      <c r="O19" s="172"/>
      <c r="P19" s="173"/>
    </row>
    <row r="20" spans="2:16">
      <c r="B20" s="180">
        <v>12</v>
      </c>
      <c r="C20" s="181"/>
      <c r="D20" s="181"/>
      <c r="E20" s="182"/>
      <c r="F20" s="182"/>
      <c r="G20" s="182"/>
      <c r="H20" s="177">
        <f t="shared" si="0"/>
        <v>0</v>
      </c>
      <c r="N20" s="172"/>
      <c r="O20" s="172"/>
      <c r="P20" s="173"/>
    </row>
    <row r="21" spans="2:16">
      <c r="B21" s="174">
        <v>13</v>
      </c>
      <c r="C21" s="181"/>
      <c r="D21" s="181"/>
      <c r="E21" s="182"/>
      <c r="F21" s="182"/>
      <c r="G21" s="182"/>
      <c r="H21" s="177">
        <f t="shared" si="0"/>
        <v>0</v>
      </c>
      <c r="N21" s="172"/>
      <c r="O21" s="172"/>
      <c r="P21" s="173"/>
    </row>
    <row r="22" spans="2:16">
      <c r="B22" s="180">
        <v>14</v>
      </c>
      <c r="C22" s="181"/>
      <c r="D22" s="181"/>
      <c r="E22" s="182"/>
      <c r="F22" s="182"/>
      <c r="G22" s="182"/>
      <c r="H22" s="177">
        <f t="shared" si="0"/>
        <v>0</v>
      </c>
      <c r="N22" s="172"/>
      <c r="O22" s="172"/>
      <c r="P22" s="173"/>
    </row>
    <row r="23" spans="2:16">
      <c r="B23" s="174">
        <v>15</v>
      </c>
      <c r="C23" s="181"/>
      <c r="D23" s="181"/>
      <c r="E23" s="182"/>
      <c r="F23" s="182"/>
      <c r="G23" s="182"/>
      <c r="H23" s="178">
        <f t="shared" si="0"/>
        <v>0</v>
      </c>
      <c r="N23" s="172"/>
      <c r="O23" s="172"/>
      <c r="P23" s="173"/>
    </row>
    <row r="24" spans="2:16">
      <c r="B24" s="180">
        <v>16</v>
      </c>
      <c r="C24" s="181"/>
      <c r="D24" s="181"/>
      <c r="E24" s="182"/>
      <c r="F24" s="182"/>
      <c r="G24" s="182"/>
      <c r="H24" s="179">
        <f t="shared" si="0"/>
        <v>0</v>
      </c>
      <c r="N24" s="172"/>
      <c r="O24" s="172"/>
      <c r="P24" s="173"/>
    </row>
    <row r="25" spans="2:16">
      <c r="B25" s="174">
        <v>17</v>
      </c>
      <c r="C25" s="181"/>
      <c r="D25" s="181"/>
      <c r="E25" s="182"/>
      <c r="F25" s="182"/>
      <c r="G25" s="182"/>
      <c r="H25" s="178">
        <f t="shared" si="0"/>
        <v>0</v>
      </c>
      <c r="N25" s="172"/>
      <c r="O25" s="172"/>
      <c r="P25" s="173"/>
    </row>
    <row r="26" spans="2:16">
      <c r="B26" s="180">
        <v>18</v>
      </c>
      <c r="C26" s="181"/>
      <c r="D26" s="181"/>
      <c r="E26" s="182"/>
      <c r="F26" s="182"/>
      <c r="G26" s="182"/>
      <c r="H26" s="179">
        <f t="shared" si="0"/>
        <v>0</v>
      </c>
      <c r="N26" s="172"/>
      <c r="O26" s="172"/>
      <c r="P26" s="173"/>
    </row>
    <row r="27" spans="2:16">
      <c r="B27" s="174">
        <v>19</v>
      </c>
      <c r="C27" s="181"/>
      <c r="D27" s="181"/>
      <c r="E27" s="182"/>
      <c r="F27" s="182"/>
      <c r="G27" s="182"/>
      <c r="H27" s="177">
        <f t="shared" si="0"/>
        <v>0</v>
      </c>
      <c r="N27" s="172"/>
      <c r="O27" s="172"/>
      <c r="P27" s="173"/>
    </row>
    <row r="28" spans="2:16">
      <c r="B28" s="183">
        <v>20</v>
      </c>
      <c r="C28" s="184"/>
      <c r="D28" s="184"/>
      <c r="E28" s="185"/>
      <c r="F28" s="185"/>
      <c r="G28" s="184"/>
      <c r="H28" s="186">
        <f t="shared" si="0"/>
        <v>0</v>
      </c>
      <c r="N28" s="172"/>
      <c r="O28" s="172"/>
      <c r="P28" s="173"/>
    </row>
    <row r="29" spans="2:16">
      <c r="B29" s="187"/>
      <c r="E29" s="187"/>
      <c r="F29" s="188"/>
      <c r="G29" s="189"/>
      <c r="H29" s="188"/>
      <c r="N29" s="190"/>
    </row>
    <row r="30" spans="2:16" ht="24">
      <c r="B30" s="187"/>
      <c r="E30" s="191"/>
      <c r="F30" s="166" t="s">
        <v>272</v>
      </c>
      <c r="G30" s="166" t="s">
        <v>273</v>
      </c>
      <c r="H30" s="192" t="s">
        <v>274</v>
      </c>
      <c r="N30" s="193"/>
      <c r="O30" s="169"/>
    </row>
    <row r="31" spans="2:16">
      <c r="B31" s="187"/>
      <c r="E31" s="194" t="s">
        <v>275</v>
      </c>
      <c r="F31" s="195">
        <f>SUM(F9:F28)</f>
        <v>0</v>
      </c>
      <c r="G31" s="195">
        <f>SUM(G9:G28)</f>
        <v>4</v>
      </c>
      <c r="H31" s="194">
        <f>SUM(H9:H28)</f>
        <v>4</v>
      </c>
      <c r="N31" s="196"/>
      <c r="O31" s="196"/>
    </row>
    <row r="32" spans="2:16" ht="12" customHeight="1">
      <c r="B32" s="187"/>
      <c r="E32" s="187"/>
      <c r="F32" s="189"/>
      <c r="G32" s="189"/>
      <c r="H32" s="188"/>
      <c r="I32" s="190"/>
    </row>
    <row r="33" spans="2:16" ht="12" customHeight="1">
      <c r="B33" s="197" t="s">
        <v>276</v>
      </c>
    </row>
    <row r="34" spans="2:16" ht="12" customHeight="1">
      <c r="B34" s="197" t="s">
        <v>277</v>
      </c>
    </row>
    <row r="35" spans="2:16" ht="12" customHeight="1">
      <c r="B35" s="197" t="s">
        <v>278</v>
      </c>
    </row>
    <row r="36" spans="2:16" ht="12" customHeight="1">
      <c r="B36" s="198"/>
    </row>
    <row r="37" spans="2:16" ht="12" customHeight="1">
      <c r="M37" s="188"/>
      <c r="N37" s="188"/>
      <c r="O37" s="188"/>
      <c r="P37" s="188"/>
    </row>
    <row r="38" spans="2:16">
      <c r="M38" s="188"/>
      <c r="N38" s="188"/>
      <c r="O38" s="188"/>
      <c r="P38" s="188"/>
    </row>
    <row r="39" spans="2:16">
      <c r="B39" s="160" t="s">
        <v>279</v>
      </c>
      <c r="M39" s="188"/>
      <c r="N39" s="188"/>
      <c r="O39" s="188"/>
      <c r="P39" s="188"/>
    </row>
    <row r="40" spans="2:16" ht="12" customHeight="1">
      <c r="B40" s="1642" t="s">
        <v>280</v>
      </c>
      <c r="C40" s="1643" t="s">
        <v>281</v>
      </c>
      <c r="D40" s="1644" t="s">
        <v>282</v>
      </c>
      <c r="E40" s="1645"/>
      <c r="F40" s="1645"/>
      <c r="G40" s="1645"/>
      <c r="H40" s="1645"/>
      <c r="I40" s="1646"/>
      <c r="M40" s="188"/>
      <c r="N40" s="188"/>
      <c r="O40" s="199"/>
      <c r="P40" s="188"/>
    </row>
    <row r="41" spans="2:16" ht="42.75" customHeight="1">
      <c r="B41" s="1642"/>
      <c r="C41" s="1643"/>
      <c r="D41" s="166" t="s">
        <v>266</v>
      </c>
      <c r="E41" s="200" t="s">
        <v>267</v>
      </c>
      <c r="F41" s="201" t="s">
        <v>283</v>
      </c>
      <c r="G41" s="202" t="s">
        <v>284</v>
      </c>
      <c r="H41" s="201" t="s">
        <v>285</v>
      </c>
      <c r="I41" s="192" t="s">
        <v>286</v>
      </c>
      <c r="M41" s="188"/>
      <c r="N41" s="193"/>
      <c r="O41" s="199"/>
      <c r="P41" s="188"/>
    </row>
    <row r="42" spans="2:16" ht="20.100000000000001" customHeight="1">
      <c r="B42" s="203">
        <v>1</v>
      </c>
      <c r="C42" s="400" t="s">
        <v>287</v>
      </c>
      <c r="D42" s="401" t="s">
        <v>47</v>
      </c>
      <c r="E42" s="401" t="s">
        <v>49</v>
      </c>
      <c r="F42" s="401">
        <v>0</v>
      </c>
      <c r="G42" s="401">
        <v>18</v>
      </c>
      <c r="H42" s="402">
        <f t="shared" ref="H42:H48" si="1">G42-F42</f>
        <v>18</v>
      </c>
      <c r="I42" s="401">
        <v>15</v>
      </c>
      <c r="M42" s="188"/>
      <c r="N42" s="204"/>
      <c r="O42" s="205"/>
      <c r="P42" s="188"/>
    </row>
    <row r="43" spans="2:16" ht="20.100000000000001" customHeight="1">
      <c r="B43" s="206">
        <v>2</v>
      </c>
      <c r="C43" s="396" t="s">
        <v>863</v>
      </c>
      <c r="D43" s="396" t="s">
        <v>47</v>
      </c>
      <c r="E43" s="396" t="s">
        <v>49</v>
      </c>
      <c r="F43" s="396">
        <v>0</v>
      </c>
      <c r="G43" s="396">
        <v>20</v>
      </c>
      <c r="H43" s="403">
        <f t="shared" si="1"/>
        <v>20</v>
      </c>
      <c r="I43" s="396">
        <v>21</v>
      </c>
      <c r="M43" s="188"/>
      <c r="N43" s="188"/>
      <c r="O43" s="205"/>
      <c r="P43" s="188"/>
    </row>
    <row r="44" spans="2:16" ht="20.100000000000001" customHeight="1">
      <c r="B44" s="206">
        <v>3</v>
      </c>
      <c r="C44" s="207"/>
      <c r="D44" s="207"/>
      <c r="E44" s="207"/>
      <c r="F44" s="207"/>
      <c r="G44" s="207"/>
      <c r="H44" s="208">
        <f t="shared" si="1"/>
        <v>0</v>
      </c>
      <c r="I44" s="207"/>
      <c r="M44" s="188"/>
      <c r="N44" s="188"/>
      <c r="O44" s="205"/>
      <c r="P44" s="188"/>
    </row>
    <row r="45" spans="2:16" ht="20.100000000000001" customHeight="1">
      <c r="B45" s="206">
        <v>4</v>
      </c>
      <c r="C45" s="207"/>
      <c r="D45" s="207"/>
      <c r="E45" s="207"/>
      <c r="F45" s="207"/>
      <c r="G45" s="207"/>
      <c r="H45" s="208">
        <f t="shared" si="1"/>
        <v>0</v>
      </c>
      <c r="I45" s="207"/>
      <c r="M45" s="188"/>
      <c r="N45" s="188"/>
      <c r="O45" s="205"/>
      <c r="P45" s="188"/>
    </row>
    <row r="46" spans="2:16" ht="20.100000000000001" customHeight="1">
      <c r="B46" s="206">
        <v>5</v>
      </c>
      <c r="C46" s="207"/>
      <c r="D46" s="207"/>
      <c r="E46" s="207"/>
      <c r="F46" s="207"/>
      <c r="G46" s="207"/>
      <c r="H46" s="208">
        <f t="shared" si="1"/>
        <v>0</v>
      </c>
      <c r="I46" s="207"/>
      <c r="M46" s="188"/>
      <c r="N46" s="188"/>
      <c r="O46" s="205"/>
      <c r="P46" s="188"/>
    </row>
    <row r="47" spans="2:16" ht="20.100000000000001" customHeight="1">
      <c r="B47" s="206">
        <v>6</v>
      </c>
      <c r="C47" s="207"/>
      <c r="D47" s="207"/>
      <c r="E47" s="207"/>
      <c r="F47" s="207"/>
      <c r="G47" s="207"/>
      <c r="H47" s="208">
        <f t="shared" si="1"/>
        <v>0</v>
      </c>
      <c r="I47" s="207"/>
      <c r="M47" s="188"/>
      <c r="N47" s="188"/>
      <c r="O47" s="205"/>
      <c r="P47" s="188"/>
    </row>
    <row r="48" spans="2:16" ht="20.100000000000001" customHeight="1">
      <c r="B48" s="209">
        <v>7</v>
      </c>
      <c r="C48" s="210"/>
      <c r="D48" s="210"/>
      <c r="E48" s="210"/>
      <c r="F48" s="210"/>
      <c r="G48" s="210"/>
      <c r="H48" s="211">
        <f t="shared" si="1"/>
        <v>0</v>
      </c>
      <c r="I48" s="210"/>
      <c r="M48" s="188"/>
      <c r="N48" s="188"/>
      <c r="O48" s="205"/>
      <c r="P48" s="188"/>
    </row>
    <row r="49" spans="2:34" ht="7.5" customHeight="1">
      <c r="B49" s="173"/>
      <c r="K49" s="173"/>
      <c r="M49" s="188"/>
      <c r="N49" s="188"/>
      <c r="O49" s="188"/>
      <c r="P49" s="188"/>
    </row>
    <row r="50" spans="2:34" ht="24">
      <c r="B50" s="173"/>
      <c r="E50" s="191"/>
      <c r="F50" s="166" t="s">
        <v>272</v>
      </c>
      <c r="G50" s="166" t="s">
        <v>273</v>
      </c>
      <c r="H50" s="192" t="s">
        <v>274</v>
      </c>
      <c r="I50" s="212" t="s">
        <v>288</v>
      </c>
      <c r="K50" s="173"/>
      <c r="M50" s="188"/>
      <c r="N50" s="193"/>
      <c r="O50" s="188"/>
      <c r="P50" s="188"/>
    </row>
    <row r="51" spans="2:34">
      <c r="B51" s="173"/>
      <c r="E51" s="194" t="s">
        <v>275</v>
      </c>
      <c r="F51" s="195">
        <f>SUM(F42:F48)</f>
        <v>0</v>
      </c>
      <c r="G51" s="195">
        <f>SUM(G42:G48)</f>
        <v>38</v>
      </c>
      <c r="H51" s="194">
        <f>SUM(H42:H48)</f>
        <v>38</v>
      </c>
      <c r="I51" s="194">
        <f>SUM(I42:I48)</f>
        <v>36</v>
      </c>
      <c r="K51" s="173"/>
      <c r="M51" s="188"/>
      <c r="N51" s="196"/>
      <c r="O51" s="188"/>
      <c r="P51" s="188"/>
    </row>
    <row r="52" spans="2:34">
      <c r="B52" s="173"/>
      <c r="F52" s="173"/>
      <c r="G52" s="193"/>
      <c r="H52" s="193"/>
      <c r="I52" s="193"/>
      <c r="K52" s="173"/>
      <c r="M52" s="188"/>
      <c r="N52" s="193"/>
      <c r="O52" s="188"/>
      <c r="P52" s="188"/>
    </row>
    <row r="53" spans="2:34" ht="12" customHeight="1">
      <c r="B53" s="197" t="s">
        <v>289</v>
      </c>
      <c r="I53" s="187"/>
    </row>
    <row r="54" spans="2:34" ht="12" customHeight="1">
      <c r="B54" s="160" t="s">
        <v>290</v>
      </c>
      <c r="I54" s="187"/>
    </row>
    <row r="55" spans="2:34" ht="12" customHeight="1">
      <c r="B55" s="197" t="s">
        <v>291</v>
      </c>
      <c r="I55" s="187"/>
    </row>
    <row r="56" spans="2:34" ht="12.6" customHeight="1">
      <c r="B56" s="197" t="s">
        <v>278</v>
      </c>
    </row>
    <row r="57" spans="2:34" ht="12.6" customHeight="1"/>
    <row r="58" spans="2:34" ht="18.75" customHeight="1">
      <c r="B58" s="33" t="s">
        <v>292</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spans="2:34" ht="30" customHeight="1">
      <c r="B59" s="1374" t="s">
        <v>35</v>
      </c>
      <c r="C59" s="1374"/>
      <c r="D59" s="61" t="s">
        <v>36</v>
      </c>
      <c r="E59" s="1374" t="s">
        <v>37</v>
      </c>
      <c r="F59" s="1374"/>
      <c r="G59" s="1648" t="s">
        <v>34</v>
      </c>
      <c r="H59" s="1648"/>
      <c r="I59" s="78"/>
      <c r="J59" s="78"/>
      <c r="K59" s="78"/>
      <c r="L59" s="188"/>
      <c r="M59" s="78"/>
      <c r="N59" s="78"/>
      <c r="O59" s="78"/>
      <c r="P59" s="78"/>
      <c r="Q59" s="1649"/>
      <c r="R59" s="1649"/>
      <c r="S59" s="1649"/>
      <c r="T59" s="1649"/>
      <c r="U59" s="1649"/>
      <c r="V59" s="1649"/>
      <c r="W59" s="188"/>
      <c r="X59" s="213"/>
      <c r="Y59" s="213"/>
      <c r="Z59" s="213"/>
      <c r="AA59" s="213"/>
      <c r="AB59" s="213"/>
      <c r="AC59" s="213"/>
      <c r="AD59" s="213"/>
      <c r="AE59" s="213"/>
      <c r="AF59" s="213"/>
      <c r="AG59" s="213"/>
      <c r="AH59" s="213"/>
    </row>
    <row r="60" spans="2:34" ht="30" customHeight="1">
      <c r="B60" s="1650">
        <f>F31+F51</f>
        <v>0</v>
      </c>
      <c r="C60" s="1651"/>
      <c r="D60" s="223">
        <f>G31+G51</f>
        <v>42</v>
      </c>
      <c r="E60" s="1650">
        <f>H31+H51</f>
        <v>42</v>
      </c>
      <c r="F60" s="1651"/>
      <c r="G60" s="1650">
        <v>39</v>
      </c>
      <c r="H60" s="1651"/>
      <c r="I60" s="33"/>
      <c r="J60" s="33"/>
      <c r="K60" s="33"/>
      <c r="L60" s="1647" t="str">
        <f>IF(SUM(AW35:BA39,AW51:BA52)=0,"",SUM(AW35:BA39,AW51:BA52))</f>
        <v/>
      </c>
      <c r="M60" s="1647"/>
      <c r="N60" s="1647"/>
      <c r="O60" s="1647"/>
      <c r="P60" s="1647"/>
      <c r="Q60" s="1647"/>
      <c r="R60" s="1647"/>
      <c r="S60" s="1647"/>
      <c r="T60" s="1647"/>
      <c r="U60" s="1647"/>
      <c r="V60" s="1647"/>
      <c r="W60" s="1647"/>
      <c r="X60" s="1647"/>
      <c r="Y60" s="1647"/>
      <c r="Z60" s="1647"/>
      <c r="AA60" s="1647"/>
      <c r="AB60" s="1647"/>
      <c r="AC60" s="1647"/>
      <c r="AD60" s="1647"/>
      <c r="AE60" s="1647"/>
      <c r="AF60" s="1647"/>
      <c r="AG60" s="1647"/>
      <c r="AH60" s="1647"/>
    </row>
    <row r="61" spans="2:34" ht="12" customHeight="1">
      <c r="B61" s="188"/>
      <c r="C61" s="188"/>
      <c r="D61" s="188"/>
      <c r="E61" s="188"/>
      <c r="F61" s="188"/>
      <c r="G61" s="188"/>
      <c r="H61" s="188"/>
      <c r="I61" s="189"/>
      <c r="J61" s="188"/>
      <c r="K61" s="188"/>
    </row>
    <row r="62" spans="2:34" ht="30" customHeight="1">
      <c r="B62" s="188"/>
      <c r="C62" s="188"/>
      <c r="D62" s="188"/>
      <c r="E62" s="188"/>
      <c r="F62" s="189"/>
      <c r="G62" s="188"/>
      <c r="H62" s="188"/>
      <c r="I62" s="189"/>
      <c r="J62" s="188"/>
      <c r="K62" s="188"/>
    </row>
    <row r="63" spans="2:34" ht="12" customHeight="1">
      <c r="B63" s="188"/>
      <c r="C63" s="188"/>
      <c r="D63" s="188"/>
      <c r="E63" s="188"/>
      <c r="F63" s="188"/>
      <c r="G63" s="188"/>
      <c r="H63" s="188"/>
      <c r="I63" s="189"/>
      <c r="J63" s="188"/>
      <c r="K63" s="188"/>
    </row>
    <row r="64" spans="2:34" ht="29.25" customHeight="1">
      <c r="B64" s="188"/>
      <c r="C64" s="188"/>
      <c r="D64" s="188"/>
      <c r="E64" s="188"/>
      <c r="F64" s="189"/>
      <c r="G64" s="188"/>
      <c r="H64" s="188"/>
      <c r="I64" s="189"/>
      <c r="J64" s="188"/>
      <c r="K64" s="188"/>
    </row>
    <row r="65" ht="23.25" customHeight="1"/>
  </sheetData>
  <mergeCells count="17">
    <mergeCell ref="W60:AB60"/>
    <mergeCell ref="AC60:AH60"/>
    <mergeCell ref="B59:C59"/>
    <mergeCell ref="E59:F59"/>
    <mergeCell ref="G59:H59"/>
    <mergeCell ref="Q59:V59"/>
    <mergeCell ref="B60:C60"/>
    <mergeCell ref="E60:F60"/>
    <mergeCell ref="G60:H60"/>
    <mergeCell ref="L60:P60"/>
    <mergeCell ref="Q60:V60"/>
    <mergeCell ref="B2:I2"/>
    <mergeCell ref="B3:I3"/>
    <mergeCell ref="B5:D5"/>
    <mergeCell ref="B40:B41"/>
    <mergeCell ref="C40:C41"/>
    <mergeCell ref="D40:I40"/>
  </mergeCells>
  <phoneticPr fontId="5"/>
  <dataValidations disablePrompts="1" count="1">
    <dataValidation type="list" allowBlank="1" showInputMessage="1" showErrorMessage="1" sqref="P9:P28 O42:O48 K49:K52" xr:uid="{8FFA0527-53A0-4E6A-A695-EB185135C5AC}">
      <formula1>"○,-"</formula1>
    </dataValidation>
  </dataValidation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5BE7-A5C8-403C-9008-24151A095598}">
  <sheetPr>
    <pageSetUpPr fitToPage="1"/>
  </sheetPr>
  <dimension ref="A1:BB21"/>
  <sheetViews>
    <sheetView showGridLines="0" view="pageBreakPreview" zoomScale="115" zoomScaleNormal="100" zoomScaleSheetLayoutView="115" workbookViewId="0"/>
  </sheetViews>
  <sheetFormatPr defaultColWidth="3.125" defaultRowHeight="18.75"/>
  <cols>
    <col min="1" max="2" width="3.125" style="215"/>
    <col min="3" max="3" width="3.375" style="215" bestFit="1" customWidth="1"/>
    <col min="4" max="54" width="3.125" style="215"/>
    <col min="55" max="55" width="3.125" style="215" customWidth="1"/>
    <col min="56" max="16384" width="3.125" style="215"/>
  </cols>
  <sheetData>
    <row r="1" spans="1:54">
      <c r="A1" s="3" t="s">
        <v>293</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row>
    <row r="2" spans="1:54" ht="73.5" customHeight="1">
      <c r="A2" s="1653" t="s">
        <v>294</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c r="AP2" s="1653"/>
      <c r="AQ2" s="1653"/>
      <c r="AR2" s="1653"/>
      <c r="AS2" s="1653"/>
      <c r="AT2" s="1653"/>
      <c r="AU2" s="1653"/>
      <c r="AV2" s="1653"/>
      <c r="AW2" s="1653"/>
      <c r="AX2" s="1653"/>
      <c r="AY2" s="1653"/>
      <c r="AZ2" s="1653"/>
    </row>
    <row r="3" spans="1:54" ht="9"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row>
    <row r="4" spans="1:54">
      <c r="A4" s="214"/>
      <c r="B4" s="1654" t="s">
        <v>295</v>
      </c>
      <c r="C4" s="1655"/>
      <c r="D4" s="1655"/>
      <c r="E4" s="1655"/>
      <c r="F4" s="1655"/>
      <c r="G4" s="1655"/>
      <c r="H4" s="1655"/>
      <c r="I4" s="1655"/>
      <c r="J4" s="1655"/>
      <c r="K4" s="1655"/>
      <c r="L4" s="1655"/>
      <c r="M4" s="1655"/>
      <c r="N4" s="1655"/>
      <c r="O4" s="1656"/>
      <c r="P4" s="1663" t="s">
        <v>296</v>
      </c>
      <c r="Q4" s="1663"/>
      <c r="R4" s="1663"/>
      <c r="S4" s="1663"/>
      <c r="T4" s="1663"/>
      <c r="U4" s="1663"/>
      <c r="V4" s="1663"/>
      <c r="W4" s="1663"/>
      <c r="X4" s="1663"/>
      <c r="Y4" s="1663"/>
      <c r="Z4" s="1663"/>
      <c r="AA4" s="1663"/>
      <c r="AB4" s="1663"/>
      <c r="AC4" s="1663"/>
      <c r="AD4" s="1663"/>
      <c r="AE4" s="1663"/>
      <c r="AF4" s="1663"/>
      <c r="AG4" s="1663"/>
      <c r="AH4" s="1663"/>
      <c r="AI4" s="1663"/>
      <c r="AJ4" s="1663"/>
      <c r="AK4" s="1663"/>
      <c r="AL4" s="1663"/>
      <c r="AM4" s="1663"/>
      <c r="AN4" s="1663"/>
      <c r="AO4" s="1663"/>
      <c r="AP4" s="1663"/>
      <c r="AQ4" s="1663"/>
      <c r="AR4" s="1663"/>
      <c r="AS4" s="1663"/>
      <c r="AT4" s="1663"/>
      <c r="AU4" s="1663"/>
      <c r="AV4" s="1663"/>
      <c r="AW4" s="1663"/>
      <c r="AX4" s="1663"/>
      <c r="AY4" s="1664"/>
      <c r="AZ4" s="1665" t="s">
        <v>307</v>
      </c>
      <c r="BA4" s="1665"/>
      <c r="BB4" s="1665"/>
    </row>
    <row r="5" spans="1:54">
      <c r="A5" s="214"/>
      <c r="B5" s="1657"/>
      <c r="C5" s="1658"/>
      <c r="D5" s="1658"/>
      <c r="E5" s="1658"/>
      <c r="F5" s="1658"/>
      <c r="G5" s="1658"/>
      <c r="H5" s="1658"/>
      <c r="I5" s="1658"/>
      <c r="J5" s="1658"/>
      <c r="K5" s="1658"/>
      <c r="L5" s="1658"/>
      <c r="M5" s="1658"/>
      <c r="N5" s="1658"/>
      <c r="O5" s="1659"/>
      <c r="P5" s="1666" t="s">
        <v>297</v>
      </c>
      <c r="Q5" s="1666"/>
      <c r="R5" s="1664"/>
      <c r="S5" s="1667" t="s">
        <v>298</v>
      </c>
      <c r="T5" s="1667"/>
      <c r="U5" s="1667"/>
      <c r="V5" s="1667" t="s">
        <v>11</v>
      </c>
      <c r="W5" s="1667"/>
      <c r="X5" s="1667"/>
      <c r="Y5" s="1667" t="s">
        <v>12</v>
      </c>
      <c r="Z5" s="1667"/>
      <c r="AA5" s="1667"/>
      <c r="AB5" s="1667" t="s">
        <v>13</v>
      </c>
      <c r="AC5" s="1667"/>
      <c r="AD5" s="1667"/>
      <c r="AE5" s="1667" t="s">
        <v>14</v>
      </c>
      <c r="AF5" s="1667"/>
      <c r="AG5" s="1667"/>
      <c r="AH5" s="1667" t="s">
        <v>15</v>
      </c>
      <c r="AI5" s="1667"/>
      <c r="AJ5" s="1667"/>
      <c r="AK5" s="1667" t="s">
        <v>16</v>
      </c>
      <c r="AL5" s="1667"/>
      <c r="AM5" s="1667"/>
      <c r="AN5" s="1667" t="s">
        <v>17</v>
      </c>
      <c r="AO5" s="1667"/>
      <c r="AP5" s="1667"/>
      <c r="AQ5" s="1667" t="s">
        <v>18</v>
      </c>
      <c r="AR5" s="1667"/>
      <c r="AS5" s="1667"/>
      <c r="AT5" s="1667" t="s">
        <v>19</v>
      </c>
      <c r="AU5" s="1667"/>
      <c r="AV5" s="1667"/>
      <c r="AW5" s="1667" t="s">
        <v>299</v>
      </c>
      <c r="AX5" s="1667"/>
      <c r="AY5" s="1667"/>
      <c r="AZ5" s="1666" t="s">
        <v>297</v>
      </c>
      <c r="BA5" s="1666"/>
      <c r="BB5" s="1664"/>
    </row>
    <row r="6" spans="1:54">
      <c r="A6" s="214"/>
      <c r="B6" s="1660"/>
      <c r="C6" s="1661"/>
      <c r="D6" s="1661"/>
      <c r="E6" s="1661"/>
      <c r="F6" s="1661"/>
      <c r="G6" s="1661"/>
      <c r="H6" s="1661"/>
      <c r="I6" s="1661"/>
      <c r="J6" s="1661"/>
      <c r="K6" s="1661"/>
      <c r="L6" s="1661"/>
      <c r="M6" s="1661"/>
      <c r="N6" s="1661"/>
      <c r="O6" s="1662"/>
      <c r="P6" s="216">
        <v>1</v>
      </c>
      <c r="Q6" s="217">
        <v>10</v>
      </c>
      <c r="R6" s="218">
        <v>20</v>
      </c>
      <c r="S6" s="216">
        <v>1</v>
      </c>
      <c r="T6" s="217">
        <v>10</v>
      </c>
      <c r="U6" s="218">
        <v>20</v>
      </c>
      <c r="V6" s="216">
        <v>1</v>
      </c>
      <c r="W6" s="217">
        <v>10</v>
      </c>
      <c r="X6" s="218">
        <v>20</v>
      </c>
      <c r="Y6" s="216">
        <v>1</v>
      </c>
      <c r="Z6" s="217">
        <v>10</v>
      </c>
      <c r="AA6" s="218">
        <v>20</v>
      </c>
      <c r="AB6" s="216">
        <v>1</v>
      </c>
      <c r="AC6" s="217">
        <v>10</v>
      </c>
      <c r="AD6" s="218">
        <v>20</v>
      </c>
      <c r="AE6" s="216">
        <v>1</v>
      </c>
      <c r="AF6" s="217">
        <v>10</v>
      </c>
      <c r="AG6" s="218">
        <v>20</v>
      </c>
      <c r="AH6" s="216">
        <v>1</v>
      </c>
      <c r="AI6" s="217">
        <v>10</v>
      </c>
      <c r="AJ6" s="218">
        <v>20</v>
      </c>
      <c r="AK6" s="216">
        <v>1</v>
      </c>
      <c r="AL6" s="217">
        <v>10</v>
      </c>
      <c r="AM6" s="218">
        <v>20</v>
      </c>
      <c r="AN6" s="216">
        <v>1</v>
      </c>
      <c r="AO6" s="217">
        <v>10</v>
      </c>
      <c r="AP6" s="218">
        <v>20</v>
      </c>
      <c r="AQ6" s="216">
        <v>1</v>
      </c>
      <c r="AR6" s="217">
        <v>10</v>
      </c>
      <c r="AS6" s="218">
        <v>20</v>
      </c>
      <c r="AT6" s="216">
        <v>1</v>
      </c>
      <c r="AU6" s="217">
        <v>10</v>
      </c>
      <c r="AV6" s="218">
        <v>20</v>
      </c>
      <c r="AW6" s="216">
        <v>1</v>
      </c>
      <c r="AX6" s="217">
        <v>10</v>
      </c>
      <c r="AY6" s="218">
        <v>20</v>
      </c>
      <c r="AZ6" s="216">
        <v>1</v>
      </c>
      <c r="BA6" s="217">
        <v>10</v>
      </c>
      <c r="BB6" s="218">
        <v>20</v>
      </c>
    </row>
    <row r="7" spans="1:54" ht="30" customHeight="1">
      <c r="A7" s="214"/>
      <c r="B7" s="1652" t="s">
        <v>300</v>
      </c>
      <c r="C7" s="1652"/>
      <c r="D7" s="1652"/>
      <c r="E7" s="1652"/>
      <c r="F7" s="1652"/>
      <c r="G7" s="1652"/>
      <c r="H7" s="1652"/>
      <c r="I7" s="1652"/>
      <c r="J7" s="1652"/>
      <c r="K7" s="1652"/>
      <c r="L7" s="1652"/>
      <c r="M7" s="1652"/>
      <c r="N7" s="1652"/>
      <c r="O7" s="1652"/>
      <c r="P7" s="405"/>
      <c r="Q7" s="404"/>
      <c r="R7" s="406"/>
      <c r="S7" s="405"/>
      <c r="T7" s="404"/>
      <c r="U7" s="406"/>
      <c r="V7" s="219"/>
      <c r="W7" s="220"/>
      <c r="X7" s="221"/>
      <c r="Y7" s="219"/>
      <c r="Z7" s="220"/>
      <c r="AA7" s="221"/>
      <c r="AB7" s="219"/>
      <c r="AC7" s="220"/>
      <c r="AD7" s="221"/>
      <c r="AE7" s="219"/>
      <c r="AF7" s="220"/>
      <c r="AG7" s="221"/>
      <c r="AH7" s="219"/>
      <c r="AI7" s="220"/>
      <c r="AJ7" s="221"/>
      <c r="AK7" s="219"/>
      <c r="AL7" s="220"/>
      <c r="AM7" s="221"/>
      <c r="AN7" s="219"/>
      <c r="AO7" s="220"/>
      <c r="AP7" s="221"/>
      <c r="AQ7" s="219"/>
      <c r="AR7" s="220"/>
      <c r="AS7" s="221"/>
      <c r="AT7" s="219"/>
      <c r="AU7" s="220"/>
      <c r="AV7" s="221"/>
      <c r="AW7" s="219"/>
      <c r="AX7" s="220"/>
      <c r="AY7" s="221"/>
      <c r="AZ7" s="219"/>
      <c r="BA7" s="220"/>
      <c r="BB7" s="221"/>
    </row>
    <row r="8" spans="1:54" ht="30" customHeight="1">
      <c r="A8" s="214"/>
      <c r="B8" s="1652" t="s">
        <v>301</v>
      </c>
      <c r="C8" s="1652"/>
      <c r="D8" s="1652"/>
      <c r="E8" s="1652"/>
      <c r="F8" s="1652"/>
      <c r="G8" s="1652"/>
      <c r="H8" s="1652"/>
      <c r="I8" s="1652"/>
      <c r="J8" s="1652"/>
      <c r="K8" s="1652"/>
      <c r="L8" s="1652"/>
      <c r="M8" s="1652"/>
      <c r="N8" s="1652"/>
      <c r="O8" s="1652"/>
      <c r="P8" s="219"/>
      <c r="Q8" s="220"/>
      <c r="R8" s="221"/>
      <c r="S8" s="219"/>
      <c r="T8" s="220"/>
      <c r="U8" s="221"/>
      <c r="V8" s="405"/>
      <c r="W8" s="404"/>
      <c r="X8" s="406"/>
      <c r="Y8" s="219"/>
      <c r="Z8" s="220"/>
      <c r="AA8" s="221"/>
      <c r="AB8" s="219"/>
      <c r="AC8" s="220"/>
      <c r="AD8" s="221"/>
      <c r="AE8" s="219"/>
      <c r="AF8" s="220"/>
      <c r="AG8" s="221"/>
      <c r="AH8" s="219"/>
      <c r="AI8" s="220"/>
      <c r="AJ8" s="221"/>
      <c r="AK8" s="219"/>
      <c r="AL8" s="220"/>
      <c r="AM8" s="221"/>
      <c r="AN8" s="219"/>
      <c r="AO8" s="220"/>
      <c r="AP8" s="221"/>
      <c r="AQ8" s="219"/>
      <c r="AR8" s="220"/>
      <c r="AS8" s="221"/>
      <c r="AT8" s="219"/>
      <c r="AU8" s="220"/>
      <c r="AV8" s="221"/>
      <c r="AW8" s="219"/>
      <c r="AX8" s="220"/>
      <c r="AY8" s="221"/>
      <c r="AZ8" s="219"/>
      <c r="BA8" s="220"/>
      <c r="BB8" s="221"/>
    </row>
    <row r="9" spans="1:54" ht="30" customHeight="1">
      <c r="A9" s="214"/>
      <c r="B9" s="1652" t="s">
        <v>865</v>
      </c>
      <c r="C9" s="1652"/>
      <c r="D9" s="1652"/>
      <c r="E9" s="1652"/>
      <c r="F9" s="1652"/>
      <c r="G9" s="1652"/>
      <c r="H9" s="1652"/>
      <c r="I9" s="1652"/>
      <c r="J9" s="1652"/>
      <c r="K9" s="1652"/>
      <c r="L9" s="1652"/>
      <c r="M9" s="1652"/>
      <c r="N9" s="1652"/>
      <c r="O9" s="1652"/>
      <c r="P9" s="219"/>
      <c r="Q9" s="220"/>
      <c r="R9" s="221"/>
      <c r="S9" s="219"/>
      <c r="T9" s="220"/>
      <c r="U9" s="221"/>
      <c r="V9" s="219"/>
      <c r="W9" s="220"/>
      <c r="X9" s="221"/>
      <c r="Y9" s="405"/>
      <c r="Z9" s="404"/>
      <c r="AA9" s="406"/>
      <c r="AB9" s="405"/>
      <c r="AC9" s="404"/>
      <c r="AD9" s="406"/>
      <c r="AE9" s="405"/>
      <c r="AF9" s="404"/>
      <c r="AG9" s="406"/>
      <c r="AH9" s="405"/>
      <c r="AI9" s="404"/>
      <c r="AJ9" s="406"/>
      <c r="AK9" s="219"/>
      <c r="AL9" s="220"/>
      <c r="AM9" s="221"/>
      <c r="AN9" s="219"/>
      <c r="AO9" s="220"/>
      <c r="AP9" s="221"/>
      <c r="AQ9" s="219"/>
      <c r="AR9" s="220"/>
      <c r="AS9" s="221"/>
      <c r="AT9" s="219"/>
      <c r="AU9" s="220"/>
      <c r="AV9" s="221"/>
      <c r="AW9" s="219"/>
      <c r="AX9" s="220"/>
      <c r="AY9" s="221"/>
      <c r="AZ9" s="219"/>
      <c r="BA9" s="220"/>
      <c r="BB9" s="221"/>
    </row>
    <row r="10" spans="1:54" ht="30" customHeight="1">
      <c r="A10" s="214"/>
      <c r="B10" s="1652" t="s">
        <v>867</v>
      </c>
      <c r="C10" s="1652"/>
      <c r="D10" s="1652"/>
      <c r="E10" s="1652"/>
      <c r="F10" s="1652"/>
      <c r="G10" s="1652"/>
      <c r="H10" s="1652"/>
      <c r="I10" s="1652"/>
      <c r="J10" s="1652"/>
      <c r="K10" s="1652"/>
      <c r="L10" s="1652"/>
      <c r="M10" s="1652"/>
      <c r="N10" s="1652"/>
      <c r="O10" s="1652"/>
      <c r="P10" s="219"/>
      <c r="Q10" s="220"/>
      <c r="R10" s="221"/>
      <c r="S10" s="219"/>
      <c r="T10" s="220"/>
      <c r="U10" s="221"/>
      <c r="V10" s="219"/>
      <c r="W10" s="220"/>
      <c r="X10" s="221"/>
      <c r="Y10" s="405"/>
      <c r="Z10" s="404"/>
      <c r="AA10" s="406"/>
      <c r="AB10" s="405"/>
      <c r="AC10" s="220"/>
      <c r="AD10" s="221"/>
      <c r="AE10" s="219"/>
      <c r="AF10" s="220"/>
      <c r="AG10" s="221"/>
      <c r="AH10" s="219"/>
      <c r="AI10" s="220"/>
      <c r="AJ10" s="221"/>
      <c r="AK10" s="219"/>
      <c r="AL10" s="220"/>
      <c r="AM10" s="221"/>
      <c r="AN10" s="219"/>
      <c r="AO10" s="220"/>
      <c r="AP10" s="221"/>
      <c r="AQ10" s="219"/>
      <c r="AR10" s="220"/>
      <c r="AS10" s="221"/>
      <c r="AT10" s="219"/>
      <c r="AU10" s="220"/>
      <c r="AV10" s="221"/>
      <c r="AW10" s="219"/>
      <c r="AX10" s="220"/>
      <c r="AY10" s="221"/>
      <c r="AZ10" s="219"/>
      <c r="BA10" s="220"/>
      <c r="BB10" s="221"/>
    </row>
    <row r="11" spans="1:54" ht="30" customHeight="1">
      <c r="A11" s="214"/>
      <c r="B11" s="1652" t="s">
        <v>868</v>
      </c>
      <c r="C11" s="1652"/>
      <c r="D11" s="1652"/>
      <c r="E11" s="1652"/>
      <c r="F11" s="1652"/>
      <c r="G11" s="1652"/>
      <c r="H11" s="1652"/>
      <c r="I11" s="1652"/>
      <c r="J11" s="1652"/>
      <c r="K11" s="1652"/>
      <c r="L11" s="1652"/>
      <c r="M11" s="1652"/>
      <c r="N11" s="1652"/>
      <c r="O11" s="1652"/>
      <c r="P11" s="219"/>
      <c r="Q11" s="220"/>
      <c r="R11" s="221"/>
      <c r="S11" s="219"/>
      <c r="T11" s="220"/>
      <c r="U11" s="221"/>
      <c r="V11" s="219"/>
      <c r="W11" s="220"/>
      <c r="X11" s="221"/>
      <c r="Y11" s="405"/>
      <c r="Z11" s="404"/>
      <c r="AA11" s="406"/>
      <c r="AB11" s="405"/>
      <c r="AC11" s="404"/>
      <c r="AD11" s="406"/>
      <c r="AE11" s="405"/>
      <c r="AF11" s="404"/>
      <c r="AG11" s="406"/>
      <c r="AH11" s="405"/>
      <c r="AI11" s="404"/>
      <c r="AJ11" s="406"/>
      <c r="AK11" s="405"/>
      <c r="AL11" s="404"/>
      <c r="AM11" s="406"/>
      <c r="AN11" s="219"/>
      <c r="AO11" s="220"/>
      <c r="AP11" s="221"/>
      <c r="AQ11" s="219"/>
      <c r="AR11" s="220"/>
      <c r="AS11" s="221"/>
      <c r="AT11" s="219"/>
      <c r="AU11" s="220"/>
      <c r="AV11" s="221"/>
      <c r="AW11" s="219"/>
      <c r="AX11" s="220"/>
      <c r="AY11" s="221"/>
      <c r="AZ11" s="219"/>
      <c r="BA11" s="220"/>
      <c r="BB11" s="221"/>
    </row>
    <row r="12" spans="1:54" ht="30" customHeight="1">
      <c r="A12" s="214"/>
      <c r="B12" s="1652" t="s">
        <v>869</v>
      </c>
      <c r="C12" s="1652"/>
      <c r="D12" s="1652"/>
      <c r="E12" s="1652"/>
      <c r="F12" s="1652"/>
      <c r="G12" s="1652"/>
      <c r="H12" s="1652"/>
      <c r="I12" s="1652"/>
      <c r="J12" s="1652"/>
      <c r="K12" s="1652"/>
      <c r="L12" s="1652"/>
      <c r="M12" s="1652"/>
      <c r="N12" s="1652"/>
      <c r="O12" s="1652"/>
      <c r="P12" s="219"/>
      <c r="Q12" s="220"/>
      <c r="R12" s="221"/>
      <c r="S12" s="219"/>
      <c r="T12" s="220"/>
      <c r="U12" s="221"/>
      <c r="V12" s="219"/>
      <c r="W12" s="220"/>
      <c r="X12" s="221"/>
      <c r="Y12" s="219"/>
      <c r="Z12" s="220"/>
      <c r="AA12" s="221"/>
      <c r="AB12" s="219"/>
      <c r="AC12" s="220"/>
      <c r="AD12" s="221"/>
      <c r="AE12" s="219"/>
      <c r="AF12" s="220"/>
      <c r="AG12" s="221"/>
      <c r="AH12" s="219"/>
      <c r="AI12" s="220"/>
      <c r="AJ12" s="221"/>
      <c r="AK12" s="405"/>
      <c r="AL12" s="404"/>
      <c r="AM12" s="406"/>
      <c r="AN12" s="405"/>
      <c r="AO12" s="404"/>
      <c r="AP12" s="406"/>
      <c r="AQ12" s="405"/>
      <c r="AR12" s="404"/>
      <c r="AS12" s="406"/>
      <c r="AT12" s="219"/>
      <c r="AU12" s="220"/>
      <c r="AV12" s="221"/>
      <c r="AW12" s="219"/>
      <c r="AX12" s="220"/>
      <c r="AY12" s="221"/>
      <c r="AZ12" s="219"/>
      <c r="BA12" s="220"/>
      <c r="BB12" s="221"/>
    </row>
    <row r="13" spans="1:54" ht="30" customHeight="1">
      <c r="A13" s="214"/>
      <c r="B13" s="1670" t="s">
        <v>866</v>
      </c>
      <c r="C13" s="1652"/>
      <c r="D13" s="1652"/>
      <c r="E13" s="1652"/>
      <c r="F13" s="1652"/>
      <c r="G13" s="1652"/>
      <c r="H13" s="1652"/>
      <c r="I13" s="1652"/>
      <c r="J13" s="1652"/>
      <c r="K13" s="1652"/>
      <c r="L13" s="1652"/>
      <c r="M13" s="1652"/>
      <c r="N13" s="1652"/>
      <c r="O13" s="1652"/>
      <c r="P13" s="219"/>
      <c r="Q13" s="220"/>
      <c r="R13" s="221"/>
      <c r="S13" s="219"/>
      <c r="T13" s="220"/>
      <c r="U13" s="221"/>
      <c r="V13" s="219"/>
      <c r="W13" s="220"/>
      <c r="X13" s="221"/>
      <c r="Y13" s="219"/>
      <c r="Z13" s="220"/>
      <c r="AA13" s="221"/>
      <c r="AB13" s="219"/>
      <c r="AC13" s="220"/>
      <c r="AD13" s="221"/>
      <c r="AE13" s="219"/>
      <c r="AF13" s="220"/>
      <c r="AG13" s="221"/>
      <c r="AH13" s="405"/>
      <c r="AI13" s="404"/>
      <c r="AJ13" s="406"/>
      <c r="AK13" s="405"/>
      <c r="AL13" s="404"/>
      <c r="AM13" s="406"/>
      <c r="AN13" s="405"/>
      <c r="AO13" s="404"/>
      <c r="AP13" s="406"/>
      <c r="AQ13" s="405"/>
      <c r="AR13" s="404"/>
      <c r="AS13" s="406"/>
      <c r="AT13" s="219"/>
      <c r="AU13" s="220"/>
      <c r="AV13" s="221"/>
      <c r="AW13" s="219"/>
      <c r="AX13" s="220"/>
      <c r="AY13" s="221"/>
      <c r="AZ13" s="219"/>
      <c r="BA13" s="220"/>
      <c r="BB13" s="221"/>
    </row>
    <row r="14" spans="1:54" ht="30" customHeight="1">
      <c r="A14" s="214"/>
      <c r="B14" s="1652" t="s">
        <v>870</v>
      </c>
      <c r="C14" s="1652"/>
      <c r="D14" s="1652"/>
      <c r="E14" s="1652"/>
      <c r="F14" s="1652"/>
      <c r="G14" s="1652"/>
      <c r="H14" s="1652"/>
      <c r="I14" s="1652"/>
      <c r="J14" s="1652"/>
      <c r="K14" s="1652"/>
      <c r="L14" s="1652"/>
      <c r="M14" s="1652"/>
      <c r="N14" s="1652"/>
      <c r="O14" s="1652"/>
      <c r="P14" s="219"/>
      <c r="Q14" s="220"/>
      <c r="R14" s="221"/>
      <c r="S14" s="219"/>
      <c r="T14" s="220"/>
      <c r="U14" s="221"/>
      <c r="V14" s="219"/>
      <c r="W14" s="220"/>
      <c r="X14" s="221"/>
      <c r="Y14" s="219"/>
      <c r="Z14" s="220"/>
      <c r="AA14" s="221"/>
      <c r="AB14" s="219"/>
      <c r="AC14" s="220"/>
      <c r="AD14" s="221"/>
      <c r="AE14" s="219"/>
      <c r="AF14" s="220"/>
      <c r="AG14" s="221"/>
      <c r="AH14" s="405"/>
      <c r="AI14" s="404"/>
      <c r="AJ14" s="406"/>
      <c r="AK14" s="405"/>
      <c r="AL14" s="404"/>
      <c r="AM14" s="406"/>
      <c r="AN14" s="405"/>
      <c r="AO14" s="404"/>
      <c r="AP14" s="406"/>
      <c r="AQ14" s="405"/>
      <c r="AR14" s="404"/>
      <c r="AS14" s="406"/>
      <c r="AT14" s="219"/>
      <c r="AU14" s="220"/>
      <c r="AV14" s="221"/>
      <c r="AW14" s="219"/>
      <c r="AX14" s="220"/>
      <c r="AY14" s="221"/>
      <c r="AZ14" s="219"/>
      <c r="BA14" s="220"/>
      <c r="BB14" s="221"/>
    </row>
    <row r="15" spans="1:54" ht="30" customHeight="1">
      <c r="A15" s="214"/>
      <c r="B15" s="1652" t="s">
        <v>871</v>
      </c>
      <c r="C15" s="1652"/>
      <c r="D15" s="1652"/>
      <c r="E15" s="1652"/>
      <c r="F15" s="1652"/>
      <c r="G15" s="1652"/>
      <c r="H15" s="1652"/>
      <c r="I15" s="1652"/>
      <c r="J15" s="1652"/>
      <c r="K15" s="1652"/>
      <c r="L15" s="1652"/>
      <c r="M15" s="1652"/>
      <c r="N15" s="1652"/>
      <c r="O15" s="1652"/>
      <c r="P15" s="219"/>
      <c r="Q15" s="220"/>
      <c r="R15" s="221"/>
      <c r="S15" s="219"/>
      <c r="T15" s="220"/>
      <c r="U15" s="221"/>
      <c r="V15" s="219"/>
      <c r="W15" s="220"/>
      <c r="X15" s="221"/>
      <c r="Y15" s="219"/>
      <c r="Z15" s="220"/>
      <c r="AA15" s="221"/>
      <c r="AB15" s="219"/>
      <c r="AC15" s="220"/>
      <c r="AD15" s="221"/>
      <c r="AE15" s="219"/>
      <c r="AF15" s="220"/>
      <c r="AG15" s="221"/>
      <c r="AH15" s="405"/>
      <c r="AI15" s="404"/>
      <c r="AJ15" s="406"/>
      <c r="AK15" s="405"/>
      <c r="AL15" s="404"/>
      <c r="AM15" s="406"/>
      <c r="AN15" s="405"/>
      <c r="AO15" s="404"/>
      <c r="AP15" s="406"/>
      <c r="AQ15" s="405"/>
      <c r="AR15" s="404"/>
      <c r="AS15" s="406"/>
      <c r="AT15" s="405"/>
      <c r="AU15" s="404"/>
      <c r="AV15" s="221"/>
      <c r="AW15" s="219"/>
      <c r="AX15" s="220"/>
      <c r="AY15" s="221"/>
      <c r="AZ15" s="219"/>
      <c r="BA15" s="220"/>
      <c r="BB15" s="221"/>
    </row>
    <row r="16" spans="1:54" ht="30" customHeight="1">
      <c r="A16" s="214"/>
      <c r="B16" s="1652" t="s">
        <v>302</v>
      </c>
      <c r="C16" s="1652"/>
      <c r="D16" s="1652"/>
      <c r="E16" s="1652"/>
      <c r="F16" s="1652"/>
      <c r="G16" s="1652"/>
      <c r="H16" s="1652"/>
      <c r="I16" s="1652"/>
      <c r="J16" s="1652"/>
      <c r="K16" s="1652"/>
      <c r="L16" s="1652"/>
      <c r="M16" s="1652"/>
      <c r="N16" s="1652"/>
      <c r="O16" s="1652"/>
      <c r="P16" s="219"/>
      <c r="Q16" s="220"/>
      <c r="R16" s="221"/>
      <c r="S16" s="219"/>
      <c r="T16" s="220"/>
      <c r="U16" s="221"/>
      <c r="V16" s="219"/>
      <c r="W16" s="220"/>
      <c r="X16" s="221"/>
      <c r="Y16" s="219"/>
      <c r="Z16" s="220"/>
      <c r="AA16" s="221"/>
      <c r="AB16" s="219"/>
      <c r="AC16" s="220"/>
      <c r="AD16" s="221"/>
      <c r="AE16" s="219"/>
      <c r="AF16" s="220"/>
      <c r="AG16" s="221"/>
      <c r="AH16" s="219"/>
      <c r="AI16" s="220"/>
      <c r="AJ16" s="221"/>
      <c r="AK16" s="219"/>
      <c r="AL16" s="220"/>
      <c r="AM16" s="221"/>
      <c r="AN16" s="219"/>
      <c r="AO16" s="220"/>
      <c r="AP16" s="221"/>
      <c r="AQ16" s="219"/>
      <c r="AR16" s="220"/>
      <c r="AS16" s="221"/>
      <c r="AT16" s="407"/>
      <c r="AU16" s="408"/>
      <c r="AV16" s="221"/>
      <c r="AW16" s="219"/>
      <c r="AX16" s="220"/>
      <c r="AY16" s="221"/>
      <c r="AZ16" s="219"/>
      <c r="BA16" s="220"/>
      <c r="BB16" s="221"/>
    </row>
    <row r="17" spans="1:54" ht="30" customHeight="1">
      <c r="A17" s="214"/>
      <c r="B17" s="1668" t="s">
        <v>303</v>
      </c>
      <c r="C17" s="1668"/>
      <c r="D17" s="1668"/>
      <c r="E17" s="1668"/>
      <c r="F17" s="1668"/>
      <c r="G17" s="1668"/>
      <c r="H17" s="1668"/>
      <c r="I17" s="1668"/>
      <c r="J17" s="1668"/>
      <c r="K17" s="1668"/>
      <c r="L17" s="1668"/>
      <c r="M17" s="1668"/>
      <c r="N17" s="1668"/>
      <c r="O17" s="1668"/>
      <c r="P17" s="219"/>
      <c r="Q17" s="220"/>
      <c r="R17" s="221"/>
      <c r="S17" s="219"/>
      <c r="T17" s="220"/>
      <c r="U17" s="221"/>
      <c r="V17" s="219"/>
      <c r="W17" s="220"/>
      <c r="X17" s="221"/>
      <c r="Y17" s="219"/>
      <c r="Z17" s="220"/>
      <c r="AA17" s="221"/>
      <c r="AB17" s="219"/>
      <c r="AC17" s="220"/>
      <c r="AD17" s="221"/>
      <c r="AE17" s="219"/>
      <c r="AF17" s="220"/>
      <c r="AG17" s="221"/>
      <c r="AH17" s="219"/>
      <c r="AI17" s="220"/>
      <c r="AJ17" s="221"/>
      <c r="AK17" s="219"/>
      <c r="AL17" s="220"/>
      <c r="AM17" s="221"/>
      <c r="AN17" s="219"/>
      <c r="AO17" s="220"/>
      <c r="AP17" s="221"/>
      <c r="AQ17" s="219"/>
      <c r="AR17" s="220"/>
      <c r="AS17" s="221"/>
      <c r="AT17" s="219"/>
      <c r="AU17" s="220"/>
      <c r="AV17" s="406"/>
      <c r="AW17" s="407"/>
      <c r="AX17" s="220"/>
      <c r="AY17" s="221"/>
      <c r="AZ17" s="219"/>
      <c r="BA17" s="220"/>
      <c r="BB17" s="221"/>
    </row>
    <row r="18" spans="1:54" ht="30" customHeight="1">
      <c r="A18" s="214"/>
      <c r="B18" s="1652" t="s">
        <v>304</v>
      </c>
      <c r="C18" s="1652"/>
      <c r="D18" s="1652"/>
      <c r="E18" s="1652"/>
      <c r="F18" s="1652"/>
      <c r="G18" s="1652"/>
      <c r="H18" s="1652"/>
      <c r="I18" s="1652"/>
      <c r="J18" s="1652"/>
      <c r="K18" s="1652"/>
      <c r="L18" s="1652"/>
      <c r="M18" s="1652"/>
      <c r="N18" s="1652"/>
      <c r="O18" s="1652"/>
      <c r="P18" s="219"/>
      <c r="Q18" s="220"/>
      <c r="R18" s="221"/>
      <c r="S18" s="219"/>
      <c r="T18" s="220"/>
      <c r="U18" s="221"/>
      <c r="V18" s="219"/>
      <c r="W18" s="220"/>
      <c r="X18" s="221"/>
      <c r="Y18" s="219"/>
      <c r="Z18" s="220"/>
      <c r="AA18" s="221"/>
      <c r="AB18" s="219"/>
      <c r="AC18" s="220"/>
      <c r="AD18" s="221"/>
      <c r="AE18" s="219"/>
      <c r="AF18" s="220"/>
      <c r="AG18" s="221"/>
      <c r="AH18" s="219"/>
      <c r="AI18" s="220"/>
      <c r="AJ18" s="221"/>
      <c r="AK18" s="219"/>
      <c r="AL18" s="220"/>
      <c r="AM18" s="221"/>
      <c r="AN18" s="219"/>
      <c r="AO18" s="220"/>
      <c r="AP18" s="221"/>
      <c r="AQ18" s="219"/>
      <c r="AR18" s="220"/>
      <c r="AS18" s="221"/>
      <c r="AT18" s="219"/>
      <c r="AU18" s="220"/>
      <c r="AV18" s="221"/>
      <c r="AW18" s="219"/>
      <c r="AX18" s="220"/>
      <c r="AY18" s="221"/>
      <c r="AZ18" s="407"/>
      <c r="BA18" s="220"/>
      <c r="BB18" s="221"/>
    </row>
    <row r="19" spans="1:54" ht="30" customHeight="1">
      <c r="A19" s="214"/>
      <c r="B19" s="1669"/>
      <c r="C19" s="1669"/>
      <c r="D19" s="1669"/>
      <c r="E19" s="1669"/>
      <c r="F19" s="1669"/>
      <c r="G19" s="1669"/>
      <c r="H19" s="1669"/>
      <c r="I19" s="1669"/>
      <c r="J19" s="1669"/>
      <c r="K19" s="1669"/>
      <c r="L19" s="1669"/>
      <c r="M19" s="1669"/>
      <c r="N19" s="1669"/>
      <c r="O19" s="1669"/>
      <c r="P19" s="219"/>
      <c r="Q19" s="220"/>
      <c r="R19" s="221"/>
      <c r="S19" s="219"/>
      <c r="T19" s="220"/>
      <c r="U19" s="221"/>
      <c r="V19" s="219"/>
      <c r="W19" s="220"/>
      <c r="X19" s="221"/>
      <c r="Y19" s="219"/>
      <c r="Z19" s="220"/>
      <c r="AA19" s="221"/>
      <c r="AB19" s="219"/>
      <c r="AC19" s="220"/>
      <c r="AD19" s="221"/>
      <c r="AE19" s="219"/>
      <c r="AF19" s="220"/>
      <c r="AG19" s="221"/>
      <c r="AH19" s="219"/>
      <c r="AI19" s="220"/>
      <c r="AJ19" s="221"/>
      <c r="AK19" s="219"/>
      <c r="AL19" s="220"/>
      <c r="AM19" s="221"/>
      <c r="AN19" s="219"/>
      <c r="AO19" s="220"/>
      <c r="AP19" s="221"/>
      <c r="AQ19" s="219"/>
      <c r="AR19" s="220"/>
      <c r="AS19" s="221"/>
      <c r="AT19" s="219"/>
      <c r="AU19" s="220"/>
      <c r="AV19" s="221"/>
      <c r="AW19" s="219"/>
      <c r="AX19" s="220"/>
      <c r="AY19" s="221"/>
      <c r="AZ19" s="219"/>
      <c r="BA19" s="220"/>
      <c r="BB19" s="221"/>
    </row>
    <row r="20" spans="1:54" ht="15" customHeight="1">
      <c r="A20" s="214"/>
      <c r="B20" s="222" t="s">
        <v>305</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row>
    <row r="21" spans="1:54" ht="15" customHeight="1">
      <c r="A21" s="214"/>
      <c r="B21" s="222" t="s">
        <v>306</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row>
  </sheetData>
  <mergeCells count="30">
    <mergeCell ref="B17:O17"/>
    <mergeCell ref="B18:O18"/>
    <mergeCell ref="B19:O19"/>
    <mergeCell ref="AZ5:BB5"/>
    <mergeCell ref="B7:O7"/>
    <mergeCell ref="B8:O8"/>
    <mergeCell ref="B9:O9"/>
    <mergeCell ref="B13:O13"/>
    <mergeCell ref="B16:O16"/>
    <mergeCell ref="AH5:AJ5"/>
    <mergeCell ref="AK5:AM5"/>
    <mergeCell ref="AN5:AP5"/>
    <mergeCell ref="AQ5:AS5"/>
    <mergeCell ref="AT5:AV5"/>
    <mergeCell ref="AW5:AY5"/>
    <mergeCell ref="B10:O10"/>
    <mergeCell ref="B11:O11"/>
    <mergeCell ref="B14:O14"/>
    <mergeCell ref="B15:O15"/>
    <mergeCell ref="B12:O12"/>
    <mergeCell ref="A2:AZ2"/>
    <mergeCell ref="B4:O6"/>
    <mergeCell ref="P4:AY4"/>
    <mergeCell ref="AZ4:BB4"/>
    <mergeCell ref="P5:R5"/>
    <mergeCell ref="S5:U5"/>
    <mergeCell ref="V5:X5"/>
    <mergeCell ref="Y5:AA5"/>
    <mergeCell ref="AB5:AD5"/>
    <mergeCell ref="AE5:AG5"/>
  </mergeCells>
  <phoneticPr fontId="5"/>
  <pageMargins left="0.51181102362204722" right="0.51181102362204722" top="0.35433070866141736" bottom="0.35433070866141736"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【様式第1-1号】事業実施計画書</vt:lpstr>
      <vt:lpstr>【様式第1-2号】推進事業実施計画書（サービス事業者用）</vt:lpstr>
      <vt:lpstr>【様式第1-2号】推進事業実施計画書（サービス事業者以外)</vt:lpstr>
      <vt:lpstr>リース別添１－１（様式第１－２関係）</vt:lpstr>
      <vt:lpstr>リース別添１－２（様式第１－２関係）</vt:lpstr>
      <vt:lpstr>【様式第1-3号】利用者一覧</vt:lpstr>
      <vt:lpstr>【様式第1-7号】整備事業</vt:lpstr>
      <vt:lpstr>【様式第1-8号】整備事業サービス利用者（施設受益者）一覧</vt:lpstr>
      <vt:lpstr>【様式第1-9号】施設整備工程表</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'【様式第1-7号】整備事業'!Print_Area</vt:lpstr>
      <vt:lpstr>'【様式第1-8号】整備事業サービス利用者（施設受益者）一覧'!Print_Area</vt:lpstr>
      <vt:lpstr>'【様式第1-9号】施設整備工程表'!Print_Area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2026-05-27T07:53:24Z</dcterms:created>
  <dcterms:modified xsi:type="dcterms:W3CDTF">2026-05-27T07:53:28Z</dcterms:modified>
  <cp:category/>
  <cp:contentStatus/>
</cp:coreProperties>
</file>