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hidePivotFieldList="1" defaultThemeVersion="166925"/>
  <mc:AlternateContent xmlns:mc="http://schemas.openxmlformats.org/markup-compatibility/2006">
    <mc:Choice Requires="x15">
      <x15ac:absPath xmlns:x15ac="http://schemas.microsoft.com/office/spreadsheetml/2010/11/ac" url="https://digitalgojp.sharepoint.com/sites/MAFF_FS01548/Lib0002/★地方参事官室（企画班）/★令和7年度/検討中フォルダ/18_CMS/11_地域データ/☆分析班より掲載依頼/HP掲載用ファイル（神奈川県）/203平塚市/"/>
    </mc:Choice>
  </mc:AlternateContent>
  <xr:revisionPtr revIDLastSave="0" documentId="10_ncr:100_{689A5988-AFDD-4B55-B2E0-8642B9ECC6FE}" xr6:coauthVersionLast="47" xr6:coauthVersionMax="47" xr10:uidLastSave="{00000000-0000-0000-0000-000000000000}"/>
  <workbookProtection workbookAlgorithmName="SHA-512" workbookHashValue="UJmGwBhDoOeVDGaCZypAdhvrhvzdjw/oCduhuNz1UmuDArEUwBvT6FsDC9jd2WczN7t0Z65S6ejqDhh0eoU6NA==" workbookSaltValue="P1LvFmEIbdS7LEBJj8wmFg==" workbookSpinCount="100000" lockStructure="1"/>
  <bookViews>
    <workbookView xWindow="-28920" yWindow="-120" windowWidth="29040" windowHeight="15720" firstSheet="2" activeTab="2" xr2:uid="{BF6D1CCE-D85F-4C80-8A46-BB48C8897024}"/>
  </bookViews>
  <sheets>
    <sheet name="重複確認" sheetId="8" state="hidden" r:id="rId1"/>
    <sheet name="2020年" sheetId="1" state="hidden" r:id="rId2"/>
    <sheet name="分析シート" sheetId="2" r:id="rId3"/>
    <sheet name="サブシート" sheetId="3" state="hidden" r:id="rId4"/>
    <sheet name="過年次データ" sheetId="6" state="hidden" r:id="rId5"/>
    <sheet name="（参考）地域類型区分" sheetId="4" state="hidden" r:id="rId6"/>
    <sheet name="コード" sheetId="5" state="hidden" r:id="rId7"/>
  </sheets>
  <definedNames>
    <definedName name="_xlnm._FilterDatabase" localSheetId="5" hidden="1">'（参考）地域類型区分'!$A$8:$L$374</definedName>
    <definedName name="_xlnm._FilterDatabase" localSheetId="1" hidden="1">'2020年'!$A$5:$AZ$2088</definedName>
    <definedName name="_xlnm._FilterDatabase" localSheetId="4" hidden="1">過年次データ!$A$5:$N$5</definedName>
    <definedName name="_xlnm.Print_Area" localSheetId="2">分析シート!$D$1:$T$45</definedName>
    <definedName name="_xlnm.Print_Titles" localSheetId="5">'（参考）地域類型区分'!$8:$8</definedName>
    <definedName name="_xlnm.Print_Titles" localSheetId="4">過年次データ!$3:$5</definedName>
    <definedName name="旭村">コード!$I$2:$I$11</definedName>
    <definedName name="岡崎村2_1">コード!$J$2:$J$7</definedName>
    <definedName name="金田村">コード!$K$2:$K$5</definedName>
    <definedName name="金目村">コード!$L$2:$L$11</definedName>
    <definedName name="城島村">コード!$M$2:$M$5</definedName>
    <definedName name="神田村">コード!$N$2:$N$14</definedName>
    <definedName name="大根村2_1">コード!$O$2</definedName>
    <definedName name="大野町">コード!$P$2:$P$23</definedName>
    <definedName name="土沢村">コード!$Q$2:$Q$15</definedName>
    <definedName name="平塚市">コード!$R$2:$R$9</definedName>
    <definedName name="豊田村">コード!$S$2:$S$8</definedName>
  </definedNames>
  <calcPr calcId="191029"/>
  <pivotCaches>
    <pivotCache cacheId="0" r:id="rId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1" l="1"/>
  <c r="X10" i="3" l="1"/>
  <c r="W10" i="3"/>
  <c r="V10" i="3"/>
  <c r="C9" i="2" l="1"/>
  <c r="C10" i="2"/>
  <c r="F10" i="2" s="1"/>
  <c r="F8" i="2" l="1"/>
  <c r="Y10" i="3" s="1"/>
  <c r="G8" i="2"/>
  <c r="H8" i="2"/>
  <c r="I8" i="2"/>
  <c r="J8" i="2"/>
  <c r="K8" i="2"/>
  <c r="L8" i="2"/>
  <c r="M8" i="2"/>
  <c r="N8" i="2"/>
  <c r="O8" i="2"/>
  <c r="P8" i="2"/>
  <c r="Q8" i="2"/>
  <c r="R8" i="2"/>
  <c r="S8" i="2"/>
  <c r="T8" i="2"/>
  <c r="N35" i="3" l="1"/>
  <c r="R9" i="3" l="1"/>
  <c r="S9" i="3"/>
  <c r="U9" i="3"/>
  <c r="V9" i="3"/>
  <c r="AA9" i="3" s="1"/>
  <c r="W9" i="3"/>
  <c r="X9" i="3"/>
  <c r="Z9" i="3"/>
  <c r="AF9" i="3"/>
  <c r="AI9" i="3"/>
  <c r="AN9" i="3"/>
  <c r="R10" i="3"/>
  <c r="S10" i="3"/>
  <c r="U10" i="3"/>
  <c r="AA10" i="3"/>
  <c r="Z10" i="3"/>
  <c r="AF10" i="3"/>
  <c r="AI10" i="3"/>
  <c r="AN10" i="3"/>
  <c r="U11" i="3"/>
  <c r="Z11" i="3"/>
  <c r="AF11" i="3"/>
  <c r="AI11" i="3"/>
  <c r="AN11" i="3"/>
  <c r="U12" i="3"/>
  <c r="Z12" i="3"/>
  <c r="AF12" i="3"/>
  <c r="AI12" i="3"/>
  <c r="AN12" i="3"/>
  <c r="V11" i="3"/>
  <c r="X12" i="3"/>
  <c r="AA11" i="3" l="1"/>
  <c r="AB9" i="3"/>
  <c r="AC9" i="3"/>
  <c r="AC10" i="3"/>
  <c r="AB10" i="3"/>
  <c r="W12" i="3"/>
  <c r="S12" i="3"/>
  <c r="H18" i="3" s="1"/>
  <c r="V12" i="3"/>
  <c r="AA12" i="3" s="1"/>
  <c r="S11" i="3"/>
  <c r="X11" i="3"/>
  <c r="W11" i="3"/>
  <c r="R11" i="3"/>
  <c r="R12" i="3"/>
  <c r="H13" i="3" s="1"/>
  <c r="Q7" i="2"/>
  <c r="AC67" i="3"/>
  <c r="AA66" i="3" s="1"/>
  <c r="F7" i="2"/>
  <c r="Y9" i="3" s="1"/>
  <c r="AD9" i="3" s="1"/>
  <c r="AB61" i="3"/>
  <c r="J29" i="3" s="1"/>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J166" i="4"/>
  <c r="J167" i="4"/>
  <c r="J168" i="4"/>
  <c r="J169" i="4"/>
  <c r="J170" i="4"/>
  <c r="J171" i="4"/>
  <c r="J172" i="4"/>
  <c r="J173" i="4"/>
  <c r="J174" i="4"/>
  <c r="J175" i="4"/>
  <c r="J176" i="4"/>
  <c r="J177" i="4"/>
  <c r="J178" i="4"/>
  <c r="J179" i="4"/>
  <c r="J180" i="4"/>
  <c r="J181" i="4"/>
  <c r="J182" i="4"/>
  <c r="J183" i="4"/>
  <c r="J184" i="4"/>
  <c r="J185" i="4"/>
  <c r="J186" i="4"/>
  <c r="J187" i="4"/>
  <c r="J188" i="4"/>
  <c r="J189" i="4"/>
  <c r="J190" i="4"/>
  <c r="J191" i="4"/>
  <c r="J192" i="4"/>
  <c r="J193" i="4"/>
  <c r="J194" i="4"/>
  <c r="J195" i="4"/>
  <c r="J196" i="4"/>
  <c r="J197" i="4"/>
  <c r="J198" i="4"/>
  <c r="J199" i="4"/>
  <c r="J200" i="4"/>
  <c r="J201" i="4"/>
  <c r="J202" i="4"/>
  <c r="J203" i="4"/>
  <c r="J204" i="4"/>
  <c r="J205" i="4"/>
  <c r="J206" i="4"/>
  <c r="J207" i="4"/>
  <c r="J208" i="4"/>
  <c r="J209" i="4"/>
  <c r="J210" i="4"/>
  <c r="J211" i="4"/>
  <c r="J212" i="4"/>
  <c r="J213" i="4"/>
  <c r="J214" i="4"/>
  <c r="J215" i="4"/>
  <c r="J216" i="4"/>
  <c r="J217" i="4"/>
  <c r="J218" i="4"/>
  <c r="J219" i="4"/>
  <c r="J220" i="4"/>
  <c r="J221" i="4"/>
  <c r="J222" i="4"/>
  <c r="J223" i="4"/>
  <c r="J224" i="4"/>
  <c r="J225" i="4"/>
  <c r="J226" i="4"/>
  <c r="J227" i="4"/>
  <c r="J228" i="4"/>
  <c r="J229" i="4"/>
  <c r="J230" i="4"/>
  <c r="J231" i="4"/>
  <c r="J232" i="4"/>
  <c r="J233" i="4"/>
  <c r="J234" i="4"/>
  <c r="J235" i="4"/>
  <c r="J236" i="4"/>
  <c r="J237" i="4"/>
  <c r="J238" i="4"/>
  <c r="J239" i="4"/>
  <c r="J240" i="4"/>
  <c r="J241" i="4"/>
  <c r="J242" i="4"/>
  <c r="J243" i="4"/>
  <c r="J244" i="4"/>
  <c r="J245" i="4"/>
  <c r="J246" i="4"/>
  <c r="J247" i="4"/>
  <c r="J248" i="4"/>
  <c r="J249" i="4"/>
  <c r="J250" i="4"/>
  <c r="J251" i="4"/>
  <c r="J252" i="4"/>
  <c r="J253" i="4"/>
  <c r="J254" i="4"/>
  <c r="J255" i="4"/>
  <c r="J256" i="4"/>
  <c r="J257" i="4"/>
  <c r="G13" i="3"/>
  <c r="G18" i="3" s="1"/>
  <c r="AB11" i="3" l="1"/>
  <c r="AC11" i="3"/>
  <c r="AB12" i="3"/>
  <c r="AC12" i="3"/>
  <c r="AA70" i="3"/>
  <c r="AC70" i="3"/>
  <c r="M29" i="3"/>
  <c r="N29" i="3"/>
  <c r="AA75" i="3"/>
  <c r="AC75" i="3"/>
  <c r="AB63" i="3"/>
  <c r="N43" i="3"/>
  <c r="P43" i="3" s="1"/>
  <c r="N42" i="3"/>
  <c r="P42" i="3" s="1"/>
  <c r="N41" i="3"/>
  <c r="P41" i="3" s="1"/>
  <c r="N40" i="3"/>
  <c r="P40" i="3" s="1"/>
  <c r="N39" i="3"/>
  <c r="P39" i="3" s="1"/>
  <c r="N38" i="3"/>
  <c r="P38" i="3" s="1"/>
  <c r="N37" i="3"/>
  <c r="P37" i="3" s="1"/>
  <c r="N36" i="3"/>
  <c r="P36" i="3" s="1"/>
  <c r="P35" i="3"/>
  <c r="N26" i="3"/>
  <c r="N25" i="3"/>
  <c r="N24" i="3"/>
  <c r="N23" i="3"/>
  <c r="N22" i="3"/>
  <c r="N21" i="3"/>
  <c r="AA22" i="2" l="1"/>
  <c r="T10" i="2"/>
  <c r="AQ12" i="3" s="1"/>
  <c r="S10" i="2"/>
  <c r="AP12" i="3" s="1"/>
  <c r="R10" i="2"/>
  <c r="AO12" i="3" s="1"/>
  <c r="Q10" i="2"/>
  <c r="P10" i="2"/>
  <c r="AK12" i="3" s="1"/>
  <c r="O10" i="2"/>
  <c r="AJ12" i="3" s="1"/>
  <c r="N10" i="2"/>
  <c r="M10" i="2"/>
  <c r="L10" i="2"/>
  <c r="K10" i="2"/>
  <c r="J10" i="2"/>
  <c r="I10" i="2"/>
  <c r="H10" i="2"/>
  <c r="G10" i="2"/>
  <c r="K17" i="2"/>
  <c r="AQ10" i="3"/>
  <c r="AP10" i="3"/>
  <c r="AO10" i="3"/>
  <c r="AK10" i="3"/>
  <c r="AJ10" i="3"/>
  <c r="AD10" i="3"/>
  <c r="T7" i="2"/>
  <c r="AQ9" i="3" s="1"/>
  <c r="S7" i="2"/>
  <c r="AP9" i="3" s="1"/>
  <c r="R7" i="2"/>
  <c r="AO9" i="3" s="1"/>
  <c r="P7" i="2"/>
  <c r="AK9" i="3" s="1"/>
  <c r="O7" i="2"/>
  <c r="AJ9" i="3" s="1"/>
  <c r="N7" i="2"/>
  <c r="M7" i="2"/>
  <c r="L7" i="2"/>
  <c r="K7" i="2"/>
  <c r="J7" i="2"/>
  <c r="I7" i="2"/>
  <c r="H7" i="2"/>
  <c r="G7" i="2"/>
  <c r="AR10" i="3" l="1"/>
  <c r="AR9" i="3"/>
  <c r="Y12" i="3"/>
  <c r="AD12" i="3" s="1"/>
  <c r="AR12" i="3"/>
  <c r="AS9" i="3"/>
  <c r="AT9" i="3"/>
  <c r="AS12" i="3"/>
  <c r="AS10" i="3"/>
  <c r="AT12" i="3"/>
  <c r="AT10" i="3"/>
  <c r="C8" i="3"/>
  <c r="P2" i="2"/>
  <c r="G14" i="3" l="1"/>
  <c r="G19" i="3" s="1"/>
  <c r="L165" i="4"/>
  <c r="L164" i="4"/>
  <c r="L163" i="4"/>
  <c r="L162" i="4"/>
  <c r="L161" i="4"/>
  <c r="L160" i="4"/>
  <c r="L159" i="4"/>
  <c r="L158" i="4"/>
  <c r="L157" i="4"/>
  <c r="L156" i="4"/>
  <c r="L155" i="4"/>
  <c r="L154" i="4"/>
  <c r="L153" i="4"/>
  <c r="L152" i="4"/>
  <c r="L151" i="4"/>
  <c r="L150" i="4"/>
  <c r="L149" i="4"/>
  <c r="L148" i="4"/>
  <c r="L147" i="4"/>
  <c r="L146" i="4"/>
  <c r="L145" i="4"/>
  <c r="L144" i="4"/>
  <c r="L143" i="4"/>
  <c r="L142" i="4"/>
  <c r="L141" i="4"/>
  <c r="L140" i="4"/>
  <c r="L139" i="4"/>
  <c r="L138" i="4"/>
  <c r="L137" i="4"/>
  <c r="L136" i="4"/>
  <c r="L135" i="4"/>
  <c r="L134" i="4"/>
  <c r="L133" i="4"/>
  <c r="L132" i="4"/>
  <c r="L131" i="4"/>
  <c r="L130" i="4"/>
  <c r="L129" i="4"/>
  <c r="L128" i="4"/>
  <c r="L127" i="4"/>
  <c r="L126" i="4"/>
  <c r="L125" i="4"/>
  <c r="L124" i="4"/>
  <c r="L123" i="4"/>
  <c r="L122" i="4"/>
  <c r="L121" i="4"/>
  <c r="L120" i="4"/>
  <c r="L119" i="4"/>
  <c r="L118" i="4"/>
  <c r="L117" i="4"/>
  <c r="L116" i="4"/>
  <c r="L115" i="4"/>
  <c r="L114" i="4"/>
  <c r="L113" i="4"/>
  <c r="L112" i="4"/>
  <c r="L111" i="4"/>
  <c r="L110" i="4"/>
  <c r="L109" i="4"/>
  <c r="L108" i="4"/>
  <c r="L107" i="4"/>
  <c r="L106" i="4"/>
  <c r="L105" i="4"/>
  <c r="L104" i="4"/>
  <c r="L103" i="4"/>
  <c r="L102" i="4"/>
  <c r="L101" i="4"/>
  <c r="L100" i="4"/>
  <c r="L99" i="4"/>
  <c r="L98" i="4"/>
  <c r="L97" i="4"/>
  <c r="L96" i="4"/>
  <c r="L95" i="4"/>
  <c r="L94" i="4"/>
  <c r="L93" i="4"/>
  <c r="L92" i="4"/>
  <c r="L91" i="4"/>
  <c r="L90" i="4"/>
  <c r="L89" i="4"/>
  <c r="L88" i="4"/>
  <c r="L87" i="4"/>
  <c r="L86" i="4"/>
  <c r="L85" i="4"/>
  <c r="L84" i="4"/>
  <c r="L83" i="4"/>
  <c r="L82" i="4"/>
  <c r="L81" i="4"/>
  <c r="L80" i="4"/>
  <c r="L79" i="4"/>
  <c r="L78" i="4"/>
  <c r="L77" i="4"/>
  <c r="L76" i="4"/>
  <c r="L75" i="4"/>
  <c r="L74" i="4"/>
  <c r="L73" i="4"/>
  <c r="L72" i="4"/>
  <c r="L71" i="4"/>
  <c r="L70" i="4"/>
  <c r="L69" i="4"/>
  <c r="L68" i="4"/>
  <c r="L67" i="4"/>
  <c r="L66" i="4"/>
  <c r="L65" i="4"/>
  <c r="L64" i="4"/>
  <c r="L63" i="4"/>
  <c r="L62" i="4"/>
  <c r="L61" i="4"/>
  <c r="L60" i="4"/>
  <c r="L59" i="4"/>
  <c r="L58" i="4"/>
  <c r="L57" i="4"/>
  <c r="L56" i="4"/>
  <c r="L55" i="4"/>
  <c r="L54" i="4"/>
  <c r="L53" i="4"/>
  <c r="L52" i="4"/>
  <c r="L51" i="4"/>
  <c r="L50" i="4"/>
  <c r="L49" i="4"/>
  <c r="L48" i="4"/>
  <c r="L47" i="4"/>
  <c r="L46" i="4"/>
  <c r="L45" i="4"/>
  <c r="L44" i="4"/>
  <c r="L43" i="4"/>
  <c r="L42" i="4"/>
  <c r="L41" i="4"/>
  <c r="L40" i="4"/>
  <c r="L39" i="4"/>
  <c r="L38" i="4"/>
  <c r="L37" i="4"/>
  <c r="L36" i="4"/>
  <c r="L35" i="4"/>
  <c r="L34" i="4"/>
  <c r="L33" i="4"/>
  <c r="L32" i="4"/>
  <c r="L31" i="4"/>
  <c r="L30" i="4"/>
  <c r="L29" i="4"/>
  <c r="L28" i="4"/>
  <c r="L27" i="4"/>
  <c r="L26" i="4"/>
  <c r="L25" i="4"/>
  <c r="L24" i="4"/>
  <c r="L23" i="4"/>
  <c r="L22" i="4"/>
  <c r="L21" i="4"/>
  <c r="L20" i="4"/>
  <c r="L19" i="4"/>
  <c r="L18" i="4"/>
  <c r="L17" i="4"/>
  <c r="L16" i="4"/>
  <c r="L15" i="4"/>
  <c r="L14" i="4"/>
  <c r="L13" i="4"/>
  <c r="L12" i="4"/>
  <c r="L11" i="4"/>
  <c r="L10" i="4"/>
  <c r="J165" i="4"/>
  <c r="J164" i="4"/>
  <c r="J163" i="4"/>
  <c r="J162" i="4"/>
  <c r="J161" i="4"/>
  <c r="J160" i="4"/>
  <c r="J159" i="4"/>
  <c r="J158" i="4"/>
  <c r="J157" i="4"/>
  <c r="J156" i="4"/>
  <c r="J155" i="4"/>
  <c r="J154" i="4"/>
  <c r="J153" i="4"/>
  <c r="J152" i="4"/>
  <c r="J151" i="4"/>
  <c r="J150" i="4"/>
  <c r="J149" i="4"/>
  <c r="J148" i="4"/>
  <c r="J147" i="4"/>
  <c r="J146" i="4"/>
  <c r="J145" i="4"/>
  <c r="J144" i="4"/>
  <c r="J143" i="4"/>
  <c r="J142" i="4"/>
  <c r="J141" i="4"/>
  <c r="J140" i="4"/>
  <c r="J139" i="4"/>
  <c r="J138" i="4"/>
  <c r="J137" i="4"/>
  <c r="J136" i="4"/>
  <c r="J135" i="4"/>
  <c r="J134" i="4"/>
  <c r="J133" i="4"/>
  <c r="J132" i="4"/>
  <c r="J131" i="4"/>
  <c r="J130" i="4"/>
  <c r="J129" i="4"/>
  <c r="J128" i="4"/>
  <c r="J127" i="4"/>
  <c r="J126" i="4"/>
  <c r="J125" i="4"/>
  <c r="J124" i="4"/>
  <c r="J123" i="4"/>
  <c r="J122" i="4"/>
  <c r="J121" i="4"/>
  <c r="J120" i="4"/>
  <c r="J119" i="4"/>
  <c r="J118" i="4"/>
  <c r="J117" i="4"/>
  <c r="J116" i="4"/>
  <c r="J115" i="4"/>
  <c r="J114" i="4"/>
  <c r="J113" i="4"/>
  <c r="J112" i="4"/>
  <c r="J111" i="4"/>
  <c r="J110" i="4"/>
  <c r="J109" i="4"/>
  <c r="J108" i="4"/>
  <c r="J107" i="4"/>
  <c r="J106" i="4"/>
  <c r="J105" i="4"/>
  <c r="J104" i="4"/>
  <c r="J103" i="4"/>
  <c r="J102" i="4"/>
  <c r="J101" i="4"/>
  <c r="J100" i="4"/>
  <c r="J99" i="4"/>
  <c r="J98" i="4"/>
  <c r="J97" i="4"/>
  <c r="J96" i="4"/>
  <c r="J95" i="4"/>
  <c r="J94" i="4"/>
  <c r="J93" i="4"/>
  <c r="J92" i="4"/>
  <c r="J91" i="4"/>
  <c r="J90" i="4"/>
  <c r="J89" i="4"/>
  <c r="J88" i="4"/>
  <c r="J87" i="4"/>
  <c r="J86" i="4"/>
  <c r="J85" i="4"/>
  <c r="J84" i="4"/>
  <c r="J83" i="4"/>
  <c r="J82" i="4"/>
  <c r="J81" i="4"/>
  <c r="J80" i="4"/>
  <c r="J79" i="4"/>
  <c r="J78" i="4"/>
  <c r="J77" i="4"/>
  <c r="J76" i="4"/>
  <c r="J75" i="4"/>
  <c r="J74" i="4"/>
  <c r="J73" i="4"/>
  <c r="J72" i="4"/>
  <c r="J71" i="4"/>
  <c r="J70" i="4"/>
  <c r="J69" i="4"/>
  <c r="J68" i="4"/>
  <c r="J67" i="4"/>
  <c r="J66" i="4"/>
  <c r="J65" i="4"/>
  <c r="J64" i="4"/>
  <c r="J63" i="4"/>
  <c r="J62" i="4"/>
  <c r="J61" i="4"/>
  <c r="J60" i="4"/>
  <c r="J59" i="4"/>
  <c r="J58" i="4"/>
  <c r="J57" i="4"/>
  <c r="J56" i="4"/>
  <c r="J55" i="4"/>
  <c r="J54" i="4"/>
  <c r="J53" i="4"/>
  <c r="J52" i="4"/>
  <c r="J51" i="4"/>
  <c r="J50" i="4"/>
  <c r="J49" i="4"/>
  <c r="J48" i="4"/>
  <c r="J47" i="4"/>
  <c r="J46" i="4"/>
  <c r="J45" i="4"/>
  <c r="J44" i="4"/>
  <c r="J43" i="4"/>
  <c r="J42" i="4"/>
  <c r="J41" i="4"/>
  <c r="J40" i="4"/>
  <c r="J39" i="4"/>
  <c r="J38" i="4"/>
  <c r="J37" i="4"/>
  <c r="J36" i="4"/>
  <c r="J35" i="4"/>
  <c r="J34" i="4"/>
  <c r="J33" i="4"/>
  <c r="J32" i="4"/>
  <c r="J31" i="4"/>
  <c r="J30" i="4"/>
  <c r="J29" i="4"/>
  <c r="J28" i="4"/>
  <c r="J27" i="4"/>
  <c r="J26" i="4"/>
  <c r="J25" i="4"/>
  <c r="J24" i="4"/>
  <c r="J23" i="4"/>
  <c r="J22" i="4"/>
  <c r="J21" i="4"/>
  <c r="J20" i="4"/>
  <c r="J19" i="4"/>
  <c r="J18" i="4"/>
  <c r="J17" i="4"/>
  <c r="J16" i="4"/>
  <c r="J15" i="4"/>
  <c r="J14" i="4"/>
  <c r="J13" i="4"/>
  <c r="J12" i="4"/>
  <c r="J11" i="4"/>
  <c r="J10" i="4"/>
  <c r="L9" i="4"/>
  <c r="J9" i="4"/>
  <c r="M20" i="3" l="1"/>
  <c r="G8" i="3"/>
  <c r="G9" i="3"/>
  <c r="E14" i="3"/>
  <c r="C14" i="3"/>
  <c r="H8" i="3"/>
  <c r="E16" i="3"/>
  <c r="C16" i="3"/>
  <c r="S2" i="2"/>
  <c r="D9" i="3" l="1"/>
  <c r="E3" i="3" l="1"/>
  <c r="C3" i="3"/>
  <c r="L16" i="2" l="1"/>
  <c r="K16" i="2"/>
  <c r="J16" i="2"/>
  <c r="I16" i="2"/>
  <c r="L15" i="2"/>
  <c r="K15" i="2"/>
  <c r="J15" i="2"/>
  <c r="I15" i="2"/>
  <c r="L14" i="2"/>
  <c r="K14" i="2"/>
  <c r="J14" i="2"/>
  <c r="I14" i="2"/>
  <c r="L13" i="2"/>
  <c r="K13" i="2"/>
  <c r="J13" i="2"/>
  <c r="I13" i="2"/>
  <c r="L12" i="2"/>
  <c r="K12" i="2"/>
  <c r="J12" i="2"/>
  <c r="I12" i="2"/>
  <c r="L11" i="2"/>
  <c r="K11" i="2"/>
  <c r="J11" i="2"/>
  <c r="I11" i="2"/>
  <c r="T9" i="2"/>
  <c r="AQ11" i="3" s="1"/>
  <c r="S9" i="2"/>
  <c r="AP11" i="3" s="1"/>
  <c r="F9" i="2"/>
  <c r="D17" i="2" s="1"/>
  <c r="Q9" i="2"/>
  <c r="H9" i="3" s="1"/>
  <c r="P9" i="2"/>
  <c r="AK11" i="3" s="1"/>
  <c r="R9" i="2"/>
  <c r="AO11" i="3" s="1"/>
  <c r="O9" i="2"/>
  <c r="AJ11" i="3" s="1"/>
  <c r="H19" i="3"/>
  <c r="H14" i="3"/>
  <c r="Q3" i="2"/>
  <c r="J9" i="2"/>
  <c r="P3" i="2"/>
  <c r="G9" i="2"/>
  <c r="N9" i="2"/>
  <c r="I9" i="2"/>
  <c r="H9" i="2"/>
  <c r="L9" i="2"/>
  <c r="K9" i="2"/>
  <c r="M9" i="2"/>
  <c r="Y11" i="3" l="1"/>
  <c r="AD11" i="3" s="1"/>
  <c r="AR11" i="3"/>
  <c r="AL11" i="3"/>
  <c r="C5" i="3" s="1"/>
  <c r="AM11" i="3"/>
  <c r="E5" i="3" s="1"/>
  <c r="AS11" i="3"/>
  <c r="AT11" i="3"/>
  <c r="AA21"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石田 圭一(ISHIDA Keiichi)</author>
  </authors>
  <commentList>
    <comment ref="E9" authorId="0" shapeId="0" xr:uid="{9AC51F3E-3280-43AD-AB7E-71918A279AC5}">
      <text>
        <r>
          <rPr>
            <b/>
            <sz val="9"/>
            <color indexed="81"/>
            <rFont val="MS P ゴシック"/>
            <family val="3"/>
            <charset val="128"/>
          </rPr>
          <t>旧市町村名を選択</t>
        </r>
      </text>
    </comment>
    <comment ref="E10" authorId="0" shapeId="0" xr:uid="{5D7CD2EF-BF90-4AF5-8E91-30A1719D82FD}">
      <text>
        <r>
          <rPr>
            <b/>
            <sz val="9"/>
            <color indexed="81"/>
            <rFont val="MS P ゴシック"/>
            <family val="3"/>
            <charset val="128"/>
          </rPr>
          <t>農業集落名を選択</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Administrator</author>
  </authors>
  <commentList>
    <comment ref="L2458" authorId="0" shapeId="0" xr:uid="{1D823A26-5AF1-446F-9657-275174EF0985}">
      <text>
        <r>
          <rPr>
            <b/>
            <sz val="9"/>
            <color indexed="81"/>
            <rFont val="MS P ゴシック"/>
            <family val="3"/>
            <charset val="128"/>
          </rPr>
          <t>データベースは８戸となっているが、明らかにおかしいので、2020年と同数を仮置き</t>
        </r>
      </text>
    </comment>
  </commentList>
</comments>
</file>

<file path=xl/sharedStrings.xml><?xml version="1.0" encoding="utf-8"?>
<sst xmlns="http://schemas.openxmlformats.org/spreadsheetml/2006/main" count="24189" uniqueCount="4242">
  <si>
    <t>農業経営体数</t>
    <rPh sb="0" eb="2">
      <t>ノウギョウ</t>
    </rPh>
    <rPh sb="2" eb="5">
      <t>ケイエイタイ</t>
    </rPh>
    <rPh sb="5" eb="6">
      <t>スウ</t>
    </rPh>
    <phoneticPr fontId="2"/>
  </si>
  <si>
    <t>経営耕地のある経営体数</t>
    <rPh sb="0" eb="2">
      <t>ケイエイ</t>
    </rPh>
    <rPh sb="2" eb="4">
      <t>コウチ</t>
    </rPh>
    <rPh sb="7" eb="9">
      <t>ケイエイ</t>
    </rPh>
    <rPh sb="10" eb="11">
      <t>スウ</t>
    </rPh>
    <phoneticPr fontId="2"/>
  </si>
  <si>
    <t>計</t>
    <rPh sb="0" eb="1">
      <t>ケイ</t>
    </rPh>
    <phoneticPr fontId="2"/>
  </si>
  <si>
    <t>田</t>
    <rPh sb="0" eb="1">
      <t>タ</t>
    </rPh>
    <phoneticPr fontId="2"/>
  </si>
  <si>
    <t>畑</t>
    <rPh sb="0" eb="1">
      <t>ハタ</t>
    </rPh>
    <phoneticPr fontId="2"/>
  </si>
  <si>
    <t>樹園地</t>
    <rPh sb="0" eb="1">
      <t>ジュ</t>
    </rPh>
    <rPh sb="1" eb="3">
      <t>エンチ</t>
    </rPh>
    <phoneticPr fontId="2"/>
  </si>
  <si>
    <t>確保している</t>
    <rPh sb="0" eb="2">
      <t>カクホ</t>
    </rPh>
    <phoneticPr fontId="2"/>
  </si>
  <si>
    <t>５年以内に引き継がない</t>
    <rPh sb="1" eb="2">
      <t>ネン</t>
    </rPh>
    <rPh sb="2" eb="4">
      <t>イナイ</t>
    </rPh>
    <rPh sb="5" eb="6">
      <t>ヒ</t>
    </rPh>
    <rPh sb="7" eb="8">
      <t>ツ</t>
    </rPh>
    <phoneticPr fontId="2"/>
  </si>
  <si>
    <t>確保していない</t>
    <rPh sb="0" eb="2">
      <t>カクホ</t>
    </rPh>
    <phoneticPr fontId="2"/>
  </si>
  <si>
    <t>基幹的農業従事者の平均年齢</t>
    <rPh sb="0" eb="8">
      <t>キカンテキノウギョウジュウジシャ</t>
    </rPh>
    <rPh sb="9" eb="11">
      <t>ヘイキン</t>
    </rPh>
    <rPh sb="11" eb="13">
      <t>ネンレイ</t>
    </rPh>
    <phoneticPr fontId="2"/>
  </si>
  <si>
    <t>コード</t>
    <phoneticPr fontId="2"/>
  </si>
  <si>
    <t>県</t>
    <rPh sb="0" eb="1">
      <t>ケン</t>
    </rPh>
    <phoneticPr fontId="2"/>
  </si>
  <si>
    <t>市町</t>
    <rPh sb="0" eb="2">
      <t>シマチ</t>
    </rPh>
    <phoneticPr fontId="2"/>
  </si>
  <si>
    <t>旧市町村</t>
    <rPh sb="0" eb="4">
      <t>キュウシチョウソン</t>
    </rPh>
    <phoneticPr fontId="2"/>
  </si>
  <si>
    <t>農業集落</t>
    <rPh sb="0" eb="2">
      <t>ノウギョウ</t>
    </rPh>
    <rPh sb="2" eb="4">
      <t>シュウラク</t>
    </rPh>
    <phoneticPr fontId="2"/>
  </si>
  <si>
    <t>大島</t>
  </si>
  <si>
    <t>指　　　　標</t>
    <rPh sb="0" eb="1">
      <t>ユビ</t>
    </rPh>
    <rPh sb="5" eb="6">
      <t>シルベ</t>
    </rPh>
    <phoneticPr fontId="2"/>
  </si>
  <si>
    <t>５年以内に農業を引き継ぐ
後継者の確保状況</t>
    <rPh sb="1" eb="2">
      <t>ネン</t>
    </rPh>
    <rPh sb="2" eb="4">
      <t>イナイ</t>
    </rPh>
    <rPh sb="5" eb="7">
      <t>ノウギョウ</t>
    </rPh>
    <rPh sb="8" eb="9">
      <t>ヒ</t>
    </rPh>
    <rPh sb="10" eb="11">
      <t>ツ</t>
    </rPh>
    <rPh sb="13" eb="16">
      <t>コウケイシャ</t>
    </rPh>
    <rPh sb="17" eb="19">
      <t>カクホ</t>
    </rPh>
    <rPh sb="19" eb="21">
      <t>ジョウキョウ</t>
    </rPh>
    <phoneticPr fontId="2"/>
  </si>
  <si>
    <t>経営耕地面積　（ha）</t>
    <rPh sb="0" eb="2">
      <t>ケイエイ</t>
    </rPh>
    <rPh sb="2" eb="4">
      <t>コウチ</t>
    </rPh>
    <rPh sb="4" eb="6">
      <t>メンセキ</t>
    </rPh>
    <phoneticPr fontId="2"/>
  </si>
  <si>
    <t>１経営体当たりの経営耕地面積
（ha）</t>
    <rPh sb="1" eb="4">
      <t>ケイエイタイ</t>
    </rPh>
    <rPh sb="4" eb="5">
      <t>ア</t>
    </rPh>
    <rPh sb="8" eb="10">
      <t>ケイエイ</t>
    </rPh>
    <rPh sb="10" eb="12">
      <t>コウチ</t>
    </rPh>
    <rPh sb="12" eb="14">
      <t>メンセキ</t>
    </rPh>
    <phoneticPr fontId="2"/>
  </si>
  <si>
    <t>区分</t>
    <rPh sb="0" eb="2">
      <t>クブン</t>
    </rPh>
    <phoneticPr fontId="2"/>
  </si>
  <si>
    <t>①</t>
    <phoneticPr fontId="2"/>
  </si>
  <si>
    <t>②</t>
    <phoneticPr fontId="2"/>
  </si>
  <si>
    <t>③</t>
    <phoneticPr fontId="2"/>
  </si>
  <si>
    <t>④</t>
    <phoneticPr fontId="2"/>
  </si>
  <si>
    <t>⑤</t>
    <phoneticPr fontId="2"/>
  </si>
  <si>
    <t>複数</t>
    <rPh sb="0" eb="2">
      <t>フクスウ</t>
    </rPh>
    <phoneticPr fontId="2"/>
  </si>
  <si>
    <t>農業経営体数の推移</t>
    <rPh sb="0" eb="2">
      <t>ノウギョウ</t>
    </rPh>
    <rPh sb="2" eb="5">
      <t>ケイエイタイ</t>
    </rPh>
    <rPh sb="5" eb="6">
      <t>スウ</t>
    </rPh>
    <rPh sb="7" eb="9">
      <t>スイイ</t>
    </rPh>
    <phoneticPr fontId="2"/>
  </si>
  <si>
    <t>基幹的農業従事者の割合</t>
    <rPh sb="0" eb="2">
      <t>キカン</t>
    </rPh>
    <rPh sb="2" eb="3">
      <t>テキ</t>
    </rPh>
    <rPh sb="3" eb="5">
      <t>ノウギョウ</t>
    </rPh>
    <rPh sb="5" eb="8">
      <t>ジュウジシャ</t>
    </rPh>
    <rPh sb="9" eb="11">
      <t>ワリアイ</t>
    </rPh>
    <phoneticPr fontId="2"/>
  </si>
  <si>
    <t>65歳未満</t>
    <rPh sb="3" eb="5">
      <t>ミマン</t>
    </rPh>
    <phoneticPr fontId="1"/>
  </si>
  <si>
    <t>65歳以上</t>
  </si>
  <si>
    <t>65歳以上</t>
    <phoneticPr fontId="2"/>
  </si>
  <si>
    <t>65歳未満</t>
    <rPh sb="3" eb="5">
      <t>ミマン</t>
    </rPh>
    <phoneticPr fontId="2"/>
  </si>
  <si>
    <t>【参考資料】</t>
    <rPh sb="1" eb="3">
      <t>サンコウ</t>
    </rPh>
    <rPh sb="3" eb="5">
      <t>シリョウ</t>
    </rPh>
    <phoneticPr fontId="2"/>
  </si>
  <si>
    <t>平均年齢</t>
    <phoneticPr fontId="2"/>
  </si>
  <si>
    <t>確保して
いない</t>
    <rPh sb="0" eb="2">
      <t>カクホ</t>
    </rPh>
    <phoneticPr fontId="2"/>
  </si>
  <si>
    <t>確保して
いる</t>
    <rPh sb="0" eb="2">
      <t>カクホ</t>
    </rPh>
    <phoneticPr fontId="2"/>
  </si>
  <si>
    <t>基幹的農業従事者数
（個人経営体）</t>
    <rPh sb="0" eb="3">
      <t>キカンテキ</t>
    </rPh>
    <rPh sb="3" eb="5">
      <t>ノウギョウ</t>
    </rPh>
    <rPh sb="5" eb="8">
      <t>ジュウジシャ</t>
    </rPh>
    <rPh sb="8" eb="9">
      <t>スウ</t>
    </rPh>
    <rPh sb="11" eb="13">
      <t>コジン</t>
    </rPh>
    <rPh sb="13" eb="16">
      <t>ケイエイタイ</t>
    </rPh>
    <phoneticPr fontId="2"/>
  </si>
  <si>
    <t>計</t>
    <rPh sb="0" eb="1">
      <t>ケイ</t>
    </rPh>
    <phoneticPr fontId="2"/>
  </si>
  <si>
    <t>65歳未満</t>
    <rPh sb="2" eb="3">
      <t>サイ</t>
    </rPh>
    <rPh sb="3" eb="5">
      <t>ミマン</t>
    </rPh>
    <phoneticPr fontId="2"/>
  </si>
  <si>
    <t>65歳以上</t>
    <rPh sb="2" eb="3">
      <t>サイ</t>
    </rPh>
    <rPh sb="3" eb="5">
      <t>イジョウ</t>
    </rPh>
    <phoneticPr fontId="2"/>
  </si>
  <si>
    <t>旧市町村</t>
    <rPh sb="0" eb="1">
      <t>キュウ</t>
    </rPh>
    <rPh sb="1" eb="4">
      <t>シチョウソン</t>
    </rPh>
    <phoneticPr fontId="2"/>
  </si>
  <si>
    <t>農業集落</t>
    <rPh sb="0" eb="2">
      <t>ノウギョウ</t>
    </rPh>
    <rPh sb="2" eb="4">
      <t>シュウラク</t>
    </rPh>
    <phoneticPr fontId="2"/>
  </si>
  <si>
    <t>個人経営体</t>
    <rPh sb="0" eb="2">
      <t>コジン</t>
    </rPh>
    <rPh sb="2" eb="5">
      <t>ケイエイタイ</t>
    </rPh>
    <phoneticPr fontId="2"/>
  </si>
  <si>
    <t>農事組合法人</t>
    <rPh sb="0" eb="2">
      <t>ノウジ</t>
    </rPh>
    <rPh sb="2" eb="4">
      <t>クミアイ</t>
    </rPh>
    <rPh sb="4" eb="6">
      <t>ホウジン</t>
    </rPh>
    <phoneticPr fontId="2"/>
  </si>
  <si>
    <t>農業経営体数</t>
    <rPh sb="0" eb="2">
      <t>ノウギョウ</t>
    </rPh>
    <rPh sb="2" eb="5">
      <t>ケイエイタイ</t>
    </rPh>
    <rPh sb="5" eb="6">
      <t>スウ</t>
    </rPh>
    <phoneticPr fontId="2"/>
  </si>
  <si>
    <t>環境美化・自然環境の保全</t>
  </si>
  <si>
    <t>農業集落内の福祉・厚生</t>
  </si>
  <si>
    <t>定住を推進する取組</t>
  </si>
  <si>
    <t>グリーン・ツーリズムの取組</t>
  </si>
  <si>
    <t>６次産業化への取組</t>
  </si>
  <si>
    <t>再生可能エネルギーへの取組</t>
  </si>
  <si>
    <t>いずれの活動も行っていない</t>
  </si>
  <si>
    <t>指定地域</t>
    <rPh sb="0" eb="2">
      <t>シテイ</t>
    </rPh>
    <rPh sb="2" eb="4">
      <t>チイキ</t>
    </rPh>
    <phoneticPr fontId="2"/>
  </si>
  <si>
    <t>集落名</t>
    <rPh sb="0" eb="2">
      <t>シュウラク</t>
    </rPh>
    <rPh sb="2" eb="3">
      <t>メイ</t>
    </rPh>
    <phoneticPr fontId="2"/>
  </si>
  <si>
    <t>県（固定）</t>
    <rPh sb="0" eb="1">
      <t>ケン</t>
    </rPh>
    <phoneticPr fontId="2"/>
  </si>
  <si>
    <t>農業集落行事（祭り・イベントなど）</t>
    <phoneticPr fontId="2"/>
  </si>
  <si>
    <t>　★手入力セル　→</t>
    <rPh sb="2" eb="5">
      <t>テニュウリョク</t>
    </rPh>
    <phoneticPr fontId="2"/>
  </si>
  <si>
    <t>次のいずれかの活動を行っている</t>
    <rPh sb="0" eb="1">
      <t>ツギ</t>
    </rPh>
    <rPh sb="7" eb="9">
      <t>カツドウ</t>
    </rPh>
    <rPh sb="10" eb="11">
      <t>オコナ</t>
    </rPh>
    <phoneticPr fontId="3"/>
  </si>
  <si>
    <r>
      <rPr>
        <sz val="11"/>
        <color theme="1"/>
        <rFont val="HGS創英角ｺﾞｼｯｸUB"/>
        <family val="3"/>
        <charset val="128"/>
      </rPr>
      <t>■</t>
    </r>
    <r>
      <rPr>
        <sz val="11"/>
        <color theme="1"/>
        <rFont val="Meiryo UI"/>
        <family val="3"/>
        <charset val="128"/>
      </rPr>
      <t xml:space="preserve"> 地域活動の取組状況</t>
    </r>
    <r>
      <rPr>
        <sz val="9"/>
        <color theme="1"/>
        <rFont val="Meiryo UI"/>
        <family val="3"/>
        <charset val="128"/>
      </rPr>
      <t>（2020年）</t>
    </r>
    <rPh sb="2" eb="4">
      <t>チイキ</t>
    </rPh>
    <rPh sb="4" eb="6">
      <t>カツドウ</t>
    </rPh>
    <rPh sb="7" eb="9">
      <t>トリクミ</t>
    </rPh>
    <rPh sb="9" eb="11">
      <t>ジョウキョウ</t>
    </rPh>
    <rPh sb="16" eb="17">
      <t>ネン</t>
    </rPh>
    <phoneticPr fontId="2"/>
  </si>
  <si>
    <t>00</t>
  </si>
  <si>
    <t>01</t>
  </si>
  <si>
    <t>02</t>
  </si>
  <si>
    <t>03</t>
  </si>
  <si>
    <t>04</t>
  </si>
  <si>
    <t>05</t>
  </si>
  <si>
    <t>06</t>
  </si>
  <si>
    <t>07</t>
  </si>
  <si>
    <t>08</t>
  </si>
  <si>
    <t>09</t>
  </si>
  <si>
    <t>10</t>
  </si>
  <si>
    <t>11</t>
  </si>
  <si>
    <t>12</t>
  </si>
  <si>
    <t>13</t>
  </si>
  <si>
    <t>14</t>
  </si>
  <si>
    <t>15</t>
  </si>
  <si>
    <t>16</t>
  </si>
  <si>
    <t>17</t>
  </si>
  <si>
    <t>18</t>
  </si>
  <si>
    <t>19</t>
  </si>
  <si>
    <t>20</t>
  </si>
  <si>
    <t>21</t>
  </si>
  <si>
    <t>22</t>
  </si>
  <si>
    <t>23</t>
  </si>
  <si>
    <t>203</t>
  </si>
  <si>
    <t>205</t>
  </si>
  <si>
    <t>206</t>
  </si>
  <si>
    <t>207</t>
  </si>
  <si>
    <t>208</t>
  </si>
  <si>
    <t>210</t>
  </si>
  <si>
    <t>341</t>
  </si>
  <si>
    <t>都道府県</t>
  </si>
  <si>
    <t>第１次分類</t>
    <rPh sb="0" eb="1">
      <t>ダイ</t>
    </rPh>
    <rPh sb="2" eb="3">
      <t>ジ</t>
    </rPh>
    <rPh sb="3" eb="5">
      <t>ブンルイ</t>
    </rPh>
    <phoneticPr fontId="1"/>
  </si>
  <si>
    <t>第２次分類</t>
    <rPh sb="0" eb="1">
      <t>ダイ</t>
    </rPh>
    <rPh sb="2" eb="3">
      <t>ジ</t>
    </rPh>
    <rPh sb="3" eb="5">
      <t>ブンルイ</t>
    </rPh>
    <phoneticPr fontId="1"/>
  </si>
  <si>
    <t>都市的地域</t>
    <phoneticPr fontId="2"/>
  </si>
  <si>
    <t>平地農業地域</t>
    <phoneticPr fontId="2"/>
  </si>
  <si>
    <t>中間農業地域</t>
    <phoneticPr fontId="2"/>
  </si>
  <si>
    <t>山間農業地域</t>
    <rPh sb="0" eb="1">
      <t>ヤマ</t>
    </rPh>
    <phoneticPr fontId="2"/>
  </si>
  <si>
    <t>水田型</t>
    <phoneticPr fontId="2"/>
  </si>
  <si>
    <t>田畑型</t>
    <phoneticPr fontId="2"/>
  </si>
  <si>
    <t>畑地型</t>
    <phoneticPr fontId="2"/>
  </si>
  <si>
    <t>分類名</t>
    <rPh sb="0" eb="2">
      <t>ブンルイ</t>
    </rPh>
    <rPh sb="2" eb="3">
      <t>ナ</t>
    </rPh>
    <phoneticPr fontId="2"/>
  </si>
  <si>
    <t>地域類型</t>
    <rPh sb="0" eb="2">
      <t>チイキ</t>
    </rPh>
    <rPh sb="2" eb="4">
      <t>ルイケイ</t>
    </rPh>
    <phoneticPr fontId="2"/>
  </si>
  <si>
    <r>
      <rPr>
        <sz val="9"/>
        <rFont val="游ゴシック"/>
        <family val="3"/>
        <charset val="128"/>
        <scheme val="minor"/>
      </rPr>
      <t>うち、法人</t>
    </r>
    <r>
      <rPr>
        <sz val="8"/>
        <rFont val="游ゴシック"/>
        <family val="3"/>
        <charset val="128"/>
        <scheme val="minor"/>
      </rPr>
      <t xml:space="preserve">
※農事組合法人や会社等</t>
    </r>
    <rPh sb="3" eb="5">
      <t>ホウジン</t>
    </rPh>
    <rPh sb="7" eb="9">
      <t>ノウジ</t>
    </rPh>
    <rPh sb="9" eb="11">
      <t>クミアイ</t>
    </rPh>
    <rPh sb="11" eb="13">
      <t>ホウジン</t>
    </rPh>
    <rPh sb="14" eb="16">
      <t>カイシャ</t>
    </rPh>
    <rPh sb="16" eb="17">
      <t>トウ</t>
    </rPh>
    <phoneticPr fontId="2"/>
  </si>
  <si>
    <t>法人</t>
    <rPh sb="0" eb="2">
      <t>ホウジン</t>
    </rPh>
    <phoneticPr fontId="2"/>
  </si>
  <si>
    <t>その他の法人</t>
    <rPh sb="2" eb="3">
      <t>タ</t>
    </rPh>
    <rPh sb="4" eb="6">
      <t>ホウジン</t>
    </rPh>
    <phoneticPr fontId="2"/>
  </si>
  <si>
    <t>会　　社</t>
    <rPh sb="0" eb="1">
      <t>カイ</t>
    </rPh>
    <rPh sb="3" eb="4">
      <t>シャ</t>
    </rPh>
    <phoneticPr fontId="2"/>
  </si>
  <si>
    <t>その他の経営体</t>
    <rPh sb="2" eb="3">
      <t>タ</t>
    </rPh>
    <rPh sb="4" eb="7">
      <t>ケイエイタイ</t>
    </rPh>
    <phoneticPr fontId="2"/>
  </si>
  <si>
    <r>
      <rPr>
        <sz val="11"/>
        <color theme="1"/>
        <rFont val="HGS創英角ｺﾞｼｯｸUB"/>
        <family val="3"/>
        <charset val="128"/>
      </rPr>
      <t>■</t>
    </r>
    <r>
      <rPr>
        <sz val="11"/>
        <color theme="1"/>
        <rFont val="Meiryo UI"/>
        <family val="3"/>
        <charset val="128"/>
      </rPr>
      <t xml:space="preserve"> 農業経営体の組織区</t>
    </r>
    <r>
      <rPr>
        <sz val="10"/>
        <color theme="1"/>
        <rFont val="Meiryo UI"/>
        <family val="3"/>
        <charset val="128"/>
      </rPr>
      <t xml:space="preserve">
 </t>
    </r>
    <r>
      <rPr>
        <sz val="11"/>
        <color theme="1"/>
        <rFont val="Meiryo UI"/>
        <family val="3"/>
        <charset val="128"/>
      </rPr>
      <t>分別経営体数</t>
    </r>
    <r>
      <rPr>
        <sz val="8"/>
        <color theme="1"/>
        <rFont val="Meiryo UI"/>
        <family val="3"/>
        <charset val="128"/>
      </rPr>
      <t>（2020年）</t>
    </r>
    <rPh sb="2" eb="4">
      <t>ノウギョウ</t>
    </rPh>
    <rPh sb="4" eb="7">
      <t>ケイエイタイ</t>
    </rPh>
    <rPh sb="8" eb="10">
      <t>ソシキ</t>
    </rPh>
    <rPh sb="10" eb="11">
      <t>ク</t>
    </rPh>
    <rPh sb="13" eb="14">
      <t>フン</t>
    </rPh>
    <rPh sb="14" eb="15">
      <t>ベツ</t>
    </rPh>
    <rPh sb="15" eb="18">
      <t>ケイエイタイ</t>
    </rPh>
    <rPh sb="18" eb="19">
      <t>スウ</t>
    </rPh>
    <phoneticPr fontId="2"/>
  </si>
  <si>
    <r>
      <rPr>
        <sz val="10"/>
        <color theme="1"/>
        <rFont val="HGS創英角ｺﾞｼｯｸUB"/>
        <family val="3"/>
        <charset val="128"/>
      </rPr>
      <t xml:space="preserve">  </t>
    </r>
    <r>
      <rPr>
        <sz val="11"/>
        <color theme="1"/>
        <rFont val="HGS創英角ｺﾞｼｯｸUB"/>
        <family val="3"/>
        <charset val="128"/>
      </rPr>
      <t>■</t>
    </r>
    <r>
      <rPr>
        <sz val="11"/>
        <color theme="1"/>
        <rFont val="Meiryo UI"/>
        <family val="3"/>
        <charset val="128"/>
      </rPr>
      <t xml:space="preserve"> 棚田の認定・活動状況等</t>
    </r>
    <rPh sb="4" eb="6">
      <t>タナダ</t>
    </rPh>
    <rPh sb="7" eb="9">
      <t>ニンテイ</t>
    </rPh>
    <rPh sb="10" eb="12">
      <t>カツドウ</t>
    </rPh>
    <rPh sb="12" eb="14">
      <t>ジョウキョウ</t>
    </rPh>
    <rPh sb="14" eb="15">
      <t>トウ</t>
    </rPh>
    <phoneticPr fontId="2"/>
  </si>
  <si>
    <t>認定月</t>
    <rPh sb="0" eb="2">
      <t>ニンテイ</t>
    </rPh>
    <rPh sb="2" eb="3">
      <t>ツキ</t>
    </rPh>
    <phoneticPr fontId="2"/>
  </si>
  <si>
    <t>協議会の名称</t>
    <rPh sb="0" eb="3">
      <t>キョウギカイ</t>
    </rPh>
    <rPh sb="4" eb="5">
      <t>ナ</t>
    </rPh>
    <rPh sb="5" eb="6">
      <t>ショウ</t>
    </rPh>
    <phoneticPr fontId="2"/>
  </si>
  <si>
    <t>棚田の名称</t>
    <rPh sb="0" eb="2">
      <t>タナダ</t>
    </rPh>
    <rPh sb="3" eb="4">
      <t>ナ</t>
    </rPh>
    <rPh sb="4" eb="5">
      <t>ショウ</t>
    </rPh>
    <phoneticPr fontId="2"/>
  </si>
  <si>
    <t>国の指定棚田地域がある</t>
    <rPh sb="0" eb="1">
      <t>クニ</t>
    </rPh>
    <rPh sb="2" eb="4">
      <t>シテイ</t>
    </rPh>
    <rPh sb="4" eb="6">
      <t>タナダ</t>
    </rPh>
    <rPh sb="6" eb="8">
      <t>チイキ</t>
    </rPh>
    <phoneticPr fontId="3"/>
  </si>
  <si>
    <t>佐賀県の棚田保全活動等</t>
    <rPh sb="0" eb="2">
      <t>サガ</t>
    </rPh>
    <rPh sb="2" eb="3">
      <t>ケン</t>
    </rPh>
    <rPh sb="4" eb="6">
      <t>タナダ</t>
    </rPh>
    <rPh sb="6" eb="8">
      <t>ホゼン</t>
    </rPh>
    <rPh sb="8" eb="10">
      <t>カツドウ</t>
    </rPh>
    <rPh sb="10" eb="11">
      <t>トウ</t>
    </rPh>
    <phoneticPr fontId="3"/>
  </si>
  <si>
    <t>棚田地域振興活動計画の認定</t>
    <rPh sb="0" eb="2">
      <t>タナダ</t>
    </rPh>
    <rPh sb="2" eb="4">
      <t>チイキ</t>
    </rPh>
    <rPh sb="4" eb="6">
      <t>シンコウ</t>
    </rPh>
    <rPh sb="6" eb="8">
      <t>カツドウ</t>
    </rPh>
    <rPh sb="8" eb="10">
      <t>ケイカク</t>
    </rPh>
    <rPh sb="11" eb="13">
      <t>ニンテイ</t>
    </rPh>
    <phoneticPr fontId="3"/>
  </si>
  <si>
    <t>組織</t>
    <rPh sb="0" eb="2">
      <t>ソシキ</t>
    </rPh>
    <phoneticPr fontId="2"/>
  </si>
  <si>
    <t xml:space="preserve">１経営体当たりの経営耕地面積
</t>
    <rPh sb="1" eb="4">
      <t>ケイエイタイ</t>
    </rPh>
    <rPh sb="4" eb="5">
      <t>ア</t>
    </rPh>
    <rPh sb="8" eb="10">
      <t>ケイエイ</t>
    </rPh>
    <rPh sb="10" eb="12">
      <t>コウチ</t>
    </rPh>
    <rPh sb="12" eb="14">
      <t>メンセキ</t>
    </rPh>
    <phoneticPr fontId="2"/>
  </si>
  <si>
    <t>経営耕地面積</t>
    <rPh sb="0" eb="2">
      <t>ケイエイ</t>
    </rPh>
    <rPh sb="2" eb="4">
      <t>コウチ</t>
    </rPh>
    <rPh sb="4" eb="6">
      <t>メンセキ</t>
    </rPh>
    <phoneticPr fontId="2"/>
  </si>
  <si>
    <r>
      <t xml:space="preserve">５年以内に引き継が
ない </t>
    </r>
    <r>
      <rPr>
        <sz val="6"/>
        <color theme="1"/>
        <rFont val="BIZ UDPゴシック"/>
        <family val="3"/>
        <charset val="128"/>
      </rPr>
      <t>(※注)</t>
    </r>
    <rPh sb="1" eb="2">
      <t>ネン</t>
    </rPh>
    <rPh sb="2" eb="4">
      <t>イナイ</t>
    </rPh>
    <rPh sb="5" eb="6">
      <t>ヒ</t>
    </rPh>
    <rPh sb="7" eb="8">
      <t>ツ</t>
    </rPh>
    <rPh sb="15" eb="16">
      <t>チュウ</t>
    </rPh>
    <phoneticPr fontId="2"/>
  </si>
  <si>
    <t>　　　　〔基幹的農業従事者：農業就業人口のうち、ふだん仕事として自営農業に従事した人〕</t>
    <rPh sb="41" eb="42">
      <t>ヒト</t>
    </rPh>
    <phoneticPr fontId="2"/>
  </si>
  <si>
    <t>【グラフデータ】</t>
    <phoneticPr fontId="2"/>
  </si>
  <si>
    <t>農業センサス過年次データ（経営体数）</t>
    <rPh sb="0" eb="2">
      <t>ノウギョウ</t>
    </rPh>
    <rPh sb="6" eb="7">
      <t>カ</t>
    </rPh>
    <rPh sb="7" eb="9">
      <t>ネンジ</t>
    </rPh>
    <rPh sb="13" eb="16">
      <t>ケイエイタイ</t>
    </rPh>
    <rPh sb="16" eb="17">
      <t>スウ</t>
    </rPh>
    <phoneticPr fontId="2"/>
  </si>
  <si>
    <t>個人経営体</t>
    <rPh sb="0" eb="2">
      <t>コジン</t>
    </rPh>
    <rPh sb="2" eb="5">
      <t>ケイエイタイ</t>
    </rPh>
    <phoneticPr fontId="3"/>
  </si>
  <si>
    <t>うち、
個人経営体</t>
    <rPh sb="4" eb="6">
      <t>コジン</t>
    </rPh>
    <rPh sb="6" eb="9">
      <t>ケイエイタイ</t>
    </rPh>
    <phoneticPr fontId="3"/>
  </si>
  <si>
    <t>２００５年</t>
    <rPh sb="4" eb="5">
      <t>ネン</t>
    </rPh>
    <phoneticPr fontId="2"/>
  </si>
  <si>
    <t>２０１０年</t>
    <rPh sb="4" eb="5">
      <t>ネン</t>
    </rPh>
    <phoneticPr fontId="2"/>
  </si>
  <si>
    <t>２０１５年</t>
    <rPh sb="4" eb="5">
      <t>ネン</t>
    </rPh>
    <phoneticPr fontId="2"/>
  </si>
  <si>
    <t>@</t>
  </si>
  <si>
    <t>-</t>
  </si>
  <si>
    <t>x</t>
  </si>
  <si>
    <t>中原</t>
  </si>
  <si>
    <t>新町</t>
  </si>
  <si>
    <t>元町</t>
  </si>
  <si>
    <t>辻</t>
  </si>
  <si>
    <t>中島</t>
  </si>
  <si>
    <t>大門</t>
  </si>
  <si>
    <t>松原</t>
  </si>
  <si>
    <t>大橋</t>
  </si>
  <si>
    <t>川上</t>
  </si>
  <si>
    <t>下村</t>
  </si>
  <si>
    <t>大久保</t>
  </si>
  <si>
    <t>山王</t>
  </si>
  <si>
    <t>柚木</t>
  </si>
  <si>
    <t>宿</t>
  </si>
  <si>
    <t>池田</t>
  </si>
  <si>
    <t>中村</t>
  </si>
  <si>
    <t>松尾</t>
  </si>
  <si>
    <t>上町</t>
  </si>
  <si>
    <t>田中</t>
  </si>
  <si>
    <t>北田</t>
  </si>
  <si>
    <t>新田</t>
  </si>
  <si>
    <t>町田</t>
  </si>
  <si>
    <t>山口</t>
  </si>
  <si>
    <t>石原</t>
  </si>
  <si>
    <t>原</t>
  </si>
  <si>
    <t>本村</t>
  </si>
  <si>
    <t>中里</t>
  </si>
  <si>
    <t>中尾</t>
  </si>
  <si>
    <t>田代</t>
  </si>
  <si>
    <t>東</t>
  </si>
  <si>
    <t>西</t>
  </si>
  <si>
    <t>楠</t>
  </si>
  <si>
    <t>中山</t>
  </si>
  <si>
    <t>久保</t>
  </si>
  <si>
    <t>入野</t>
  </si>
  <si>
    <t>西区</t>
  </si>
  <si>
    <t>南区</t>
  </si>
  <si>
    <t>中野</t>
  </si>
  <si>
    <t>桑原</t>
  </si>
  <si>
    <t>本町</t>
  </si>
  <si>
    <t>大畑</t>
  </si>
  <si>
    <t>長尾</t>
  </si>
  <si>
    <t>西町</t>
  </si>
  <si>
    <t>東町</t>
  </si>
  <si>
    <t>平山</t>
  </si>
  <si>
    <t>前田</t>
  </si>
  <si>
    <t>町部</t>
  </si>
  <si>
    <t>清水</t>
  </si>
  <si>
    <t>川原</t>
  </si>
  <si>
    <t>上原</t>
  </si>
  <si>
    <t>長浜</t>
  </si>
  <si>
    <t>城</t>
  </si>
  <si>
    <t>峰</t>
  </si>
  <si>
    <t>高田</t>
  </si>
  <si>
    <t>富岡</t>
  </si>
  <si>
    <t>長谷</t>
  </si>
  <si>
    <t>馬場</t>
  </si>
  <si>
    <t>山西</t>
  </si>
  <si>
    <t>中町</t>
  </si>
  <si>
    <t>森</t>
  </si>
  <si>
    <t>大塚</t>
  </si>
  <si>
    <t>山崎</t>
  </si>
  <si>
    <t>岡本</t>
  </si>
  <si>
    <t>吉原</t>
  </si>
  <si>
    <t>泉</t>
  </si>
  <si>
    <t>南</t>
  </si>
  <si>
    <t>下宿</t>
  </si>
  <si>
    <t>二子</t>
  </si>
  <si>
    <t>柳島</t>
  </si>
  <si>
    <t>坂本</t>
  </si>
  <si>
    <t>堤</t>
  </si>
  <si>
    <t>寺家</t>
  </si>
  <si>
    <t>石田</t>
  </si>
  <si>
    <t>新宿</t>
  </si>
  <si>
    <t>栄町</t>
  </si>
  <si>
    <t>大谷</t>
  </si>
  <si>
    <t>今里</t>
  </si>
  <si>
    <t>その他の法人</t>
    <rPh sb="2" eb="3">
      <t>タ</t>
    </rPh>
    <rPh sb="4" eb="6">
      <t>ホウジン</t>
    </rPh>
    <phoneticPr fontId="3"/>
  </si>
  <si>
    <t>その他の経営体</t>
    <rPh sb="2" eb="3">
      <t>タ</t>
    </rPh>
    <rPh sb="4" eb="7">
      <t>ケイエイタイ</t>
    </rPh>
    <phoneticPr fontId="3"/>
  </si>
  <si>
    <t>法人のうち、農事組合法人</t>
    <rPh sb="0" eb="2">
      <t>ホウジン</t>
    </rPh>
    <phoneticPr fontId="2"/>
  </si>
  <si>
    <t>法人のうち、会社</t>
    <rPh sb="0" eb="2">
      <t>ホウジン</t>
    </rPh>
    <rPh sb="6" eb="8">
      <t>カイシャ</t>
    </rPh>
    <phoneticPr fontId="3"/>
  </si>
  <si>
    <t>農業
経営体数</t>
    <rPh sb="0" eb="2">
      <t>ノウギョウ</t>
    </rPh>
    <rPh sb="3" eb="6">
      <t>ケイエイタイ</t>
    </rPh>
    <rPh sb="6" eb="7">
      <t>スウ</t>
    </rPh>
    <phoneticPr fontId="2"/>
  </si>
  <si>
    <t>↓グラフ②挿入（カメラ機能使用）</t>
    <rPh sb="5" eb="7">
      <t>ソウニュウ</t>
    </rPh>
    <rPh sb="11" eb="13">
      <t>キノウ</t>
    </rPh>
    <rPh sb="13" eb="15">
      <t>シヨウ</t>
    </rPh>
    <phoneticPr fontId="2"/>
  </si>
  <si>
    <t>↑グラフ①挿入（カメラ機能使用）</t>
    <rPh sb="5" eb="7">
      <t>ソウニュウ</t>
    </rPh>
    <rPh sb="11" eb="13">
      <t>キノウ</t>
    </rPh>
    <rPh sb="13" eb="15">
      <t>シヨウ</t>
    </rPh>
    <phoneticPr fontId="2"/>
  </si>
  <si>
    <t>５年以内に農業を引き継ぐ後継者の確保状況</t>
    <rPh sb="1" eb="2">
      <t>ネン</t>
    </rPh>
    <rPh sb="2" eb="4">
      <t>イナイ</t>
    </rPh>
    <rPh sb="5" eb="7">
      <t>ノウギョウ</t>
    </rPh>
    <rPh sb="8" eb="9">
      <t>ヒ</t>
    </rPh>
    <rPh sb="10" eb="11">
      <t>ツ</t>
    </rPh>
    <rPh sb="12" eb="15">
      <t>コウケイシャ</t>
    </rPh>
    <rPh sb="16" eb="18">
      <t>カクホ</t>
    </rPh>
    <rPh sb="18" eb="20">
      <t>ジョウキョウ</t>
    </rPh>
    <phoneticPr fontId="2"/>
  </si>
  <si>
    <t>いずれかの活動を行っている</t>
    <rPh sb="5" eb="7">
      <t>カツドウ</t>
    </rPh>
    <rPh sb="8" eb="9">
      <t>オコナ</t>
    </rPh>
    <phoneticPr fontId="3"/>
  </si>
  <si>
    <t>農業集落行事（祭り・イベントなど）の実施</t>
  </si>
  <si>
    <t>行っている地域活動 （地域調査）</t>
    <rPh sb="11" eb="13">
      <t>チイキ</t>
    </rPh>
    <rPh sb="13" eb="15">
      <t>チョウサ</t>
    </rPh>
    <phoneticPr fontId="2"/>
  </si>
  <si>
    <t>…</t>
  </si>
  <si>
    <t>自動計算</t>
    <rPh sb="0" eb="2">
      <t>ジドウ</t>
    </rPh>
    <rPh sb="2" eb="4">
      <t>ケイサン</t>
    </rPh>
    <phoneticPr fontId="2"/>
  </si>
  <si>
    <t>減少</t>
    <rPh sb="0" eb="2">
      <t>ゲンショウ</t>
    </rPh>
    <phoneticPr fontId="2"/>
  </si>
  <si>
    <t>2005年比</t>
    <rPh sb="4" eb="5">
      <t>ネン</t>
    </rPh>
    <rPh sb="5" eb="6">
      <t>ヒ</t>
    </rPh>
    <phoneticPr fontId="2"/>
  </si>
  <si>
    <t>農業地域類型　（佐賀県・旧市町村別）</t>
    <rPh sb="0" eb="2">
      <t>ノウギョウ</t>
    </rPh>
    <rPh sb="2" eb="4">
      <t>チイキ</t>
    </rPh>
    <rPh sb="4" eb="6">
      <t>ルイケイ</t>
    </rPh>
    <rPh sb="8" eb="11">
      <t>サガケン</t>
    </rPh>
    <rPh sb="12" eb="13">
      <t>キュウ</t>
    </rPh>
    <rPh sb="13" eb="16">
      <t>シチョウソン</t>
    </rPh>
    <rPh sb="16" eb="17">
      <t>ベツ</t>
    </rPh>
    <phoneticPr fontId="2"/>
  </si>
  <si>
    <t>地域の農業構造（カメラ機能使用）→</t>
    <rPh sb="0" eb="2">
      <t>チイキ</t>
    </rPh>
    <rPh sb="3" eb="5">
      <t>ノウギョウ</t>
    </rPh>
    <rPh sb="5" eb="7">
      <t>コウゾウ</t>
    </rPh>
    <rPh sb="11" eb="13">
      <t>キノウ</t>
    </rPh>
    <rPh sb="13" eb="15">
      <t>シヨウ</t>
    </rPh>
    <phoneticPr fontId="2"/>
  </si>
  <si>
    <t>（カメラ機能使用）→</t>
    <rPh sb="4" eb="6">
      <t>キノウ</t>
    </rPh>
    <rPh sb="6" eb="8">
      <t>シヨウ</t>
    </rPh>
    <phoneticPr fontId="2"/>
  </si>
  <si>
    <t>黄色セルに対象集落のコード番号を入力！</t>
    <rPh sb="0" eb="2">
      <t>キイロ</t>
    </rPh>
    <rPh sb="5" eb="7">
      <t>タイショウ</t>
    </rPh>
    <rPh sb="7" eb="9">
      <t>シュウラク</t>
    </rPh>
    <rPh sb="13" eb="15">
      <t>バンゴウ</t>
    </rPh>
    <rPh sb="16" eb="18">
      <t>ニュウリョク</t>
    </rPh>
    <phoneticPr fontId="2"/>
  </si>
  <si>
    <t>市町村</t>
    <rPh sb="0" eb="2">
      <t>シマチ</t>
    </rPh>
    <rPh sb="2" eb="3">
      <t>ムラ</t>
    </rPh>
    <phoneticPr fontId="2"/>
  </si>
  <si>
    <r>
      <rPr>
        <b/>
        <sz val="14"/>
        <color theme="1"/>
        <rFont val="游ゴシック"/>
        <family val="3"/>
        <charset val="128"/>
        <scheme val="minor"/>
      </rPr>
      <t>2020年農業センサス　農業集落別データ</t>
    </r>
    <r>
      <rPr>
        <b/>
        <sz val="11"/>
        <color theme="1"/>
        <rFont val="游ゴシック"/>
        <family val="3"/>
        <charset val="128"/>
        <scheme val="minor"/>
      </rPr>
      <t>（経営体数、耕地面積、農業従事者数、農業後継者等）</t>
    </r>
    <rPh sb="4" eb="5">
      <t>ネン</t>
    </rPh>
    <rPh sb="5" eb="7">
      <t>ノウギョウ</t>
    </rPh>
    <rPh sb="12" eb="14">
      <t>ノウギョウ</t>
    </rPh>
    <rPh sb="14" eb="16">
      <t>シュウラク</t>
    </rPh>
    <rPh sb="16" eb="17">
      <t>ベツ</t>
    </rPh>
    <rPh sb="21" eb="24">
      <t>ケイエイタイ</t>
    </rPh>
    <rPh sb="24" eb="25">
      <t>スウ</t>
    </rPh>
    <rPh sb="26" eb="28">
      <t>コウチ</t>
    </rPh>
    <rPh sb="28" eb="30">
      <t>メンセキ</t>
    </rPh>
    <rPh sb="31" eb="33">
      <t>ノウギョウ</t>
    </rPh>
    <rPh sb="33" eb="36">
      <t>ジュウジシャ</t>
    </rPh>
    <rPh sb="36" eb="37">
      <t>スウ</t>
    </rPh>
    <rPh sb="38" eb="40">
      <t>ノウギョウ</t>
    </rPh>
    <rPh sb="40" eb="43">
      <t>コウケイシャ</t>
    </rPh>
    <rPh sb="43" eb="44">
      <t>トウ</t>
    </rPh>
    <phoneticPr fontId="2"/>
  </si>
  <si>
    <t>環境美化・自然環境の保全</t>
    <phoneticPr fontId="2"/>
  </si>
  <si>
    <t>市区町村</t>
    <rPh sb="1" eb="2">
      <t>ク</t>
    </rPh>
    <phoneticPr fontId="2"/>
  </si>
  <si>
    <t>市区町村区分</t>
    <rPh sb="0" eb="2">
      <t>シク</t>
    </rPh>
    <rPh sb="2" eb="4">
      <t>チョウソン</t>
    </rPh>
    <rPh sb="4" eb="6">
      <t>クブン</t>
    </rPh>
    <phoneticPr fontId="1"/>
  </si>
  <si>
    <t>旧市区町村</t>
    <rPh sb="2" eb="3">
      <t>ク</t>
    </rPh>
    <phoneticPr fontId="2"/>
  </si>
  <si>
    <t>旧市区町村区分</t>
    <rPh sb="0" eb="1">
      <t>キュウ</t>
    </rPh>
    <rPh sb="1" eb="3">
      <t>シク</t>
    </rPh>
    <rPh sb="3" eb="5">
      <t>チョウソン</t>
    </rPh>
    <rPh sb="5" eb="7">
      <t>クブン</t>
    </rPh>
    <phoneticPr fontId="1"/>
  </si>
  <si>
    <t>市区町村名</t>
    <rPh sb="1" eb="2">
      <t>ク</t>
    </rPh>
    <phoneticPr fontId="2"/>
  </si>
  <si>
    <t>旧市区町村名</t>
    <rPh sb="2" eb="3">
      <t>ク</t>
    </rPh>
    <phoneticPr fontId="2"/>
  </si>
  <si>
    <t>市区町村</t>
    <rPh sb="0" eb="2">
      <t>シク</t>
    </rPh>
    <rPh sb="2" eb="4">
      <t>チョウソン</t>
    </rPh>
    <phoneticPr fontId="2"/>
  </si>
  <si>
    <t>旧市区町村</t>
    <rPh sb="0" eb="1">
      <t>キュウ</t>
    </rPh>
    <rPh sb="1" eb="3">
      <t>シク</t>
    </rPh>
    <rPh sb="3" eb="5">
      <t>チョウソン</t>
    </rPh>
    <phoneticPr fontId="2"/>
  </si>
  <si>
    <t>柳新田</t>
  </si>
  <si>
    <t>下</t>
  </si>
  <si>
    <t>中ノ郷</t>
  </si>
  <si>
    <t>相沢</t>
  </si>
  <si>
    <t>谷津</t>
  </si>
  <si>
    <t>中平</t>
  </si>
  <si>
    <t>玉川村</t>
  </si>
  <si>
    <t>中沢</t>
  </si>
  <si>
    <t>上落合</t>
  </si>
  <si>
    <t>川島</t>
  </si>
  <si>
    <t>大和</t>
  </si>
  <si>
    <t>腰越</t>
  </si>
  <si>
    <t>大沢</t>
  </si>
  <si>
    <t>上岩</t>
  </si>
  <si>
    <t>日向</t>
  </si>
  <si>
    <t>栗原</t>
  </si>
  <si>
    <t>小黒</t>
  </si>
  <si>
    <t>八幡</t>
  </si>
  <si>
    <t>下島</t>
  </si>
  <si>
    <t>宮川</t>
  </si>
  <si>
    <t>井尻</t>
  </si>
  <si>
    <t>平沢</t>
  </si>
  <si>
    <t>上清水</t>
  </si>
  <si>
    <t>石川</t>
  </si>
  <si>
    <t>柏尾</t>
  </si>
  <si>
    <t>中部</t>
  </si>
  <si>
    <t>樽</t>
  </si>
  <si>
    <t>河内</t>
  </si>
  <si>
    <t>西久保</t>
  </si>
  <si>
    <t>中</t>
  </si>
  <si>
    <t>堀川</t>
  </si>
  <si>
    <t>諏訪町</t>
  </si>
  <si>
    <t>今宿</t>
  </si>
  <si>
    <t>寺尾</t>
  </si>
  <si>
    <t>中区</t>
  </si>
  <si>
    <t>新屋</t>
  </si>
  <si>
    <t>本郷</t>
  </si>
  <si>
    <t>子安</t>
  </si>
  <si>
    <t>和田</t>
  </si>
  <si>
    <t>上河原</t>
  </si>
  <si>
    <t>下河原</t>
  </si>
  <si>
    <t>中宿</t>
  </si>
  <si>
    <t>別所</t>
  </si>
  <si>
    <t>大道</t>
  </si>
  <si>
    <t>下堀</t>
  </si>
  <si>
    <t>市場</t>
  </si>
  <si>
    <t>一色</t>
  </si>
  <si>
    <t>大東</t>
  </si>
  <si>
    <t>中久保</t>
  </si>
  <si>
    <t>仲町</t>
  </si>
  <si>
    <t>田端</t>
  </si>
  <si>
    <t>小山</t>
  </si>
  <si>
    <t>三島</t>
  </si>
  <si>
    <t>江川</t>
  </si>
  <si>
    <t>下飯田</t>
  </si>
  <si>
    <t>共栄</t>
  </si>
  <si>
    <t>中之平</t>
  </si>
  <si>
    <t>沖</t>
  </si>
  <si>
    <t>南町</t>
  </si>
  <si>
    <t>落合</t>
  </si>
  <si>
    <t>長沢</t>
  </si>
  <si>
    <t>石神</t>
  </si>
  <si>
    <t>柴</t>
  </si>
  <si>
    <t>向</t>
  </si>
  <si>
    <t>東組</t>
  </si>
  <si>
    <t>篠原</t>
  </si>
  <si>
    <t>野尻</t>
  </si>
  <si>
    <t>大沼</t>
  </si>
  <si>
    <t>今田</t>
  </si>
  <si>
    <t>上村</t>
  </si>
  <si>
    <t>西村</t>
  </si>
  <si>
    <t>東本郷</t>
  </si>
  <si>
    <t>横宿</t>
  </si>
  <si>
    <t>日吉</t>
  </si>
  <si>
    <t>江ノ浦</t>
  </si>
  <si>
    <t>小山田</t>
  </si>
  <si>
    <t>中上</t>
  </si>
  <si>
    <t>大上</t>
  </si>
  <si>
    <t>井田</t>
  </si>
  <si>
    <t>小沢</t>
  </si>
  <si>
    <t>御門</t>
  </si>
  <si>
    <t>星山</t>
  </si>
  <si>
    <t>渋沢</t>
  </si>
  <si>
    <t>大谷戸</t>
  </si>
  <si>
    <t>常盤</t>
  </si>
  <si>
    <t>城山</t>
  </si>
  <si>
    <t>箕輪</t>
  </si>
  <si>
    <t>坂下</t>
  </si>
  <si>
    <t>宮本</t>
  </si>
  <si>
    <t>新井</t>
  </si>
  <si>
    <t>河原町</t>
  </si>
  <si>
    <t>大井町</t>
  </si>
  <si>
    <t>上野田</t>
  </si>
  <si>
    <t>南原</t>
  </si>
  <si>
    <t>岡田</t>
  </si>
  <si>
    <t>大和町</t>
  </si>
  <si>
    <t>根岸</t>
  </si>
  <si>
    <t>越地</t>
  </si>
  <si>
    <t>上河内</t>
  </si>
  <si>
    <t>堀之内</t>
  </si>
  <si>
    <t>上和田</t>
  </si>
  <si>
    <t>今井</t>
  </si>
  <si>
    <t>沼田</t>
  </si>
  <si>
    <t>片倉</t>
  </si>
  <si>
    <t>宮下</t>
  </si>
  <si>
    <t>中丸</t>
  </si>
  <si>
    <t>川坂</t>
  </si>
  <si>
    <t>半在家</t>
  </si>
  <si>
    <t>大北</t>
  </si>
  <si>
    <t>中川町</t>
  </si>
  <si>
    <t>稗原</t>
  </si>
  <si>
    <t>林</t>
  </si>
  <si>
    <t>森下</t>
  </si>
  <si>
    <t>三家</t>
  </si>
  <si>
    <t>新開</t>
  </si>
  <si>
    <t>豊田村</t>
  </si>
  <si>
    <t>川向</t>
  </si>
  <si>
    <t>上向</t>
  </si>
  <si>
    <t>相川村</t>
  </si>
  <si>
    <t>吉岡</t>
  </si>
  <si>
    <t>入山瀬</t>
  </si>
  <si>
    <t>川久保</t>
  </si>
  <si>
    <t>北部</t>
  </si>
  <si>
    <t>西部</t>
  </si>
  <si>
    <t>河原</t>
  </si>
  <si>
    <t>宮原</t>
  </si>
  <si>
    <t>下新田</t>
  </si>
  <si>
    <t>岡部</t>
  </si>
  <si>
    <t>小園</t>
  </si>
  <si>
    <t>深沢</t>
  </si>
  <si>
    <t>町屋</t>
  </si>
  <si>
    <t>尾尻</t>
  </si>
  <si>
    <t>永塚</t>
  </si>
  <si>
    <t>古沢</t>
  </si>
  <si>
    <t>菩堤</t>
  </si>
  <si>
    <t>中新田</t>
  </si>
  <si>
    <t>坂戸</t>
  </si>
  <si>
    <t>板戸</t>
  </si>
  <si>
    <t>細野</t>
  </si>
  <si>
    <t>上谷</t>
  </si>
  <si>
    <t>坂上</t>
  </si>
  <si>
    <t>大下</t>
  </si>
  <si>
    <t>温泉場</t>
  </si>
  <si>
    <t>屋形</t>
  </si>
  <si>
    <t>小池</t>
  </si>
  <si>
    <t>藤沢</t>
  </si>
  <si>
    <t>金山</t>
  </si>
  <si>
    <t>地蔵堂</t>
  </si>
  <si>
    <t>宮上</t>
  </si>
  <si>
    <t>堰</t>
  </si>
  <si>
    <t>関野</t>
  </si>
  <si>
    <t>大山</t>
  </si>
  <si>
    <t>宮内</t>
  </si>
  <si>
    <t>堂山</t>
  </si>
  <si>
    <t>長岡</t>
  </si>
  <si>
    <t>谷戸</t>
  </si>
  <si>
    <t>中西</t>
  </si>
  <si>
    <t>新戸</t>
  </si>
  <si>
    <t>道場</t>
  </si>
  <si>
    <t>奈良本</t>
  </si>
  <si>
    <t>下町</t>
  </si>
  <si>
    <t>畑</t>
  </si>
  <si>
    <t>大竹</t>
  </si>
  <si>
    <t>本宿</t>
  </si>
  <si>
    <t>上合</t>
  </si>
  <si>
    <t>下原</t>
  </si>
  <si>
    <t>城下</t>
  </si>
  <si>
    <t>農業集落境界の変更等により、2020年の農業集落に接続できない場合は、当該結果を「@」としています</t>
  </si>
  <si>
    <t>100</t>
  </si>
  <si>
    <t>101</t>
  </si>
  <si>
    <t>102</t>
  </si>
  <si>
    <t>103</t>
  </si>
  <si>
    <t>130</t>
  </si>
  <si>
    <t>131</t>
  </si>
  <si>
    <t>132</t>
  </si>
  <si>
    <t>133</t>
  </si>
  <si>
    <t>134</t>
  </si>
  <si>
    <t>135</t>
  </si>
  <si>
    <t>136</t>
  </si>
  <si>
    <t>137</t>
  </si>
  <si>
    <t>211</t>
  </si>
  <si>
    <t>212</t>
  </si>
  <si>
    <t>213</t>
  </si>
  <si>
    <t>214</t>
  </si>
  <si>
    <t>215</t>
  </si>
  <si>
    <t>216</t>
  </si>
  <si>
    <t>301</t>
  </si>
  <si>
    <t>342</t>
  </si>
  <si>
    <t>集落営農数</t>
    <rPh sb="0" eb="2">
      <t>シュウラク</t>
    </rPh>
    <rPh sb="2" eb="5">
      <t>エイノウスウ</t>
    </rPh>
    <phoneticPr fontId="3"/>
  </si>
  <si>
    <t>組織数</t>
    <rPh sb="0" eb="3">
      <t>ソシキスウ</t>
    </rPh>
    <phoneticPr fontId="2"/>
  </si>
  <si>
    <t>総農家</t>
  </si>
  <si>
    <t>販売農家</t>
  </si>
  <si>
    <t>自給的農家</t>
  </si>
  <si>
    <t>土地持ち非農家</t>
  </si>
  <si>
    <t>総農家</t>
    <rPh sb="0" eb="3">
      <t>ソウノウカ</t>
    </rPh>
    <phoneticPr fontId="2"/>
  </si>
  <si>
    <t>販売農家</t>
    <rPh sb="0" eb="2">
      <t>ハンバイ</t>
    </rPh>
    <rPh sb="2" eb="4">
      <t>ノウカ</t>
    </rPh>
    <phoneticPr fontId="2"/>
  </si>
  <si>
    <t>自給的農家</t>
    <rPh sb="0" eb="3">
      <t>ジキュウテキ</t>
    </rPh>
    <rPh sb="3" eb="5">
      <t>ノウカ</t>
    </rPh>
    <phoneticPr fontId="2"/>
  </si>
  <si>
    <t>有機農業に取り組んでいる_計_作付（栽培）実経営体数</t>
    <rPh sb="0" eb="2">
      <t>ユウキ</t>
    </rPh>
    <rPh sb="2" eb="4">
      <t>ノウギョウ</t>
    </rPh>
    <rPh sb="5" eb="6">
      <t>ト</t>
    </rPh>
    <rPh sb="7" eb="8">
      <t>ク</t>
    </rPh>
    <rPh sb="13" eb="14">
      <t>ケイ</t>
    </rPh>
    <phoneticPr fontId="59"/>
  </si>
  <si>
    <t>有機農業に取り組んでいる_計_作付（栽培）面積</t>
    <rPh sb="0" eb="2">
      <t>ユウキ</t>
    </rPh>
    <rPh sb="2" eb="4">
      <t>ノウギョウ</t>
    </rPh>
    <rPh sb="5" eb="6">
      <t>ト</t>
    </rPh>
    <rPh sb="7" eb="8">
      <t>ク</t>
    </rPh>
    <rPh sb="13" eb="14">
      <t>ケイ</t>
    </rPh>
    <rPh sb="21" eb="23">
      <t>メンセキ</t>
    </rPh>
    <phoneticPr fontId="59"/>
  </si>
  <si>
    <t>青色申告を行っている_小計</t>
    <rPh sb="0" eb="2">
      <t>アオイロ</t>
    </rPh>
    <rPh sb="2" eb="4">
      <t>シンコク</t>
    </rPh>
    <rPh sb="5" eb="6">
      <t>オコナ</t>
    </rPh>
    <rPh sb="11" eb="13">
      <t>ショウケイ</t>
    </rPh>
    <phoneticPr fontId="59"/>
  </si>
  <si>
    <t>データを活用した農業を行っている_小計</t>
    <rPh sb="4" eb="6">
      <t>カツヨウ</t>
    </rPh>
    <rPh sb="8" eb="10">
      <t>ノウギョウ</t>
    </rPh>
    <rPh sb="11" eb="12">
      <t>オコナ</t>
    </rPh>
    <rPh sb="17" eb="19">
      <t>ショウケイ</t>
    </rPh>
    <phoneticPr fontId="59"/>
  </si>
  <si>
    <t>青色申告を行っている経営体数</t>
    <rPh sb="0" eb="2">
      <t>アオイロ</t>
    </rPh>
    <rPh sb="2" eb="4">
      <t>シンコク</t>
    </rPh>
    <rPh sb="5" eb="6">
      <t>オコナ</t>
    </rPh>
    <rPh sb="10" eb="13">
      <t>ケイエイタイ</t>
    </rPh>
    <rPh sb="13" eb="14">
      <t>スウ</t>
    </rPh>
    <phoneticPr fontId="2"/>
  </si>
  <si>
    <t>データを活用した農業を行っている経営体数</t>
    <rPh sb="16" eb="20">
      <t>ケイエイタイスウ</t>
    </rPh>
    <phoneticPr fontId="2"/>
  </si>
  <si>
    <t>2020年農林業センサスの新規項目</t>
    <rPh sb="4" eb="5">
      <t>ネン</t>
    </rPh>
    <rPh sb="5" eb="8">
      <t>ノウリンギョウ</t>
    </rPh>
    <rPh sb="13" eb="15">
      <t>シンキ</t>
    </rPh>
    <rPh sb="15" eb="17">
      <t>コウモク</t>
    </rPh>
    <phoneticPr fontId="2"/>
  </si>
  <si>
    <t>農業従事者_男女計の平均年齢</t>
    <rPh sb="0" eb="2">
      <t>ノウギョウ</t>
    </rPh>
    <rPh sb="2" eb="5">
      <t>ジュウジシャ</t>
    </rPh>
    <rPh sb="6" eb="8">
      <t>ダンジョ</t>
    </rPh>
    <rPh sb="8" eb="9">
      <t>ケイ</t>
    </rPh>
    <rPh sb="10" eb="12">
      <t>ヘイキン</t>
    </rPh>
    <rPh sb="12" eb="14">
      <t>ネンレイ</t>
    </rPh>
    <phoneticPr fontId="1"/>
  </si>
  <si>
    <t>農業従事者_男の平均年齢</t>
    <rPh sb="6" eb="7">
      <t>オトコ</t>
    </rPh>
    <rPh sb="8" eb="10">
      <t>ヘイキン</t>
    </rPh>
    <rPh sb="10" eb="12">
      <t>ネンレイ</t>
    </rPh>
    <phoneticPr fontId="1"/>
  </si>
  <si>
    <t>農業従事者_女の平均年齢</t>
    <rPh sb="6" eb="7">
      <t>オンナ</t>
    </rPh>
    <rPh sb="8" eb="10">
      <t>ヘイキン</t>
    </rPh>
    <rPh sb="10" eb="12">
      <t>ネンレイ</t>
    </rPh>
    <phoneticPr fontId="1"/>
  </si>
  <si>
    <t>基幹的農業従事者_男女計の平均年齢</t>
    <rPh sb="0" eb="3">
      <t>キカンテキ</t>
    </rPh>
    <rPh sb="3" eb="5">
      <t>ノウギョウ</t>
    </rPh>
    <rPh sb="5" eb="8">
      <t>ジュウジシャ</t>
    </rPh>
    <rPh sb="9" eb="11">
      <t>ダンジョ</t>
    </rPh>
    <rPh sb="11" eb="12">
      <t>ケイ</t>
    </rPh>
    <rPh sb="13" eb="15">
      <t>ヘイキン</t>
    </rPh>
    <rPh sb="15" eb="17">
      <t>ネンレイ</t>
    </rPh>
    <phoneticPr fontId="1"/>
  </si>
  <si>
    <t>基幹的農業従事者_男の平均年齢</t>
    <rPh sb="9" eb="10">
      <t>オトコ</t>
    </rPh>
    <rPh sb="11" eb="13">
      <t>ヘイキン</t>
    </rPh>
    <rPh sb="13" eb="15">
      <t>ネンレイ</t>
    </rPh>
    <phoneticPr fontId="1"/>
  </si>
  <si>
    <t>基幹的農業従事者_女の平均年齢</t>
    <rPh sb="9" eb="10">
      <t>オンナ</t>
    </rPh>
    <rPh sb="11" eb="13">
      <t>ヘイキン</t>
    </rPh>
    <rPh sb="13" eb="15">
      <t>ネンレイ</t>
    </rPh>
    <phoneticPr fontId="1"/>
  </si>
  <si>
    <t>自営農業従事日数が150日以上の人_男の平均年齢</t>
  </si>
  <si>
    <t>自営農業従事日数が150日以上の人_女の平均年齢</t>
  </si>
  <si>
    <t>自営農業従事日数が150日以上の人_男女計の平均年齢</t>
    <phoneticPr fontId="2"/>
  </si>
  <si>
    <t>農業従事者</t>
    <rPh sb="0" eb="2">
      <t>ノウギョウ</t>
    </rPh>
    <rPh sb="2" eb="5">
      <t>ジュウジシャ</t>
    </rPh>
    <phoneticPr fontId="2"/>
  </si>
  <si>
    <t>自営農業従事日数が150日以上</t>
    <phoneticPr fontId="2"/>
  </si>
  <si>
    <t>経営体数</t>
    <rPh sb="0" eb="3">
      <t>ケイエイタイ</t>
    </rPh>
    <rPh sb="3" eb="4">
      <t>スウ</t>
    </rPh>
    <phoneticPr fontId="2"/>
  </si>
  <si>
    <t>作付（栽培）面積　</t>
    <phoneticPr fontId="2"/>
  </si>
  <si>
    <t>　有機農業に取り組んでいる</t>
    <phoneticPr fontId="2"/>
  </si>
  <si>
    <t>旧市コード</t>
    <rPh sb="0" eb="1">
      <t>キュウ</t>
    </rPh>
    <rPh sb="1" eb="2">
      <t>シ</t>
    </rPh>
    <phoneticPr fontId="2"/>
  </si>
  <si>
    <t>市</t>
    <rPh sb="0" eb="1">
      <t>シ</t>
    </rPh>
    <phoneticPr fontId="2"/>
  </si>
  <si>
    <t>旧市</t>
    <rPh sb="0" eb="2">
      <t>キュウシ</t>
    </rPh>
    <phoneticPr fontId="2"/>
  </si>
  <si>
    <t>第１</t>
    <rPh sb="0" eb="1">
      <t>ダイ</t>
    </rPh>
    <phoneticPr fontId="2"/>
  </si>
  <si>
    <t>第２</t>
    <rPh sb="0" eb="1">
      <t>ダイ</t>
    </rPh>
    <phoneticPr fontId="2"/>
  </si>
  <si>
    <t>番</t>
    <rPh sb="0" eb="1">
      <t>バン</t>
    </rPh>
    <phoneticPr fontId="2"/>
  </si>
  <si>
    <t>県名</t>
    <rPh sb="0" eb="1">
      <t>ケン</t>
    </rPh>
    <rPh sb="1" eb="2">
      <t>メイ</t>
    </rPh>
    <phoneticPr fontId="2"/>
  </si>
  <si>
    <t>市町名</t>
    <rPh sb="0" eb="1">
      <t>シ</t>
    </rPh>
    <rPh sb="1" eb="2">
      <t>マチ</t>
    </rPh>
    <rPh sb="2" eb="3">
      <t>メイ</t>
    </rPh>
    <phoneticPr fontId="2"/>
  </si>
  <si>
    <t>旧市町村名
S25</t>
    <rPh sb="0" eb="1">
      <t>キュウ</t>
    </rPh>
    <rPh sb="1" eb="4">
      <t>シチョウソン</t>
    </rPh>
    <rPh sb="4" eb="5">
      <t>メイ</t>
    </rPh>
    <phoneticPr fontId="2"/>
  </si>
  <si>
    <t>農業集落名</t>
    <rPh sb="0" eb="2">
      <t>ノウギョウ</t>
    </rPh>
    <rPh sb="2" eb="4">
      <t>シュウラク</t>
    </rPh>
    <rPh sb="4" eb="5">
      <t>メイ</t>
    </rPh>
    <phoneticPr fontId="2"/>
  </si>
  <si>
    <t>中間農業地域</t>
  </si>
  <si>
    <t>畑地型</t>
  </si>
  <si>
    <t>行ラベル</t>
  </si>
  <si>
    <t>(空白)</t>
  </si>
  <si>
    <t>総計</t>
  </si>
  <si>
    <t>個数 / 農業集落</t>
  </si>
  <si>
    <t>都市的地域</t>
  </si>
  <si>
    <t>山間農業地域</t>
  </si>
  <si>
    <t>列ラベル</t>
  </si>
  <si>
    <t>1410000100</t>
  </si>
  <si>
    <t>横浜市</t>
  </si>
  <si>
    <t>1410100000</t>
  </si>
  <si>
    <t>鶴見区</t>
  </si>
  <si>
    <t>1410200000</t>
  </si>
  <si>
    <t>神奈川区</t>
  </si>
  <si>
    <t>1410300000</t>
  </si>
  <si>
    <t>104</t>
  </si>
  <si>
    <t>1410400000</t>
  </si>
  <si>
    <t>105</t>
  </si>
  <si>
    <t>1410500000</t>
  </si>
  <si>
    <t>南区（南区２－１）</t>
  </si>
  <si>
    <t>106</t>
  </si>
  <si>
    <t>1410600000</t>
  </si>
  <si>
    <t>保土ケ谷区</t>
  </si>
  <si>
    <t>1410601000</t>
  </si>
  <si>
    <t>保土ケ谷区２－１</t>
  </si>
  <si>
    <t>1410602000</t>
  </si>
  <si>
    <t>二俣川村２－１</t>
  </si>
  <si>
    <t>1410603000</t>
  </si>
  <si>
    <t>新治村２－１</t>
  </si>
  <si>
    <t>107</t>
  </si>
  <si>
    <t>1410700000</t>
  </si>
  <si>
    <t>磯子区</t>
  </si>
  <si>
    <t>108</t>
  </si>
  <si>
    <t>1410800000</t>
  </si>
  <si>
    <t>金沢区</t>
  </si>
  <si>
    <t>109</t>
  </si>
  <si>
    <t>1410900000</t>
  </si>
  <si>
    <t>港北区</t>
  </si>
  <si>
    <t>1410901000</t>
  </si>
  <si>
    <t>港北</t>
  </si>
  <si>
    <t>1410902000</t>
  </si>
  <si>
    <t>新田村２－１</t>
  </si>
  <si>
    <t>110</t>
  </si>
  <si>
    <t>1411000000</t>
  </si>
  <si>
    <t>戸塚区</t>
  </si>
  <si>
    <t>1411001000</t>
  </si>
  <si>
    <t>戸塚町</t>
  </si>
  <si>
    <t>1411002000</t>
  </si>
  <si>
    <t>豊田村２－１</t>
  </si>
  <si>
    <t>1411003000</t>
  </si>
  <si>
    <t>川上村</t>
  </si>
  <si>
    <t>1411004000</t>
  </si>
  <si>
    <t>大正村２－１</t>
  </si>
  <si>
    <t>1411005000</t>
  </si>
  <si>
    <t>中川村３－１</t>
  </si>
  <si>
    <t>111</t>
  </si>
  <si>
    <t>1411100000</t>
  </si>
  <si>
    <t>港南区（南区２－２）</t>
  </si>
  <si>
    <t>112</t>
  </si>
  <si>
    <t>1411200000</t>
  </si>
  <si>
    <t>旭区</t>
  </si>
  <si>
    <t>1411201000</t>
  </si>
  <si>
    <t>保土ケ谷区２－２</t>
  </si>
  <si>
    <t>1411202000</t>
  </si>
  <si>
    <t>二俣川村２－２</t>
  </si>
  <si>
    <t>1411203000</t>
  </si>
  <si>
    <t>都岡村</t>
  </si>
  <si>
    <t>113</t>
  </si>
  <si>
    <t>1411300000</t>
  </si>
  <si>
    <t>緑区</t>
  </si>
  <si>
    <t>1411301000</t>
  </si>
  <si>
    <t>中里村２－１</t>
  </si>
  <si>
    <t>1411302000</t>
  </si>
  <si>
    <t>田奈村２－１</t>
  </si>
  <si>
    <t>1411303000</t>
  </si>
  <si>
    <t>新治村２－２</t>
  </si>
  <si>
    <t>114</t>
  </si>
  <si>
    <t>1411400000</t>
  </si>
  <si>
    <t>瀬谷区</t>
  </si>
  <si>
    <t>1411401000</t>
  </si>
  <si>
    <t>中川村３－２</t>
  </si>
  <si>
    <t>1411402000</t>
  </si>
  <si>
    <t>瀬谷村</t>
  </si>
  <si>
    <t>115</t>
  </si>
  <si>
    <t>1411500000</t>
  </si>
  <si>
    <t>栄区</t>
  </si>
  <si>
    <t>1411501000</t>
  </si>
  <si>
    <t>本郷村</t>
  </si>
  <si>
    <t>1411502000</t>
  </si>
  <si>
    <t>豊田村２－２</t>
  </si>
  <si>
    <t>116</t>
  </si>
  <si>
    <t>1411600000</t>
  </si>
  <si>
    <t>泉区</t>
  </si>
  <si>
    <t>1411601000</t>
  </si>
  <si>
    <t>中和田村</t>
  </si>
  <si>
    <t>1411602000</t>
  </si>
  <si>
    <t>中川村３－３</t>
  </si>
  <si>
    <t>1411603000</t>
  </si>
  <si>
    <t>大正村２－２</t>
  </si>
  <si>
    <t>117</t>
  </si>
  <si>
    <t>1411700000</t>
  </si>
  <si>
    <t>青葉区</t>
  </si>
  <si>
    <t>1411701000</t>
  </si>
  <si>
    <t>山内村２－１</t>
  </si>
  <si>
    <t>1411702000</t>
  </si>
  <si>
    <t>中里村２－２</t>
  </si>
  <si>
    <t>1411703000</t>
  </si>
  <si>
    <t>田奈村２－２</t>
  </si>
  <si>
    <t>1411704000</t>
  </si>
  <si>
    <t>都筑中川村２－１</t>
  </si>
  <si>
    <t>1411705000</t>
  </si>
  <si>
    <t>川和町２－１</t>
  </si>
  <si>
    <t>118</t>
  </si>
  <si>
    <t>1411800000</t>
  </si>
  <si>
    <t>都筑区</t>
  </si>
  <si>
    <t>1411801000</t>
  </si>
  <si>
    <t>新田村２－２</t>
  </si>
  <si>
    <t>1411802000</t>
  </si>
  <si>
    <t>都筑中川村２－２</t>
  </si>
  <si>
    <t>1411803000</t>
  </si>
  <si>
    <t>川和町２－２</t>
  </si>
  <si>
    <t>1411804000</t>
  </si>
  <si>
    <t>山内村２－２</t>
  </si>
  <si>
    <t>1413000100</t>
  </si>
  <si>
    <t>川崎市</t>
  </si>
  <si>
    <t>1413100000</t>
  </si>
  <si>
    <t>川崎区</t>
  </si>
  <si>
    <t>1413200000</t>
  </si>
  <si>
    <t>幸区</t>
  </si>
  <si>
    <t>1413300000</t>
  </si>
  <si>
    <t>中原区</t>
  </si>
  <si>
    <t>1413400000</t>
  </si>
  <si>
    <t>高津区</t>
  </si>
  <si>
    <t>1413401000</t>
  </si>
  <si>
    <t>高津町</t>
  </si>
  <si>
    <t>1413402000</t>
  </si>
  <si>
    <t>宮前村２－１</t>
  </si>
  <si>
    <t>1413403000</t>
  </si>
  <si>
    <t>橘村</t>
  </si>
  <si>
    <t>1413404000</t>
  </si>
  <si>
    <t>向ヶ丘村３－１</t>
  </si>
  <si>
    <t>1413500000</t>
  </si>
  <si>
    <t>多摩区</t>
  </si>
  <si>
    <t>1413501000</t>
  </si>
  <si>
    <t>稲田町</t>
  </si>
  <si>
    <t>1413502000</t>
  </si>
  <si>
    <t>生田村２－１</t>
  </si>
  <si>
    <t>1413503000</t>
  </si>
  <si>
    <t>向ヶ丘村３－２</t>
  </si>
  <si>
    <t>1413600000</t>
  </si>
  <si>
    <t>宮前区</t>
  </si>
  <si>
    <t>1413601000</t>
  </si>
  <si>
    <t>宮前村２－２</t>
  </si>
  <si>
    <t>1413602000</t>
  </si>
  <si>
    <t>向ヶ丘村３－３</t>
  </si>
  <si>
    <t>1413700000</t>
  </si>
  <si>
    <t>麻生区</t>
  </si>
  <si>
    <t>1413701000</t>
  </si>
  <si>
    <t>生田村２－２</t>
  </si>
  <si>
    <t>1413702000</t>
  </si>
  <si>
    <t>柿生村</t>
  </si>
  <si>
    <t>150</t>
  </si>
  <si>
    <t>1415000100</t>
  </si>
  <si>
    <t>相模原市</t>
  </si>
  <si>
    <t>151</t>
  </si>
  <si>
    <t>1415100000</t>
  </si>
  <si>
    <t>1415101000</t>
  </si>
  <si>
    <t>（橋本）・（旧相原村）２－１</t>
  </si>
  <si>
    <t>1415102000</t>
  </si>
  <si>
    <t>大沢村２－１</t>
  </si>
  <si>
    <t>1415103000</t>
  </si>
  <si>
    <t>田名村２－１</t>
  </si>
  <si>
    <t>1415104000</t>
  </si>
  <si>
    <t>青根村</t>
  </si>
  <si>
    <t>1415105000</t>
  </si>
  <si>
    <t>串川村</t>
  </si>
  <si>
    <t>1415106000</t>
  </si>
  <si>
    <t>中野町</t>
  </si>
  <si>
    <t>1415107000</t>
  </si>
  <si>
    <t>鳥屋村</t>
  </si>
  <si>
    <t>1415108000</t>
  </si>
  <si>
    <t>青野原村</t>
  </si>
  <si>
    <t>1415109000</t>
  </si>
  <si>
    <t>三沢村２－２</t>
  </si>
  <si>
    <t>1415110000</t>
  </si>
  <si>
    <t>内郷村</t>
  </si>
  <si>
    <t>1415111000</t>
  </si>
  <si>
    <t>与瀬町</t>
  </si>
  <si>
    <t>1415112000</t>
  </si>
  <si>
    <t>千木良村</t>
  </si>
  <si>
    <t>1415113000</t>
  </si>
  <si>
    <t>小原町</t>
  </si>
  <si>
    <t>1415114000</t>
  </si>
  <si>
    <t>湘南村</t>
  </si>
  <si>
    <t>1415115000</t>
  </si>
  <si>
    <t>川尻村</t>
  </si>
  <si>
    <t>1415116000</t>
  </si>
  <si>
    <t>三沢村２－１</t>
  </si>
  <si>
    <t>1415117000</t>
  </si>
  <si>
    <t>日連村</t>
  </si>
  <si>
    <t>1415118000</t>
  </si>
  <si>
    <t>吉野町</t>
  </si>
  <si>
    <t>1415119000</t>
  </si>
  <si>
    <t>小渕村</t>
  </si>
  <si>
    <t>1415120000</t>
  </si>
  <si>
    <t>沢井村</t>
  </si>
  <si>
    <t>1415121000</t>
  </si>
  <si>
    <t>牧野村</t>
  </si>
  <si>
    <t>1415122000</t>
  </si>
  <si>
    <t>佐野川村</t>
  </si>
  <si>
    <t>1415123000</t>
  </si>
  <si>
    <t>名倉村</t>
  </si>
  <si>
    <t>152</t>
  </si>
  <si>
    <t>1415200000</t>
  </si>
  <si>
    <t>中央区</t>
  </si>
  <si>
    <t>1415201000</t>
  </si>
  <si>
    <t>（橋本）・（旧相原村）２－２</t>
  </si>
  <si>
    <t>1415202000</t>
  </si>
  <si>
    <t>大沢村２－２</t>
  </si>
  <si>
    <t>1415203000</t>
  </si>
  <si>
    <t>田名村２－２</t>
  </si>
  <si>
    <t>1415204000</t>
  </si>
  <si>
    <t>上溝町２－１</t>
  </si>
  <si>
    <t>1415205000</t>
  </si>
  <si>
    <t>麻溝村２－１</t>
  </si>
  <si>
    <t>1415206000</t>
  </si>
  <si>
    <t>（大野村北）２－１</t>
  </si>
  <si>
    <t>153</t>
  </si>
  <si>
    <t>1415300000</t>
  </si>
  <si>
    <t>1415301000</t>
  </si>
  <si>
    <t>上溝町２－２</t>
  </si>
  <si>
    <t>1415302000</t>
  </si>
  <si>
    <t>麻溝村２－２</t>
  </si>
  <si>
    <t>1415303000</t>
  </si>
  <si>
    <t>（大野村北）２－２</t>
  </si>
  <si>
    <t>1415304000</t>
  </si>
  <si>
    <t>（大野村中）</t>
  </si>
  <si>
    <t>1415305000</t>
  </si>
  <si>
    <t>（大野村南）</t>
  </si>
  <si>
    <t>1415306000</t>
  </si>
  <si>
    <t>新磯村</t>
  </si>
  <si>
    <t>201</t>
  </si>
  <si>
    <t>1420100100</t>
  </si>
  <si>
    <t>横須賀市</t>
  </si>
  <si>
    <t>1420101000</t>
  </si>
  <si>
    <t>1420102000</t>
  </si>
  <si>
    <t>（浦賀町）</t>
  </si>
  <si>
    <t>1420103000</t>
  </si>
  <si>
    <t>（大津）</t>
  </si>
  <si>
    <t>1420104000</t>
  </si>
  <si>
    <t>衣笠村</t>
  </si>
  <si>
    <t>1420105000</t>
  </si>
  <si>
    <t>久里浜村</t>
  </si>
  <si>
    <t>1420106000</t>
  </si>
  <si>
    <t>武山村</t>
  </si>
  <si>
    <t>1420107000</t>
  </si>
  <si>
    <t>大楠町</t>
  </si>
  <si>
    <t>1420108000</t>
  </si>
  <si>
    <t>北下浦村</t>
  </si>
  <si>
    <t>1420109000</t>
  </si>
  <si>
    <t>長井町</t>
  </si>
  <si>
    <t>1420300100</t>
  </si>
  <si>
    <t>平塚市</t>
  </si>
  <si>
    <t>1420301000</t>
  </si>
  <si>
    <t>1420302000</t>
  </si>
  <si>
    <t>旭村</t>
  </si>
  <si>
    <t>1420303000</t>
  </si>
  <si>
    <t>大野町</t>
  </si>
  <si>
    <t>1420304000</t>
  </si>
  <si>
    <t>土沢村</t>
  </si>
  <si>
    <t>1420305000</t>
  </si>
  <si>
    <t>1420306000</t>
  </si>
  <si>
    <t>金田村</t>
  </si>
  <si>
    <t>1420307000</t>
  </si>
  <si>
    <t>金目村</t>
  </si>
  <si>
    <t>1420308000</t>
  </si>
  <si>
    <t>神田村</t>
  </si>
  <si>
    <t>1420309000</t>
  </si>
  <si>
    <t>城島村</t>
  </si>
  <si>
    <t>1420310000</t>
  </si>
  <si>
    <t>岡崎村２－１</t>
  </si>
  <si>
    <t>1420311000</t>
  </si>
  <si>
    <t>大根村２－１</t>
  </si>
  <si>
    <t>204</t>
  </si>
  <si>
    <t>1420400100</t>
  </si>
  <si>
    <t>鎌倉市</t>
  </si>
  <si>
    <t>1420401000</t>
  </si>
  <si>
    <t>1420402000</t>
  </si>
  <si>
    <t>深沢村</t>
  </si>
  <si>
    <t>1420403000</t>
  </si>
  <si>
    <t>大船町</t>
  </si>
  <si>
    <t>1420500100</t>
  </si>
  <si>
    <t>藤沢市</t>
  </si>
  <si>
    <t>1420501000</t>
  </si>
  <si>
    <t>1420502000</t>
  </si>
  <si>
    <t>六会村</t>
  </si>
  <si>
    <t>1420503000</t>
  </si>
  <si>
    <t>（明治）</t>
  </si>
  <si>
    <t>1420504000</t>
  </si>
  <si>
    <t>村岡村</t>
  </si>
  <si>
    <t>1420505000</t>
  </si>
  <si>
    <t>渋谷村２－１</t>
  </si>
  <si>
    <t>1420506000</t>
  </si>
  <si>
    <t>小出村２－１</t>
  </si>
  <si>
    <t>1420507000</t>
  </si>
  <si>
    <t>御所見村</t>
  </si>
  <si>
    <t>1420600100</t>
  </si>
  <si>
    <t>小田原市</t>
  </si>
  <si>
    <t>1420601000</t>
  </si>
  <si>
    <t>（足柄）</t>
  </si>
  <si>
    <t>1420602000</t>
  </si>
  <si>
    <t>（久野）</t>
  </si>
  <si>
    <t>1420603000</t>
  </si>
  <si>
    <t>早川村</t>
  </si>
  <si>
    <t>1420604000</t>
  </si>
  <si>
    <t>大窪村</t>
  </si>
  <si>
    <t>1420605000</t>
  </si>
  <si>
    <t>酒匂町</t>
  </si>
  <si>
    <t>1420606000</t>
  </si>
  <si>
    <t>下府中村</t>
  </si>
  <si>
    <t>1420607000</t>
  </si>
  <si>
    <t>下曽我村</t>
  </si>
  <si>
    <t>1420608000</t>
  </si>
  <si>
    <t>片浦村</t>
  </si>
  <si>
    <t>1420609000</t>
  </si>
  <si>
    <t>国府津町</t>
  </si>
  <si>
    <t>1420610000</t>
  </si>
  <si>
    <t>桜井村</t>
  </si>
  <si>
    <t>1420611000</t>
  </si>
  <si>
    <t>（富水）</t>
  </si>
  <si>
    <t>1420612000</t>
  </si>
  <si>
    <t>上府中村</t>
  </si>
  <si>
    <t>1420613000</t>
  </si>
  <si>
    <t>曽我村２－１</t>
  </si>
  <si>
    <t>1420614000</t>
  </si>
  <si>
    <t>豊川村</t>
  </si>
  <si>
    <t>1420615000</t>
  </si>
  <si>
    <t>下中村</t>
  </si>
  <si>
    <t>1420616000</t>
  </si>
  <si>
    <t>前羽村</t>
  </si>
  <si>
    <t>1420700100</t>
  </si>
  <si>
    <t>茅ヶ崎市</t>
  </si>
  <si>
    <t>1420701000</t>
  </si>
  <si>
    <t>（茅ヶ崎町）</t>
  </si>
  <si>
    <t>1420702000</t>
  </si>
  <si>
    <t>（鶴嶺）</t>
  </si>
  <si>
    <t>1420703000</t>
  </si>
  <si>
    <t>（松林）</t>
  </si>
  <si>
    <t>1420704000</t>
  </si>
  <si>
    <t>小出村２－２</t>
  </si>
  <si>
    <t>1420800100</t>
  </si>
  <si>
    <t>逗子市</t>
  </si>
  <si>
    <t>1421000100</t>
  </si>
  <si>
    <t>三浦市</t>
  </si>
  <si>
    <t>1421001000</t>
  </si>
  <si>
    <t>南下浦町</t>
  </si>
  <si>
    <t>1421002000</t>
  </si>
  <si>
    <t>三崎町</t>
  </si>
  <si>
    <t>1421003000</t>
  </si>
  <si>
    <t>初声村</t>
  </si>
  <si>
    <t>1421100100</t>
  </si>
  <si>
    <t>秦野市</t>
  </si>
  <si>
    <t>1421101000</t>
  </si>
  <si>
    <t>秦野町</t>
  </si>
  <si>
    <t>1421102000</t>
  </si>
  <si>
    <t>東秦野村</t>
  </si>
  <si>
    <t>1421103000</t>
  </si>
  <si>
    <t>南秦野町</t>
  </si>
  <si>
    <t>1421104000</t>
  </si>
  <si>
    <t>北秦野村</t>
  </si>
  <si>
    <t>1421105000</t>
  </si>
  <si>
    <t>大根村２－２</t>
  </si>
  <si>
    <t>1421106000</t>
  </si>
  <si>
    <t>西秦野村</t>
  </si>
  <si>
    <t>1421107000</t>
  </si>
  <si>
    <t>上秦野村</t>
  </si>
  <si>
    <t>1421200100</t>
  </si>
  <si>
    <t>厚木市</t>
  </si>
  <si>
    <t>1421201000</t>
  </si>
  <si>
    <t>厚木町</t>
  </si>
  <si>
    <t>1421202000</t>
  </si>
  <si>
    <t>依知村</t>
  </si>
  <si>
    <t>1421203000</t>
  </si>
  <si>
    <t>荻野村</t>
  </si>
  <si>
    <t>1421204000</t>
  </si>
  <si>
    <t>睦合村</t>
  </si>
  <si>
    <t>1421205000</t>
  </si>
  <si>
    <t>小鮎村</t>
  </si>
  <si>
    <t>1421206000</t>
  </si>
  <si>
    <t>1421207000</t>
  </si>
  <si>
    <t>南毛利村</t>
  </si>
  <si>
    <t>1421208000</t>
  </si>
  <si>
    <t>1421300100</t>
  </si>
  <si>
    <t>大和市</t>
  </si>
  <si>
    <t>1421301000</t>
  </si>
  <si>
    <t>1421302000</t>
  </si>
  <si>
    <t>渋谷村２－２</t>
  </si>
  <si>
    <t>1421400100</t>
  </si>
  <si>
    <t>伊勢原市</t>
  </si>
  <si>
    <t>1421401000</t>
  </si>
  <si>
    <t>伊勢原町</t>
  </si>
  <si>
    <t>1421402000</t>
  </si>
  <si>
    <t>岡崎村２－２</t>
  </si>
  <si>
    <t>1421403000</t>
  </si>
  <si>
    <t>成瀬村</t>
  </si>
  <si>
    <t>1421404000</t>
  </si>
  <si>
    <t>大山町</t>
  </si>
  <si>
    <t>1421405000</t>
  </si>
  <si>
    <t>比々多村</t>
  </si>
  <si>
    <t>1421406000</t>
  </si>
  <si>
    <t>大田村</t>
  </si>
  <si>
    <t>1421407000</t>
  </si>
  <si>
    <t>高部屋村</t>
  </si>
  <si>
    <t>1421500100</t>
  </si>
  <si>
    <t>海老名市</t>
  </si>
  <si>
    <t>1421501000</t>
  </si>
  <si>
    <t>海老名町</t>
  </si>
  <si>
    <t>1421502000</t>
  </si>
  <si>
    <t>有馬村</t>
  </si>
  <si>
    <t>1421600100</t>
  </si>
  <si>
    <t>座間市</t>
  </si>
  <si>
    <t>1421600000</t>
  </si>
  <si>
    <t>217</t>
  </si>
  <si>
    <t>1421700100</t>
  </si>
  <si>
    <t>南足柄市</t>
  </si>
  <si>
    <t>1421701000</t>
  </si>
  <si>
    <t>南足柄町</t>
  </si>
  <si>
    <t>1421702000</t>
  </si>
  <si>
    <t>北足柄村２－２</t>
  </si>
  <si>
    <t>1421703000</t>
  </si>
  <si>
    <t>福沢村</t>
  </si>
  <si>
    <t>1421704000</t>
  </si>
  <si>
    <t>岡本村</t>
  </si>
  <si>
    <t>218</t>
  </si>
  <si>
    <t>1421800100</t>
  </si>
  <si>
    <t>綾瀬市</t>
  </si>
  <si>
    <t>1421800000</t>
  </si>
  <si>
    <t>1430100100</t>
  </si>
  <si>
    <t>葉山町</t>
  </si>
  <si>
    <t>321</t>
  </si>
  <si>
    <t>1432100000</t>
  </si>
  <si>
    <t>寒川町</t>
  </si>
  <si>
    <t>1432100100</t>
  </si>
  <si>
    <t>1434100100</t>
  </si>
  <si>
    <t>大磯町</t>
  </si>
  <si>
    <t>1434101000</t>
  </si>
  <si>
    <t>1434102000</t>
  </si>
  <si>
    <t>国府村</t>
  </si>
  <si>
    <t>1434200000</t>
  </si>
  <si>
    <t>二宮町</t>
  </si>
  <si>
    <t>361</t>
  </si>
  <si>
    <t>1436100100</t>
  </si>
  <si>
    <t>中井町</t>
  </si>
  <si>
    <t>362</t>
  </si>
  <si>
    <t>1436200100</t>
  </si>
  <si>
    <t>1436201000</t>
  </si>
  <si>
    <t>金田村　</t>
  </si>
  <si>
    <t>1436202000</t>
  </si>
  <si>
    <t>相和村</t>
  </si>
  <si>
    <t>1436203000</t>
  </si>
  <si>
    <t>曽我村２－２</t>
  </si>
  <si>
    <t>363</t>
  </si>
  <si>
    <t>1436300100</t>
  </si>
  <si>
    <t>松田町</t>
  </si>
  <si>
    <t>1436301000</t>
  </si>
  <si>
    <t>寄村</t>
  </si>
  <si>
    <t>1436302000</t>
  </si>
  <si>
    <t>364</t>
  </si>
  <si>
    <t>1436400100</t>
  </si>
  <si>
    <t>山北町</t>
  </si>
  <si>
    <t>1436401000</t>
  </si>
  <si>
    <t>1436402000</t>
  </si>
  <si>
    <t>三保村</t>
  </si>
  <si>
    <t>1436403000</t>
  </si>
  <si>
    <t>清水村</t>
  </si>
  <si>
    <t>1436404000</t>
  </si>
  <si>
    <t>共和村</t>
  </si>
  <si>
    <t>1436405000</t>
  </si>
  <si>
    <t>北足柄村２－１</t>
  </si>
  <si>
    <t>366</t>
  </si>
  <si>
    <t>1436600100</t>
  </si>
  <si>
    <t>開成町</t>
  </si>
  <si>
    <t>1436601000</t>
  </si>
  <si>
    <t>酒田村</t>
  </si>
  <si>
    <t>1436602000</t>
  </si>
  <si>
    <t>吉田島村</t>
  </si>
  <si>
    <t>382</t>
  </si>
  <si>
    <t>1438200100</t>
  </si>
  <si>
    <t>箱根町</t>
  </si>
  <si>
    <t>383</t>
  </si>
  <si>
    <t>1438300100</t>
  </si>
  <si>
    <t>真鶴町</t>
  </si>
  <si>
    <t>1438301000</t>
  </si>
  <si>
    <t>1438302000</t>
  </si>
  <si>
    <t>岩村</t>
  </si>
  <si>
    <t>384</t>
  </si>
  <si>
    <t>1438400100</t>
  </si>
  <si>
    <t>湯河原町</t>
  </si>
  <si>
    <t>1438401000</t>
  </si>
  <si>
    <t>福浦村</t>
  </si>
  <si>
    <t>1438402000</t>
  </si>
  <si>
    <t>吉浜町</t>
  </si>
  <si>
    <t>1438403000</t>
  </si>
  <si>
    <t>401</t>
  </si>
  <si>
    <t>1440100100</t>
  </si>
  <si>
    <t>愛川町</t>
  </si>
  <si>
    <t>1440101000</t>
  </si>
  <si>
    <t>中津村</t>
  </si>
  <si>
    <t>1440102000</t>
  </si>
  <si>
    <t>高峰村</t>
  </si>
  <si>
    <t>1440103000</t>
  </si>
  <si>
    <t>402</t>
  </si>
  <si>
    <t>1440200100</t>
  </si>
  <si>
    <t>清川村</t>
  </si>
  <si>
    <t>1440201000</t>
  </si>
  <si>
    <t>煤ヶ谷村</t>
  </si>
  <si>
    <t>1440202000</t>
  </si>
  <si>
    <t>宮ヶ瀬村</t>
  </si>
  <si>
    <t>東寺尾</t>
  </si>
  <si>
    <t>羽沢南部</t>
  </si>
  <si>
    <t>西区全域</t>
  </si>
  <si>
    <t>本牧１・２丁目</t>
  </si>
  <si>
    <t>永田南</t>
  </si>
  <si>
    <t>岡沢</t>
  </si>
  <si>
    <t>上菅田</t>
  </si>
  <si>
    <t>磯子</t>
  </si>
  <si>
    <t>釜利谷東</t>
  </si>
  <si>
    <t>下田</t>
  </si>
  <si>
    <t>第一生産班</t>
  </si>
  <si>
    <t>下郷</t>
  </si>
  <si>
    <t>下倉田</t>
  </si>
  <si>
    <t>会下根</t>
  </si>
  <si>
    <t>影取</t>
  </si>
  <si>
    <t>羽根沢</t>
  </si>
  <si>
    <t>臼杵</t>
  </si>
  <si>
    <t>下今宿</t>
  </si>
  <si>
    <t>下川井</t>
  </si>
  <si>
    <t>鴨居</t>
  </si>
  <si>
    <t>宮腰</t>
  </si>
  <si>
    <t>下瀬谷</t>
  </si>
  <si>
    <t>笠間</t>
  </si>
  <si>
    <t>金井</t>
  </si>
  <si>
    <t>下阿久和</t>
  </si>
  <si>
    <t>汲沢（２－２）</t>
  </si>
  <si>
    <t>荏子田</t>
  </si>
  <si>
    <t>下市ケ尾</t>
  </si>
  <si>
    <t>井戸久保</t>
  </si>
  <si>
    <t>川和</t>
  </si>
  <si>
    <t>第五生産班</t>
  </si>
  <si>
    <t>茅ケ崎</t>
  </si>
  <si>
    <t>佐江戸</t>
  </si>
  <si>
    <t>山手</t>
  </si>
  <si>
    <t>羽沢北部</t>
  </si>
  <si>
    <t>根岸その他</t>
  </si>
  <si>
    <t>永田北</t>
  </si>
  <si>
    <t>霞台、神戸、月見台、桜ケ丘</t>
  </si>
  <si>
    <t>岡村</t>
  </si>
  <si>
    <t>釜利谷南</t>
  </si>
  <si>
    <t>岸根</t>
  </si>
  <si>
    <t>第九生産班</t>
  </si>
  <si>
    <t>宮ノ谷</t>
  </si>
  <si>
    <t>上倉田</t>
  </si>
  <si>
    <t>桜堂</t>
  </si>
  <si>
    <t>汲沢（２－１）</t>
  </si>
  <si>
    <t>歌舞伎</t>
  </si>
  <si>
    <t>下永谷</t>
  </si>
  <si>
    <t>桐ケ作</t>
  </si>
  <si>
    <t>西八朔</t>
  </si>
  <si>
    <t>下長津田</t>
  </si>
  <si>
    <t>三保</t>
  </si>
  <si>
    <t>山谷</t>
  </si>
  <si>
    <t>宮沢</t>
  </si>
  <si>
    <t>長沼</t>
  </si>
  <si>
    <t>深谷（２－２）</t>
  </si>
  <si>
    <t>下谷</t>
  </si>
  <si>
    <t>下谷本下部</t>
  </si>
  <si>
    <t>下講中</t>
  </si>
  <si>
    <t>第十生産班</t>
  </si>
  <si>
    <t>金子入</t>
  </si>
  <si>
    <t>折本</t>
  </si>
  <si>
    <t>羽沢侑生</t>
  </si>
  <si>
    <t>大岡</t>
  </si>
  <si>
    <t>鎌谷，宮田，天王</t>
  </si>
  <si>
    <t>栗木</t>
  </si>
  <si>
    <t>宮谷</t>
  </si>
  <si>
    <t>菊名</t>
  </si>
  <si>
    <t>蒔田野</t>
  </si>
  <si>
    <t>関</t>
  </si>
  <si>
    <t>市沢</t>
  </si>
  <si>
    <t>三ツ境</t>
  </si>
  <si>
    <t>青砥</t>
  </si>
  <si>
    <t>御前田</t>
  </si>
  <si>
    <t>寺山</t>
  </si>
  <si>
    <t>大中村</t>
  </si>
  <si>
    <t>橋戸南部</t>
  </si>
  <si>
    <t>庄土</t>
  </si>
  <si>
    <t>長尾台</t>
  </si>
  <si>
    <t>下分</t>
  </si>
  <si>
    <t>子易</t>
  </si>
  <si>
    <t>深谷谷戸（２－２）</t>
  </si>
  <si>
    <t>牛込</t>
  </si>
  <si>
    <t>下谷本上部</t>
  </si>
  <si>
    <t>下台</t>
  </si>
  <si>
    <t>第六生産班</t>
  </si>
  <si>
    <t>勝田</t>
  </si>
  <si>
    <t>北寺尾</t>
  </si>
  <si>
    <t>三ツ沢</t>
  </si>
  <si>
    <t>中村町外</t>
  </si>
  <si>
    <t>岩井外</t>
  </si>
  <si>
    <t>根岸・滝頭その他</t>
  </si>
  <si>
    <t>宮前</t>
  </si>
  <si>
    <t>第三生産班</t>
  </si>
  <si>
    <t>谷矢部</t>
  </si>
  <si>
    <t>秋葉</t>
  </si>
  <si>
    <t>原宿</t>
  </si>
  <si>
    <t>篠塚</t>
  </si>
  <si>
    <t>春ノ木</t>
  </si>
  <si>
    <t>上川井</t>
  </si>
  <si>
    <t>北八朔下</t>
  </si>
  <si>
    <t>十日市場</t>
  </si>
  <si>
    <t>橋戸北部</t>
  </si>
  <si>
    <t>上郷下組</t>
  </si>
  <si>
    <t>田谷</t>
  </si>
  <si>
    <t>下和泉</t>
  </si>
  <si>
    <t>神明</t>
  </si>
  <si>
    <t>下鉄</t>
  </si>
  <si>
    <t>宮之谷戸</t>
  </si>
  <si>
    <t>獅子ケ谷</t>
  </si>
  <si>
    <t>三ッ沢東部，栗田谷</t>
  </si>
  <si>
    <t>上星川</t>
  </si>
  <si>
    <t>上中里</t>
  </si>
  <si>
    <t>更生</t>
  </si>
  <si>
    <t>第四生産班</t>
  </si>
  <si>
    <t>富塚</t>
  </si>
  <si>
    <t>上柏尾</t>
  </si>
  <si>
    <t>小雀</t>
  </si>
  <si>
    <t>宮ケ谷</t>
  </si>
  <si>
    <t>小三</t>
  </si>
  <si>
    <t>上白根</t>
  </si>
  <si>
    <t>北八朔上</t>
  </si>
  <si>
    <t>台</t>
  </si>
  <si>
    <t>上山</t>
  </si>
  <si>
    <t>五貫目</t>
  </si>
  <si>
    <t>飯島</t>
  </si>
  <si>
    <t>葛野</t>
  </si>
  <si>
    <t>鴨志田</t>
  </si>
  <si>
    <t>上講中</t>
  </si>
  <si>
    <t>請地古梅</t>
  </si>
  <si>
    <t>大熊下</t>
  </si>
  <si>
    <t>駒岡</t>
  </si>
  <si>
    <t>三枚</t>
  </si>
  <si>
    <t>南太田外</t>
  </si>
  <si>
    <t>常盤台・釜台</t>
  </si>
  <si>
    <t>朝比奈</t>
  </si>
  <si>
    <t>綱島</t>
  </si>
  <si>
    <t>第七生産班</t>
  </si>
  <si>
    <t>矢沢</t>
  </si>
  <si>
    <t>深谷（２－１）</t>
  </si>
  <si>
    <t>日森</t>
  </si>
  <si>
    <t>上今宿</t>
  </si>
  <si>
    <t>川井第一</t>
  </si>
  <si>
    <t>新治</t>
  </si>
  <si>
    <t>上瀬谷</t>
  </si>
  <si>
    <t>打越</t>
  </si>
  <si>
    <t>元木</t>
  </si>
  <si>
    <t>領家第一</t>
  </si>
  <si>
    <t>船頭</t>
  </si>
  <si>
    <t>黒須田</t>
  </si>
  <si>
    <t>成合</t>
  </si>
  <si>
    <t>大棚</t>
  </si>
  <si>
    <t>大熊谷戸</t>
  </si>
  <si>
    <t>上末吉</t>
  </si>
  <si>
    <t>神大寺</t>
  </si>
  <si>
    <t>星川</t>
  </si>
  <si>
    <t>杉田</t>
  </si>
  <si>
    <t>師岡</t>
  </si>
  <si>
    <t>第十一生産班</t>
  </si>
  <si>
    <t>矢部</t>
  </si>
  <si>
    <t>深谷谷戸（２－１）</t>
  </si>
  <si>
    <t>片曽</t>
  </si>
  <si>
    <t>芹ケ谷第１</t>
  </si>
  <si>
    <t>善部</t>
  </si>
  <si>
    <t>川井第二</t>
  </si>
  <si>
    <t>東向地</t>
  </si>
  <si>
    <t>台村</t>
  </si>
  <si>
    <t>根下</t>
  </si>
  <si>
    <t>領家第二</t>
  </si>
  <si>
    <t>西谷戸</t>
  </si>
  <si>
    <t>池辺西部</t>
  </si>
  <si>
    <t>江ケ崎</t>
  </si>
  <si>
    <t>菅田東部</t>
  </si>
  <si>
    <t>六ツ川</t>
  </si>
  <si>
    <t>西谷</t>
  </si>
  <si>
    <t>福浦</t>
  </si>
  <si>
    <t>第十三生産班</t>
  </si>
  <si>
    <t>東俣野</t>
  </si>
  <si>
    <t>名瀬</t>
  </si>
  <si>
    <t>芹ケ谷第２</t>
  </si>
  <si>
    <t>半ケ谷</t>
  </si>
  <si>
    <t>鶴ケ峰</t>
  </si>
  <si>
    <t>竹村</t>
  </si>
  <si>
    <t>笹山</t>
  </si>
  <si>
    <t>稗田原</t>
  </si>
  <si>
    <t>上市ケ尾</t>
  </si>
  <si>
    <t>東山田</t>
  </si>
  <si>
    <t>池辺東部</t>
  </si>
  <si>
    <t>矢向，尻手</t>
  </si>
  <si>
    <t>菅田南部</t>
  </si>
  <si>
    <t>北谷</t>
  </si>
  <si>
    <t>小机</t>
  </si>
  <si>
    <t>品濃第一</t>
  </si>
  <si>
    <t>俣野</t>
  </si>
  <si>
    <t>白根第一</t>
  </si>
  <si>
    <t>中屋敷</t>
  </si>
  <si>
    <t>鍛冶ケ谷</t>
  </si>
  <si>
    <t>平川</t>
  </si>
  <si>
    <t>上谷本</t>
  </si>
  <si>
    <t>南山田</t>
  </si>
  <si>
    <t>池辺南部</t>
  </si>
  <si>
    <t>西寺尾</t>
  </si>
  <si>
    <t>仏向</t>
  </si>
  <si>
    <t>氷取沢</t>
  </si>
  <si>
    <t>六浦</t>
  </si>
  <si>
    <t>第十二生産班</t>
  </si>
  <si>
    <t>品濃第二</t>
  </si>
  <si>
    <t>最戸</t>
  </si>
  <si>
    <t>白根第二</t>
  </si>
  <si>
    <t>白山</t>
  </si>
  <si>
    <t>二ツ橋</t>
  </si>
  <si>
    <t>中谷</t>
  </si>
  <si>
    <t>保木</t>
  </si>
  <si>
    <t>上鉄</t>
  </si>
  <si>
    <t>中恩田</t>
  </si>
  <si>
    <t>北山田</t>
  </si>
  <si>
    <t>池辺北部</t>
  </si>
  <si>
    <t>西寺尾東部</t>
  </si>
  <si>
    <t>仏向・藤塚</t>
  </si>
  <si>
    <t>太尾</t>
  </si>
  <si>
    <t>第二生産班</t>
  </si>
  <si>
    <t>舞岡下分</t>
  </si>
  <si>
    <t>雑色</t>
  </si>
  <si>
    <t>北村新道</t>
  </si>
  <si>
    <t>中講中</t>
  </si>
  <si>
    <t>東方</t>
  </si>
  <si>
    <t>大口子安</t>
  </si>
  <si>
    <t>保土ケ谷</t>
  </si>
  <si>
    <t>矢部野</t>
  </si>
  <si>
    <t>大曽根</t>
  </si>
  <si>
    <t>第八生産班</t>
  </si>
  <si>
    <t>舞岡上分</t>
  </si>
  <si>
    <t>通町</t>
  </si>
  <si>
    <t>台谷戸</t>
  </si>
  <si>
    <t>東村</t>
  </si>
  <si>
    <t>白幡</t>
  </si>
  <si>
    <t>峰岡</t>
  </si>
  <si>
    <t>大豆戸</t>
  </si>
  <si>
    <t>平戸台</t>
  </si>
  <si>
    <t>上永谷</t>
  </si>
  <si>
    <t>渡戸</t>
  </si>
  <si>
    <t>大場</t>
  </si>
  <si>
    <t>内田</t>
  </si>
  <si>
    <t>峯沢</t>
  </si>
  <si>
    <t>上金井</t>
  </si>
  <si>
    <t>内郷地</t>
  </si>
  <si>
    <t>中鉄</t>
  </si>
  <si>
    <t>六角橋</t>
  </si>
  <si>
    <t>鳥山</t>
  </si>
  <si>
    <t>上大岡</t>
  </si>
  <si>
    <t>平台</t>
  </si>
  <si>
    <t>北之谷戸</t>
  </si>
  <si>
    <t>日吉本町</t>
  </si>
  <si>
    <t>上大岡南</t>
  </si>
  <si>
    <t>中和泉</t>
  </si>
  <si>
    <t>表谷</t>
  </si>
  <si>
    <t>上野庭</t>
  </si>
  <si>
    <t>飯田南町</t>
  </si>
  <si>
    <t>西松本</t>
  </si>
  <si>
    <t>並木谷戸</t>
  </si>
  <si>
    <t>柳明</t>
  </si>
  <si>
    <t>矢上</t>
  </si>
  <si>
    <t>和泉中村</t>
  </si>
  <si>
    <t>中の丸</t>
  </si>
  <si>
    <t>中永谷</t>
  </si>
  <si>
    <t>中下野庭</t>
  </si>
  <si>
    <t>武者ケ谷</t>
  </si>
  <si>
    <t>北辰</t>
  </si>
  <si>
    <t>平地農業地域</t>
  </si>
  <si>
    <t>田畑型</t>
  </si>
  <si>
    <t>水田型</t>
  </si>
  <si>
    <t>1400000000</t>
  </si>
  <si>
    <t>神奈川県</t>
  </si>
  <si>
    <t>1410100001</t>
  </si>
  <si>
    <t>1410100002</t>
  </si>
  <si>
    <t>1410100003</t>
  </si>
  <si>
    <t>1410100004</t>
  </si>
  <si>
    <t>1410100005</t>
  </si>
  <si>
    <t>1410100006</t>
  </si>
  <si>
    <t>1410100007</t>
  </si>
  <si>
    <t>1410100008</t>
  </si>
  <si>
    <t>1410100009</t>
  </si>
  <si>
    <t>1410200001</t>
  </si>
  <si>
    <t>1410200002</t>
  </si>
  <si>
    <t>1410200003</t>
  </si>
  <si>
    <t>1410200004</t>
  </si>
  <si>
    <t>1410200005</t>
  </si>
  <si>
    <t>1410200006</t>
  </si>
  <si>
    <t>1410200007</t>
  </si>
  <si>
    <t>1410200008</t>
  </si>
  <si>
    <t>1410200009</t>
  </si>
  <si>
    <t>1410200010</t>
  </si>
  <si>
    <t>1410200011</t>
  </si>
  <si>
    <t>1410200012</t>
  </si>
  <si>
    <t>1410200013</t>
  </si>
  <si>
    <t>1410200014</t>
  </si>
  <si>
    <t>1410200015</t>
  </si>
  <si>
    <t>1410299000</t>
  </si>
  <si>
    <t>1410299999</t>
  </si>
  <si>
    <t>1410300001</t>
  </si>
  <si>
    <t>1410400001</t>
  </si>
  <si>
    <t>1410400002</t>
  </si>
  <si>
    <t>1410499000</t>
  </si>
  <si>
    <t>1410499999</t>
  </si>
  <si>
    <t>1410500001</t>
  </si>
  <si>
    <t>1410500002</t>
  </si>
  <si>
    <t>1410500003</t>
  </si>
  <si>
    <t>1410500004</t>
  </si>
  <si>
    <t>1410500005</t>
  </si>
  <si>
    <t>1410500006</t>
  </si>
  <si>
    <t>1410500007</t>
  </si>
  <si>
    <t>1410500008</t>
  </si>
  <si>
    <t>1410601001</t>
  </si>
  <si>
    <t>1410601002</t>
  </si>
  <si>
    <t>1410601003</t>
  </si>
  <si>
    <t>1410601004</t>
  </si>
  <si>
    <t>1410601005</t>
  </si>
  <si>
    <t>1410601006</t>
  </si>
  <si>
    <t>1410601007</t>
  </si>
  <si>
    <t>1410601008</t>
  </si>
  <si>
    <t>1410601009</t>
  </si>
  <si>
    <t>1410601010</t>
  </si>
  <si>
    <t>1410601011</t>
  </si>
  <si>
    <t>1410601012</t>
  </si>
  <si>
    <t>1410601013</t>
  </si>
  <si>
    <t>1410601014</t>
  </si>
  <si>
    <t>1410601015</t>
  </si>
  <si>
    <t>1410602001</t>
  </si>
  <si>
    <t>1410603001</t>
  </si>
  <si>
    <t>1410603002</t>
  </si>
  <si>
    <t>1410700001</t>
  </si>
  <si>
    <t>1410700002</t>
  </si>
  <si>
    <t>1410700003</t>
  </si>
  <si>
    <t>1410700004</t>
  </si>
  <si>
    <t>1410700005</t>
  </si>
  <si>
    <t>1410700006</t>
  </si>
  <si>
    <t>1410700007</t>
  </si>
  <si>
    <t>1410700008</t>
  </si>
  <si>
    <t>1410700009</t>
  </si>
  <si>
    <t>1410700010</t>
  </si>
  <si>
    <t>1410700011</t>
  </si>
  <si>
    <t>1410700012</t>
  </si>
  <si>
    <t>1410799000</t>
  </si>
  <si>
    <t>1410799999</t>
  </si>
  <si>
    <t>1410800001</t>
  </si>
  <si>
    <t>1410800002</t>
  </si>
  <si>
    <t>1410800003</t>
  </si>
  <si>
    <t>1410800004</t>
  </si>
  <si>
    <t>1410800005</t>
  </si>
  <si>
    <t>1410800006</t>
  </si>
  <si>
    <t>1410800007</t>
  </si>
  <si>
    <t>1410800008</t>
  </si>
  <si>
    <t>1410800009</t>
  </si>
  <si>
    <t>1410800010</t>
  </si>
  <si>
    <t>1410901001</t>
  </si>
  <si>
    <t>1410901002</t>
  </si>
  <si>
    <t>1410901003</t>
  </si>
  <si>
    <t>1410901004</t>
  </si>
  <si>
    <t>1410901005</t>
  </si>
  <si>
    <t>1410901006</t>
  </si>
  <si>
    <t>1410901007</t>
  </si>
  <si>
    <t>1410901008</t>
  </si>
  <si>
    <t>1410901009</t>
  </si>
  <si>
    <t>1410901010</t>
  </si>
  <si>
    <t>1410901011</t>
  </si>
  <si>
    <t>1410901012</t>
  </si>
  <si>
    <t>1410901013</t>
  </si>
  <si>
    <t>1410901014</t>
  </si>
  <si>
    <t>1410901015</t>
  </si>
  <si>
    <t>1410901016</t>
  </si>
  <si>
    <t>1410901017</t>
  </si>
  <si>
    <t>1410901018</t>
  </si>
  <si>
    <t>1410901019</t>
  </si>
  <si>
    <t>1410901020</t>
  </si>
  <si>
    <t>1410902001</t>
  </si>
  <si>
    <t>1410902002</t>
  </si>
  <si>
    <t>1410902003</t>
  </si>
  <si>
    <t>1410902004</t>
  </si>
  <si>
    <t>1410902005</t>
  </si>
  <si>
    <t>1410902006</t>
  </si>
  <si>
    <t>1410902007</t>
  </si>
  <si>
    <t>1410902008</t>
  </si>
  <si>
    <t>1410902009</t>
  </si>
  <si>
    <t>1410902010</t>
  </si>
  <si>
    <t>1410902011</t>
  </si>
  <si>
    <t>1410902012</t>
  </si>
  <si>
    <t>1410902013</t>
  </si>
  <si>
    <t>1411001001</t>
  </si>
  <si>
    <t>1411001002</t>
  </si>
  <si>
    <t>1411001003</t>
  </si>
  <si>
    <t>1411001004</t>
  </si>
  <si>
    <t>1411001005</t>
  </si>
  <si>
    <t>1411001006</t>
  </si>
  <si>
    <t>1411001007</t>
  </si>
  <si>
    <t>1411001008</t>
  </si>
  <si>
    <t>1411002001</t>
  </si>
  <si>
    <t>1411002002</t>
  </si>
  <si>
    <t>1411003001</t>
  </si>
  <si>
    <t>1411003002</t>
  </si>
  <si>
    <t>1411003003</t>
  </si>
  <si>
    <t>1411003004</t>
  </si>
  <si>
    <t>1411003005</t>
  </si>
  <si>
    <t>1411003006</t>
  </si>
  <si>
    <t>1411003007</t>
  </si>
  <si>
    <t>1411003008</t>
  </si>
  <si>
    <t>1411003009</t>
  </si>
  <si>
    <t>1411003010</t>
  </si>
  <si>
    <t>1411003011</t>
  </si>
  <si>
    <t>1411003012</t>
  </si>
  <si>
    <t>1411003013</t>
  </si>
  <si>
    <t>1411004001</t>
  </si>
  <si>
    <t>1411004002</t>
  </si>
  <si>
    <t>1411004003</t>
  </si>
  <si>
    <t>1411004004</t>
  </si>
  <si>
    <t>1411004005</t>
  </si>
  <si>
    <t>1411004006</t>
  </si>
  <si>
    <t>1411004007</t>
  </si>
  <si>
    <t>1411004008</t>
  </si>
  <si>
    <t>1411004009</t>
  </si>
  <si>
    <t>1411005001</t>
  </si>
  <si>
    <t>1411005002</t>
  </si>
  <si>
    <t>1411005003</t>
  </si>
  <si>
    <t>1411005004</t>
  </si>
  <si>
    <t>1411005005</t>
  </si>
  <si>
    <t>1411005006</t>
  </si>
  <si>
    <t>1411005007</t>
  </si>
  <si>
    <t>1411005008</t>
  </si>
  <si>
    <t>1411100001</t>
  </si>
  <si>
    <t>1411100002</t>
  </si>
  <si>
    <t>1411100003</t>
  </si>
  <si>
    <t>1411100004</t>
  </si>
  <si>
    <t>1411100005</t>
  </si>
  <si>
    <t>1411100006</t>
  </si>
  <si>
    <t>1411100007</t>
  </si>
  <si>
    <t>1411100008</t>
  </si>
  <si>
    <t>1411100009</t>
  </si>
  <si>
    <t>1411100010</t>
  </si>
  <si>
    <t>1411100011</t>
  </si>
  <si>
    <t>1411100012</t>
  </si>
  <si>
    <t>1411100013</t>
  </si>
  <si>
    <t>1411100014</t>
  </si>
  <si>
    <t>1411100015</t>
  </si>
  <si>
    <t>1411100016</t>
  </si>
  <si>
    <t>1411100017</t>
  </si>
  <si>
    <t>1411100018</t>
  </si>
  <si>
    <t>1411100019</t>
  </si>
  <si>
    <t>1411100020</t>
  </si>
  <si>
    <t>1411100021</t>
  </si>
  <si>
    <t>1411100022</t>
  </si>
  <si>
    <t>1411100023</t>
  </si>
  <si>
    <t>1411100024</t>
  </si>
  <si>
    <t>1411100025</t>
  </si>
  <si>
    <t>1411100026</t>
  </si>
  <si>
    <t>1411100027</t>
  </si>
  <si>
    <t>1411201001</t>
  </si>
  <si>
    <t>1411202001</t>
  </si>
  <si>
    <t>1411202002</t>
  </si>
  <si>
    <t>1411202003</t>
  </si>
  <si>
    <t>1411202004</t>
  </si>
  <si>
    <t>1411202005</t>
  </si>
  <si>
    <t>1411202006</t>
  </si>
  <si>
    <t>1411202007</t>
  </si>
  <si>
    <t>1411202008</t>
  </si>
  <si>
    <t>1411202009</t>
  </si>
  <si>
    <t>1411202010</t>
  </si>
  <si>
    <t>1411203001</t>
  </si>
  <si>
    <t>1411203002</t>
  </si>
  <si>
    <t>1411203003</t>
  </si>
  <si>
    <t>1411203004</t>
  </si>
  <si>
    <t>1411203005</t>
  </si>
  <si>
    <t>1411203006</t>
  </si>
  <si>
    <t>1411203007</t>
  </si>
  <si>
    <t>1411203008</t>
  </si>
  <si>
    <t>1411203009</t>
  </si>
  <si>
    <t>1411203010</t>
  </si>
  <si>
    <t>1411301001</t>
  </si>
  <si>
    <t>1411301002</t>
  </si>
  <si>
    <t>1411301003</t>
  </si>
  <si>
    <t>1411301004</t>
  </si>
  <si>
    <t>1411301005</t>
  </si>
  <si>
    <t>1411302001</t>
  </si>
  <si>
    <t>1411302002</t>
  </si>
  <si>
    <t>1411302003</t>
  </si>
  <si>
    <t>1411302004</t>
  </si>
  <si>
    <t>1411302005</t>
  </si>
  <si>
    <t>1411302006</t>
  </si>
  <si>
    <t>1411302007</t>
  </si>
  <si>
    <t>1411303001</t>
  </si>
  <si>
    <t>1411303002</t>
  </si>
  <si>
    <t>1411303003</t>
  </si>
  <si>
    <t>1411303004</t>
  </si>
  <si>
    <t>1411303005</t>
  </si>
  <si>
    <t>1411303006</t>
  </si>
  <si>
    <t>1411303007</t>
  </si>
  <si>
    <t>1411303008</t>
  </si>
  <si>
    <t>1411303009</t>
  </si>
  <si>
    <t>1411303010</t>
  </si>
  <si>
    <t>1411401001</t>
  </si>
  <si>
    <t>1411401002</t>
  </si>
  <si>
    <t>1411401003</t>
  </si>
  <si>
    <t>1411401004</t>
  </si>
  <si>
    <t>1411401005</t>
  </si>
  <si>
    <t>1411402001</t>
  </si>
  <si>
    <t>1411402002</t>
  </si>
  <si>
    <t>1411402003</t>
  </si>
  <si>
    <t>1411402004</t>
  </si>
  <si>
    <t>1411402005</t>
  </si>
  <si>
    <t>1411402006</t>
  </si>
  <si>
    <t>1411402007</t>
  </si>
  <si>
    <t>1411402008</t>
  </si>
  <si>
    <t>1411402009</t>
  </si>
  <si>
    <t>1411402010</t>
  </si>
  <si>
    <t>1411402011</t>
  </si>
  <si>
    <t>1411402012</t>
  </si>
  <si>
    <t>1411501001</t>
  </si>
  <si>
    <t>1411501002</t>
  </si>
  <si>
    <t>1411501003</t>
  </si>
  <si>
    <t>1411501004</t>
  </si>
  <si>
    <t>1411501005</t>
  </si>
  <si>
    <t>1411501006</t>
  </si>
  <si>
    <t>1411501007</t>
  </si>
  <si>
    <t>1411501008</t>
  </si>
  <si>
    <t>1411501009</t>
  </si>
  <si>
    <t>1411501010</t>
  </si>
  <si>
    <t>1411501011</t>
  </si>
  <si>
    <t>1411501012</t>
  </si>
  <si>
    <t>1411501013</t>
  </si>
  <si>
    <t>1411501014</t>
  </si>
  <si>
    <t>1411501015</t>
  </si>
  <si>
    <t>1411502001</t>
  </si>
  <si>
    <t>1411502002</t>
  </si>
  <si>
    <t>1411502003</t>
  </si>
  <si>
    <t>1411502004</t>
  </si>
  <si>
    <t>1411502005</t>
  </si>
  <si>
    <t>1411601001</t>
  </si>
  <si>
    <t>1411601002</t>
  </si>
  <si>
    <t>1411601003</t>
  </si>
  <si>
    <t>1411601004</t>
  </si>
  <si>
    <t>1411601005</t>
  </si>
  <si>
    <t>1411601006</t>
  </si>
  <si>
    <t>1411601007</t>
  </si>
  <si>
    <t>1411601008</t>
  </si>
  <si>
    <t>1411601009</t>
  </si>
  <si>
    <t>1411601010</t>
  </si>
  <si>
    <t>1411601011</t>
  </si>
  <si>
    <t>1411601012</t>
  </si>
  <si>
    <t>1411601013</t>
  </si>
  <si>
    <t>1411601014</t>
  </si>
  <si>
    <t>1411601015</t>
  </si>
  <si>
    <t>1411601016</t>
  </si>
  <si>
    <t>1411601017</t>
  </si>
  <si>
    <t>1411601018</t>
  </si>
  <si>
    <t>1411601019</t>
  </si>
  <si>
    <t>1411601020</t>
  </si>
  <si>
    <t>1411601021</t>
  </si>
  <si>
    <t>1411602001</t>
  </si>
  <si>
    <t>1411602002</t>
  </si>
  <si>
    <t>1411602003</t>
  </si>
  <si>
    <t>1411602004</t>
  </si>
  <si>
    <t>1411602005</t>
  </si>
  <si>
    <t>1411602006</t>
  </si>
  <si>
    <t>1411602007</t>
  </si>
  <si>
    <t>1411603001</t>
  </si>
  <si>
    <t>1411603002</t>
  </si>
  <si>
    <t>1411603003</t>
  </si>
  <si>
    <t>1411701001</t>
  </si>
  <si>
    <t>1411701002</t>
  </si>
  <si>
    <t>1411701003</t>
  </si>
  <si>
    <t>1411701004</t>
  </si>
  <si>
    <t>1411701005</t>
  </si>
  <si>
    <t>1411701006</t>
  </si>
  <si>
    <t>1411701007</t>
  </si>
  <si>
    <t>1411701008</t>
  </si>
  <si>
    <t>1411701009</t>
  </si>
  <si>
    <t>1411701010</t>
  </si>
  <si>
    <t>1411701011</t>
  </si>
  <si>
    <t>1411702001</t>
  </si>
  <si>
    <t>1411702002</t>
  </si>
  <si>
    <t>1411702003</t>
  </si>
  <si>
    <t>1411702004</t>
  </si>
  <si>
    <t>1411702005</t>
  </si>
  <si>
    <t>1411702006</t>
  </si>
  <si>
    <t>1411702007</t>
  </si>
  <si>
    <t>1411702008</t>
  </si>
  <si>
    <t>1411702009</t>
  </si>
  <si>
    <t>1411702010</t>
  </si>
  <si>
    <t>1411702011</t>
  </si>
  <si>
    <t>1411702012</t>
  </si>
  <si>
    <t>1411702013</t>
  </si>
  <si>
    <t>1411702014</t>
  </si>
  <si>
    <t>1411702015</t>
  </si>
  <si>
    <t>1411703001</t>
  </si>
  <si>
    <t>1411703002</t>
  </si>
  <si>
    <t>1411703003</t>
  </si>
  <si>
    <t>1411703004</t>
  </si>
  <si>
    <t>1411703005</t>
  </si>
  <si>
    <t>1411703006</t>
  </si>
  <si>
    <t>1411703007</t>
  </si>
  <si>
    <t>1411703008</t>
  </si>
  <si>
    <t>1411703009</t>
  </si>
  <si>
    <t>1411703010</t>
  </si>
  <si>
    <t>1411703011</t>
  </si>
  <si>
    <t>1411703012</t>
  </si>
  <si>
    <t>1411703013</t>
  </si>
  <si>
    <t>1411703014</t>
  </si>
  <si>
    <t>1411703015</t>
  </si>
  <si>
    <t>1411703016</t>
  </si>
  <si>
    <t>1411704001</t>
  </si>
  <si>
    <t>1411705001</t>
  </si>
  <si>
    <t>1411801001</t>
  </si>
  <si>
    <t>1411801002</t>
  </si>
  <si>
    <t>1411801003</t>
  </si>
  <si>
    <t>1411802001</t>
  </si>
  <si>
    <t>1411802002</t>
  </si>
  <si>
    <t>1411802003</t>
  </si>
  <si>
    <t>1411802004</t>
  </si>
  <si>
    <t>1411802005</t>
  </si>
  <si>
    <t>1411802006</t>
  </si>
  <si>
    <t>1411802007</t>
  </si>
  <si>
    <t>1411802008</t>
  </si>
  <si>
    <t>1411802009</t>
  </si>
  <si>
    <t>1411802010</t>
  </si>
  <si>
    <t>1411803001</t>
  </si>
  <si>
    <t>1411803002</t>
  </si>
  <si>
    <t>1411803003</t>
  </si>
  <si>
    <t>1411803004</t>
  </si>
  <si>
    <t>1411803005</t>
  </si>
  <si>
    <t>1411803006</t>
  </si>
  <si>
    <t>1411803007</t>
  </si>
  <si>
    <t>1411803008</t>
  </si>
  <si>
    <t>1411803009</t>
  </si>
  <si>
    <t>1411803010</t>
  </si>
  <si>
    <t>1411803011</t>
  </si>
  <si>
    <t>1411804001</t>
  </si>
  <si>
    <t>1411804002</t>
  </si>
  <si>
    <t>1411804003</t>
  </si>
  <si>
    <t>1413100001</t>
  </si>
  <si>
    <t>昭和町・台町</t>
  </si>
  <si>
    <t>1413100002</t>
  </si>
  <si>
    <t>日ノ出町・出来野</t>
  </si>
  <si>
    <t>1413100003</t>
  </si>
  <si>
    <t>江川町・殿町</t>
  </si>
  <si>
    <t>1413100004</t>
  </si>
  <si>
    <t>塩浜</t>
  </si>
  <si>
    <t>1413100005</t>
  </si>
  <si>
    <t>四谷・観音町</t>
  </si>
  <si>
    <t>1413100006</t>
  </si>
  <si>
    <t>西町・川中島・藤崎町</t>
  </si>
  <si>
    <t>1413100007</t>
  </si>
  <si>
    <t>小田・渡田新町</t>
  </si>
  <si>
    <t>1413199000</t>
  </si>
  <si>
    <t>1413199999</t>
  </si>
  <si>
    <t>1413200001</t>
  </si>
  <si>
    <t>下平間</t>
  </si>
  <si>
    <t>1413200002</t>
  </si>
  <si>
    <t>小向・古市場</t>
  </si>
  <si>
    <t>1413200003</t>
  </si>
  <si>
    <t>戸手・南河原</t>
  </si>
  <si>
    <t>1413200004</t>
  </si>
  <si>
    <t>北加瀬</t>
  </si>
  <si>
    <t>1413200005</t>
  </si>
  <si>
    <t>越路</t>
  </si>
  <si>
    <t>1413200006</t>
  </si>
  <si>
    <t>1413200007</t>
  </si>
  <si>
    <t>1413200008</t>
  </si>
  <si>
    <t>1413200009</t>
  </si>
  <si>
    <t>東前</t>
  </si>
  <si>
    <t>1413200010</t>
  </si>
  <si>
    <t>小倉</t>
  </si>
  <si>
    <t>1413200011</t>
  </si>
  <si>
    <t>鹿島田</t>
  </si>
  <si>
    <t>1413300001</t>
  </si>
  <si>
    <t>中丸子</t>
  </si>
  <si>
    <t>1413300002</t>
  </si>
  <si>
    <t>上平間</t>
  </si>
  <si>
    <t>1413300003</t>
  </si>
  <si>
    <t>1413300004</t>
  </si>
  <si>
    <t>1413300005</t>
  </si>
  <si>
    <t>新城</t>
  </si>
  <si>
    <t>1413300006</t>
  </si>
  <si>
    <t>神地</t>
  </si>
  <si>
    <t>1413300007</t>
  </si>
  <si>
    <t>下小田中</t>
  </si>
  <si>
    <t>1413300008</t>
  </si>
  <si>
    <t>1413300009</t>
  </si>
  <si>
    <t>木月</t>
  </si>
  <si>
    <t>1413300010</t>
  </si>
  <si>
    <t>1413300011</t>
  </si>
  <si>
    <t>市ノ坪</t>
  </si>
  <si>
    <t>1413300012</t>
  </si>
  <si>
    <t>苅宿</t>
  </si>
  <si>
    <t>1413300013</t>
  </si>
  <si>
    <t>小杉</t>
  </si>
  <si>
    <t>1413300014</t>
  </si>
  <si>
    <t>上丸子</t>
  </si>
  <si>
    <t>1413401001</t>
  </si>
  <si>
    <t>下野毛</t>
  </si>
  <si>
    <t>1413401002</t>
  </si>
  <si>
    <t>北見方</t>
  </si>
  <si>
    <t>1413401003</t>
  </si>
  <si>
    <t>1413401004</t>
  </si>
  <si>
    <t>久本</t>
  </si>
  <si>
    <t>1413401005</t>
  </si>
  <si>
    <t>下作延</t>
  </si>
  <si>
    <t>1413401006</t>
  </si>
  <si>
    <t>久地第一</t>
  </si>
  <si>
    <t>1413401007</t>
  </si>
  <si>
    <t>久地第二</t>
  </si>
  <si>
    <t>1413401008</t>
  </si>
  <si>
    <t>宇奈根</t>
  </si>
  <si>
    <t>1413401009</t>
  </si>
  <si>
    <t>溝口</t>
  </si>
  <si>
    <t>1413401010</t>
  </si>
  <si>
    <t>1413401011</t>
  </si>
  <si>
    <t>諏訪</t>
  </si>
  <si>
    <t>1413402001</t>
  </si>
  <si>
    <t>宮崎２－１</t>
  </si>
  <si>
    <t>1413402002</t>
  </si>
  <si>
    <t>梶ヶ谷２－１</t>
  </si>
  <si>
    <t>1413402003</t>
  </si>
  <si>
    <t>野川東部３－１</t>
  </si>
  <si>
    <t>1413402004</t>
  </si>
  <si>
    <t>野川東部３－２</t>
  </si>
  <si>
    <t>1413402005</t>
  </si>
  <si>
    <t>南野川東部２－１</t>
  </si>
  <si>
    <t>1413402006</t>
  </si>
  <si>
    <t>南野川２－１</t>
  </si>
  <si>
    <t>1413403001</t>
  </si>
  <si>
    <t>末長</t>
  </si>
  <si>
    <t>1413403002</t>
  </si>
  <si>
    <t>新作</t>
  </si>
  <si>
    <t>1413403003</t>
  </si>
  <si>
    <t>千年</t>
  </si>
  <si>
    <t>1413403004</t>
  </si>
  <si>
    <t>子母口</t>
  </si>
  <si>
    <t>1413403005</t>
  </si>
  <si>
    <t>久末</t>
  </si>
  <si>
    <t>1413403006</t>
  </si>
  <si>
    <t>蟹ケ谷</t>
  </si>
  <si>
    <t>1413403007</t>
  </si>
  <si>
    <t>明津</t>
  </si>
  <si>
    <t>1413404001</t>
  </si>
  <si>
    <t>上作延東部</t>
  </si>
  <si>
    <t>1413404002</t>
  </si>
  <si>
    <t>上作延西部２－１</t>
  </si>
  <si>
    <t>1413501001</t>
  </si>
  <si>
    <t>1413501002</t>
  </si>
  <si>
    <t>仙谷</t>
  </si>
  <si>
    <t>1413501003</t>
  </si>
  <si>
    <t>芝間</t>
  </si>
  <si>
    <t>1413501004</t>
  </si>
  <si>
    <t>天宿</t>
  </si>
  <si>
    <t>1413501005</t>
  </si>
  <si>
    <t>野戸呂</t>
  </si>
  <si>
    <t>1413501006</t>
  </si>
  <si>
    <t>北浦</t>
  </si>
  <si>
    <t>1413501007</t>
  </si>
  <si>
    <t>南馬場</t>
  </si>
  <si>
    <t>1413501008</t>
  </si>
  <si>
    <t>1413501009</t>
  </si>
  <si>
    <t>稲田提</t>
  </si>
  <si>
    <t>1413501010</t>
  </si>
  <si>
    <t>中相</t>
  </si>
  <si>
    <t>1413501011</t>
  </si>
  <si>
    <t>1413501012</t>
  </si>
  <si>
    <t>上の台</t>
  </si>
  <si>
    <t>1413501013</t>
  </si>
  <si>
    <t>台南</t>
  </si>
  <si>
    <t>1413501014</t>
  </si>
  <si>
    <t>籠堰</t>
  </si>
  <si>
    <t>1413501015</t>
  </si>
  <si>
    <t>1413501016</t>
  </si>
  <si>
    <t>1413501017</t>
  </si>
  <si>
    <t>1413501018</t>
  </si>
  <si>
    <t>登戸東東中</t>
  </si>
  <si>
    <t>1413501019</t>
  </si>
  <si>
    <t>富士塚・入谷</t>
  </si>
  <si>
    <t>1413501020</t>
  </si>
  <si>
    <t>舟島</t>
  </si>
  <si>
    <t>1413501021</t>
  </si>
  <si>
    <t>宿河原</t>
  </si>
  <si>
    <t>1413501022</t>
  </si>
  <si>
    <t>宿之島</t>
  </si>
  <si>
    <t>1413501023</t>
  </si>
  <si>
    <t>下網</t>
  </si>
  <si>
    <t>1413501024</t>
  </si>
  <si>
    <t>1413502001</t>
  </si>
  <si>
    <t>東生田</t>
  </si>
  <si>
    <t>1413502002</t>
  </si>
  <si>
    <t>長沢２－１</t>
  </si>
  <si>
    <t>1413502003</t>
  </si>
  <si>
    <t>大作</t>
  </si>
  <si>
    <t>1413502004</t>
  </si>
  <si>
    <t>栗谷</t>
  </si>
  <si>
    <t>1413502005</t>
  </si>
  <si>
    <t>五反田</t>
  </si>
  <si>
    <t>1413502006</t>
  </si>
  <si>
    <t>土渕</t>
  </si>
  <si>
    <t>1413502007</t>
  </si>
  <si>
    <t>明王宿</t>
  </si>
  <si>
    <t>1413503001</t>
  </si>
  <si>
    <t>1413503002</t>
  </si>
  <si>
    <t>長尾東部</t>
  </si>
  <si>
    <t>1413503003</t>
  </si>
  <si>
    <t>長尾中部</t>
  </si>
  <si>
    <t>1413601001</t>
  </si>
  <si>
    <t>馬絹北部</t>
  </si>
  <si>
    <t>1413601002</t>
  </si>
  <si>
    <t>小台</t>
  </si>
  <si>
    <t>1413601003</t>
  </si>
  <si>
    <t>平台第一</t>
  </si>
  <si>
    <t>1413601004</t>
  </si>
  <si>
    <t>平台第二</t>
  </si>
  <si>
    <t>1413601005</t>
  </si>
  <si>
    <t>三ツ又</t>
  </si>
  <si>
    <t>1413601006</t>
  </si>
  <si>
    <t>寺矢</t>
  </si>
  <si>
    <t>1413601007</t>
  </si>
  <si>
    <t>矢中</t>
  </si>
  <si>
    <t>1413601008</t>
  </si>
  <si>
    <t>梶ヶ谷２－２</t>
  </si>
  <si>
    <t>1413601009</t>
  </si>
  <si>
    <t>野川東部３－３</t>
  </si>
  <si>
    <t>1413601010</t>
  </si>
  <si>
    <t>野川西部</t>
  </si>
  <si>
    <t>1413601011</t>
  </si>
  <si>
    <t>南野川東部２－２</t>
  </si>
  <si>
    <t>1413601012</t>
  </si>
  <si>
    <t>南野川２－２</t>
  </si>
  <si>
    <t>1413601013</t>
  </si>
  <si>
    <t>野川南西部</t>
  </si>
  <si>
    <t>1413601014</t>
  </si>
  <si>
    <t>日蔭根</t>
  </si>
  <si>
    <t>1413601015</t>
  </si>
  <si>
    <t>日向根</t>
  </si>
  <si>
    <t>1413601016</t>
  </si>
  <si>
    <t>後谷戸</t>
  </si>
  <si>
    <t>1413601017</t>
  </si>
  <si>
    <t>下有馬</t>
  </si>
  <si>
    <t>1413601018</t>
  </si>
  <si>
    <t>有馬中部</t>
  </si>
  <si>
    <t>1413601019</t>
  </si>
  <si>
    <t>1413601020</t>
  </si>
  <si>
    <t>上有馬</t>
  </si>
  <si>
    <t>1413601021</t>
  </si>
  <si>
    <t>土橋東部</t>
  </si>
  <si>
    <t>1413601022</t>
  </si>
  <si>
    <t>土橋西部</t>
  </si>
  <si>
    <t>1413601023</t>
  </si>
  <si>
    <t>土橋南部</t>
  </si>
  <si>
    <t>1413601024</t>
  </si>
  <si>
    <t>新鷺沼</t>
  </si>
  <si>
    <t>1413601025</t>
  </si>
  <si>
    <t>宮崎２－２</t>
  </si>
  <si>
    <t>1413601026</t>
  </si>
  <si>
    <t>花の台</t>
  </si>
  <si>
    <t>1413602001</t>
  </si>
  <si>
    <t>1413602002</t>
  </si>
  <si>
    <t>1413602003</t>
  </si>
  <si>
    <t>初山</t>
  </si>
  <si>
    <t>1413602004</t>
  </si>
  <si>
    <t>犬蔵</t>
  </si>
  <si>
    <t>1413602005</t>
  </si>
  <si>
    <t>菅生帰農</t>
  </si>
  <si>
    <t>1413602006</t>
  </si>
  <si>
    <t>向丘帰農</t>
  </si>
  <si>
    <t>1413602007</t>
  </si>
  <si>
    <t>蔵敷</t>
  </si>
  <si>
    <t>1413602008</t>
  </si>
  <si>
    <t>興農</t>
  </si>
  <si>
    <t>1413602009</t>
  </si>
  <si>
    <t>平日向</t>
  </si>
  <si>
    <t>1413602010</t>
  </si>
  <si>
    <t>平日陰</t>
  </si>
  <si>
    <t>1413602011</t>
  </si>
  <si>
    <t>神木</t>
  </si>
  <si>
    <t>1413602012</t>
  </si>
  <si>
    <t>神木第一</t>
  </si>
  <si>
    <t>1413602013</t>
  </si>
  <si>
    <t>上作延西部</t>
  </si>
  <si>
    <t>1413701001</t>
  </si>
  <si>
    <t>長沢２－２</t>
  </si>
  <si>
    <t>1413701002</t>
  </si>
  <si>
    <t>高石</t>
  </si>
  <si>
    <t>1413701003</t>
  </si>
  <si>
    <t>細山</t>
  </si>
  <si>
    <t>1413701004</t>
  </si>
  <si>
    <t>金程</t>
  </si>
  <si>
    <t>1413702001</t>
  </si>
  <si>
    <t>万福寺</t>
  </si>
  <si>
    <t>1413702002</t>
  </si>
  <si>
    <t>1413702003</t>
  </si>
  <si>
    <t>五力田</t>
  </si>
  <si>
    <t>1413702004</t>
  </si>
  <si>
    <t>1413702005</t>
  </si>
  <si>
    <t>大ケ谷戸</t>
  </si>
  <si>
    <t>1413702006</t>
  </si>
  <si>
    <t>真福寺</t>
  </si>
  <si>
    <t>1413702007</t>
  </si>
  <si>
    <t>1413702008</t>
  </si>
  <si>
    <t>王禅寺</t>
  </si>
  <si>
    <t>1413702009</t>
  </si>
  <si>
    <t>下麻生</t>
  </si>
  <si>
    <t>1413702010</t>
  </si>
  <si>
    <t>上麻生東部</t>
  </si>
  <si>
    <t>1413702011</t>
  </si>
  <si>
    <t>早野</t>
  </si>
  <si>
    <t>1413702012</t>
  </si>
  <si>
    <t>片平</t>
  </si>
  <si>
    <t>1413702013</t>
  </si>
  <si>
    <t>1413702014</t>
  </si>
  <si>
    <t>黒川</t>
  </si>
  <si>
    <t>1413702015</t>
  </si>
  <si>
    <t>岡上</t>
  </si>
  <si>
    <t>1415101001</t>
  </si>
  <si>
    <t>1415101002</t>
  </si>
  <si>
    <t>当麻田</t>
  </si>
  <si>
    <t>1415101003</t>
  </si>
  <si>
    <t>橋本本町</t>
  </si>
  <si>
    <t>1415101004</t>
  </si>
  <si>
    <t>1415101005</t>
  </si>
  <si>
    <t>1415101006</t>
  </si>
  <si>
    <t>1415101007</t>
  </si>
  <si>
    <t>1415101011</t>
  </si>
  <si>
    <t>1415101013</t>
  </si>
  <si>
    <t>二本松</t>
  </si>
  <si>
    <t>1415102001</t>
  </si>
  <si>
    <t>上大島</t>
  </si>
  <si>
    <t>1415102002</t>
  </si>
  <si>
    <t>1415102003</t>
  </si>
  <si>
    <t>1415102004</t>
  </si>
  <si>
    <t>古清水２－１</t>
  </si>
  <si>
    <t>1415102005</t>
  </si>
  <si>
    <t>上九沢</t>
  </si>
  <si>
    <t>1415102006</t>
  </si>
  <si>
    <t>下九沢</t>
  </si>
  <si>
    <t>1415102007</t>
  </si>
  <si>
    <t>塚場２－１</t>
  </si>
  <si>
    <t>1415102008</t>
  </si>
  <si>
    <t>宮下２－１</t>
  </si>
  <si>
    <t>1415102009</t>
  </si>
  <si>
    <t>作ノ口</t>
  </si>
  <si>
    <t>1415103010</t>
  </si>
  <si>
    <t>葛輪２－１</t>
  </si>
  <si>
    <t>1415104001</t>
  </si>
  <si>
    <t>荒丸</t>
  </si>
  <si>
    <t>1415104002</t>
  </si>
  <si>
    <t>東野</t>
  </si>
  <si>
    <t>1415104003</t>
  </si>
  <si>
    <t>1415104004</t>
  </si>
  <si>
    <t>上青根</t>
  </si>
  <si>
    <t>1415104005</t>
  </si>
  <si>
    <t>音久和</t>
  </si>
  <si>
    <t>1415105001</t>
  </si>
  <si>
    <t>大堀</t>
  </si>
  <si>
    <t>1415105002</t>
  </si>
  <si>
    <t>共進</t>
  </si>
  <si>
    <t>1415105003</t>
  </si>
  <si>
    <t>関上</t>
  </si>
  <si>
    <t>1415105004</t>
  </si>
  <si>
    <t>鮑子</t>
  </si>
  <si>
    <t>1415105005</t>
  </si>
  <si>
    <t>青山</t>
  </si>
  <si>
    <t>1415105006</t>
  </si>
  <si>
    <t>1415105007</t>
  </si>
  <si>
    <t>1415105008</t>
  </si>
  <si>
    <t>1415105009</t>
  </si>
  <si>
    <t>長竹</t>
  </si>
  <si>
    <t>1415105010</t>
  </si>
  <si>
    <t>土沢</t>
  </si>
  <si>
    <t>1415105011</t>
  </si>
  <si>
    <t>谷戸・寺沢</t>
  </si>
  <si>
    <t>1415105012</t>
  </si>
  <si>
    <t>根本</t>
  </si>
  <si>
    <t>1415105013</t>
  </si>
  <si>
    <t>明日原・平井・荒久</t>
  </si>
  <si>
    <t>1415105014</t>
  </si>
  <si>
    <t>1415105015</t>
  </si>
  <si>
    <t>稲生</t>
  </si>
  <si>
    <t>1415105016</t>
  </si>
  <si>
    <t>石ケ沢</t>
  </si>
  <si>
    <t>1415105017</t>
  </si>
  <si>
    <t>韮尾根</t>
  </si>
  <si>
    <t>1415106001</t>
  </si>
  <si>
    <t>小網</t>
  </si>
  <si>
    <t>1415106002</t>
  </si>
  <si>
    <t>森戸</t>
  </si>
  <si>
    <t>1415106003</t>
  </si>
  <si>
    <t>1415106004</t>
  </si>
  <si>
    <t>1415106005</t>
  </si>
  <si>
    <t>奈良井</t>
  </si>
  <si>
    <t>1415106006</t>
  </si>
  <si>
    <t>1415106007</t>
  </si>
  <si>
    <t>1415106008</t>
  </si>
  <si>
    <t>1415106009</t>
  </si>
  <si>
    <t>原替戸</t>
  </si>
  <si>
    <t>1415106010</t>
  </si>
  <si>
    <t>1415106011</t>
  </si>
  <si>
    <t>又野</t>
  </si>
  <si>
    <t>1415106012</t>
  </si>
  <si>
    <t>1415107001</t>
  </si>
  <si>
    <t>馬石</t>
  </si>
  <si>
    <t>1415107002</t>
  </si>
  <si>
    <t>1415107003</t>
  </si>
  <si>
    <t>中開戸下</t>
  </si>
  <si>
    <t>1415107004</t>
  </si>
  <si>
    <t>中開戸上</t>
  </si>
  <si>
    <t>1415107005</t>
  </si>
  <si>
    <t>宮ノ前</t>
  </si>
  <si>
    <t>1415107006</t>
  </si>
  <si>
    <t>1415107007</t>
  </si>
  <si>
    <t>西門</t>
  </si>
  <si>
    <t>1415107008</t>
  </si>
  <si>
    <t>1415107009</t>
  </si>
  <si>
    <t>荒井</t>
  </si>
  <si>
    <t>1415107010</t>
  </si>
  <si>
    <t>御屋敷</t>
  </si>
  <si>
    <t>1415107011</t>
  </si>
  <si>
    <t>1415108001</t>
  </si>
  <si>
    <t>前戸</t>
  </si>
  <si>
    <t>1415108002</t>
  </si>
  <si>
    <t>梶野</t>
  </si>
  <si>
    <t>1415108003</t>
  </si>
  <si>
    <t>嵐</t>
  </si>
  <si>
    <t>1415108004</t>
  </si>
  <si>
    <t>1415108005</t>
  </si>
  <si>
    <t>1415108006</t>
  </si>
  <si>
    <t>1415108007</t>
  </si>
  <si>
    <t>東開戸</t>
  </si>
  <si>
    <t>1415108008</t>
  </si>
  <si>
    <t>1415108009</t>
  </si>
  <si>
    <t>1415108010</t>
  </si>
  <si>
    <t>西野々</t>
  </si>
  <si>
    <t>1415109001</t>
  </si>
  <si>
    <t>三井</t>
  </si>
  <si>
    <t>1415109002</t>
  </si>
  <si>
    <t>名手</t>
  </si>
  <si>
    <t>1415110001</t>
  </si>
  <si>
    <t>奥畑</t>
  </si>
  <si>
    <t>1415110002</t>
  </si>
  <si>
    <t>若柳</t>
  </si>
  <si>
    <t>1415110003</t>
  </si>
  <si>
    <t>阿津</t>
  </si>
  <si>
    <t>1415110004</t>
  </si>
  <si>
    <t>寸沢嵐</t>
  </si>
  <si>
    <t>1415110005</t>
  </si>
  <si>
    <t>沼本</t>
  </si>
  <si>
    <t>1415110006</t>
  </si>
  <si>
    <t>道南</t>
  </si>
  <si>
    <t>1415110007</t>
  </si>
  <si>
    <t>道北</t>
  </si>
  <si>
    <t>1415110008</t>
  </si>
  <si>
    <t>増原</t>
  </si>
  <si>
    <t>1415110009</t>
  </si>
  <si>
    <t>関口</t>
  </si>
  <si>
    <t>1415110010</t>
  </si>
  <si>
    <t>1415110011</t>
  </si>
  <si>
    <t>鼠坂</t>
  </si>
  <si>
    <t>1415110012</t>
  </si>
  <si>
    <t>1415111001</t>
  </si>
  <si>
    <t>1415111002</t>
  </si>
  <si>
    <t>1415111003</t>
  </si>
  <si>
    <t>1415111004</t>
  </si>
  <si>
    <t>1415111005</t>
  </si>
  <si>
    <t>横橋</t>
  </si>
  <si>
    <t>1415112001</t>
  </si>
  <si>
    <t>赤馬東部</t>
  </si>
  <si>
    <t>1415112002</t>
  </si>
  <si>
    <t>赤馬</t>
  </si>
  <si>
    <t>1415112003</t>
  </si>
  <si>
    <t>柳馬場</t>
  </si>
  <si>
    <t>1415112004</t>
  </si>
  <si>
    <t>1415112005</t>
  </si>
  <si>
    <t>1415112006</t>
  </si>
  <si>
    <t>1415112007</t>
  </si>
  <si>
    <t>1415112008</t>
  </si>
  <si>
    <t>1415113001</t>
  </si>
  <si>
    <t>小原</t>
  </si>
  <si>
    <t>1415113002</t>
  </si>
  <si>
    <t>底沢</t>
  </si>
  <si>
    <t>1415114001</t>
  </si>
  <si>
    <t>1415114002</t>
  </si>
  <si>
    <t>1415114003</t>
  </si>
  <si>
    <t>1415114004</t>
  </si>
  <si>
    <t>山沢</t>
  </si>
  <si>
    <t>1415114005</t>
  </si>
  <si>
    <t>下倉</t>
  </si>
  <si>
    <t>1415114006</t>
  </si>
  <si>
    <t>藤木</t>
  </si>
  <si>
    <t>1415114007</t>
  </si>
  <si>
    <t>1415114008</t>
  </si>
  <si>
    <t>1415115001</t>
  </si>
  <si>
    <t>都畑</t>
  </si>
  <si>
    <t>1415115002</t>
  </si>
  <si>
    <t>谷ケ原</t>
  </si>
  <si>
    <t>1415115003</t>
  </si>
  <si>
    <t>久保沢</t>
  </si>
  <si>
    <t>1415115004</t>
  </si>
  <si>
    <t>向原</t>
  </si>
  <si>
    <t>1415115005</t>
  </si>
  <si>
    <t>1415115006</t>
  </si>
  <si>
    <t>1415115007</t>
  </si>
  <si>
    <t>小松</t>
  </si>
  <si>
    <t>1415115008</t>
  </si>
  <si>
    <t>城北</t>
  </si>
  <si>
    <t>1415116001</t>
  </si>
  <si>
    <t>堂面</t>
  </si>
  <si>
    <t>1415116002</t>
  </si>
  <si>
    <t>1415116003</t>
  </si>
  <si>
    <t>はけ</t>
  </si>
  <si>
    <t>1415117001</t>
  </si>
  <si>
    <t>日連</t>
  </si>
  <si>
    <t>1415117002</t>
  </si>
  <si>
    <t>杉</t>
  </si>
  <si>
    <t>1415117003</t>
  </si>
  <si>
    <t>青田</t>
  </si>
  <si>
    <t>1415118001</t>
  </si>
  <si>
    <t>1415118002</t>
  </si>
  <si>
    <t>椚戸</t>
  </si>
  <si>
    <t>1415118003</t>
  </si>
  <si>
    <t>1415118004</t>
  </si>
  <si>
    <t>上宿</t>
  </si>
  <si>
    <t>1415119001</t>
  </si>
  <si>
    <t>藤野</t>
  </si>
  <si>
    <t>1415119002</t>
  </si>
  <si>
    <t>1415119003</t>
  </si>
  <si>
    <t>小渕</t>
  </si>
  <si>
    <t>1415120001</t>
  </si>
  <si>
    <t>栃谷</t>
  </si>
  <si>
    <t>1415120002</t>
  </si>
  <si>
    <t>上沢井</t>
  </si>
  <si>
    <t>1415120003</t>
  </si>
  <si>
    <t>1415120004</t>
  </si>
  <si>
    <t>1415120005</t>
  </si>
  <si>
    <t>日野</t>
  </si>
  <si>
    <t>1415121001</t>
  </si>
  <si>
    <t>牧馬</t>
  </si>
  <si>
    <t>1415121002</t>
  </si>
  <si>
    <t>篠原上</t>
  </si>
  <si>
    <t>1415121003</t>
  </si>
  <si>
    <t>篠原中</t>
  </si>
  <si>
    <t>1415121004</t>
  </si>
  <si>
    <t>篠原下</t>
  </si>
  <si>
    <t>1415121005</t>
  </si>
  <si>
    <t>大久和</t>
  </si>
  <si>
    <t>1415121006</t>
  </si>
  <si>
    <t>1415121007</t>
  </si>
  <si>
    <t>新和田</t>
  </si>
  <si>
    <t>1415121008</t>
  </si>
  <si>
    <t>馬本</t>
  </si>
  <si>
    <t>1415121009</t>
  </si>
  <si>
    <t>1415121010</t>
  </si>
  <si>
    <t>堂地</t>
  </si>
  <si>
    <t>1415121011</t>
  </si>
  <si>
    <t>大鐘</t>
  </si>
  <si>
    <t>1415121012</t>
  </si>
  <si>
    <t>小津久</t>
  </si>
  <si>
    <t>1415121013</t>
  </si>
  <si>
    <t>奥牧野</t>
  </si>
  <si>
    <t>1415121014</t>
  </si>
  <si>
    <t>舟久保</t>
  </si>
  <si>
    <t>1415121015</t>
  </si>
  <si>
    <t>綱子</t>
  </si>
  <si>
    <t>1415121016</t>
  </si>
  <si>
    <t>大川原</t>
  </si>
  <si>
    <t>1415121017</t>
  </si>
  <si>
    <t>長又</t>
  </si>
  <si>
    <t>1415121018</t>
  </si>
  <si>
    <t>菅井</t>
  </si>
  <si>
    <t>1415121019</t>
  </si>
  <si>
    <t>伏馬田</t>
  </si>
  <si>
    <t>1415121020</t>
  </si>
  <si>
    <t>小舟</t>
  </si>
  <si>
    <t>1415121021</t>
  </si>
  <si>
    <t>1415122001</t>
  </si>
  <si>
    <t>1415122002</t>
  </si>
  <si>
    <t>下和田</t>
  </si>
  <si>
    <t>1415122003</t>
  </si>
  <si>
    <t>鎌沢</t>
  </si>
  <si>
    <t>1415122004</t>
  </si>
  <si>
    <t>1415122005</t>
  </si>
  <si>
    <t>下岩</t>
  </si>
  <si>
    <t>1415122006</t>
  </si>
  <si>
    <t>御霊</t>
  </si>
  <si>
    <t>1415122007</t>
  </si>
  <si>
    <t>1415123001</t>
  </si>
  <si>
    <t>1415123002</t>
  </si>
  <si>
    <t>葛原</t>
  </si>
  <si>
    <t>1415123003</t>
  </si>
  <si>
    <t>名倉</t>
  </si>
  <si>
    <t>1415123004</t>
  </si>
  <si>
    <t>大刀</t>
  </si>
  <si>
    <t>1415201008</t>
  </si>
  <si>
    <t>1415201009</t>
  </si>
  <si>
    <t>清兵衛新田</t>
  </si>
  <si>
    <t>1415201010</t>
  </si>
  <si>
    <t>清新東部</t>
  </si>
  <si>
    <t>1415201012</t>
  </si>
  <si>
    <t>すすきの</t>
  </si>
  <si>
    <t>1415202004</t>
  </si>
  <si>
    <t>古清水２－２</t>
  </si>
  <si>
    <t>1415202007</t>
  </si>
  <si>
    <t>塚場２－２</t>
  </si>
  <si>
    <t>1415202008</t>
  </si>
  <si>
    <t>宮下２－２</t>
  </si>
  <si>
    <t>1415203001</t>
  </si>
  <si>
    <t>滝</t>
  </si>
  <si>
    <t>1415203002</t>
  </si>
  <si>
    <t>久所</t>
  </si>
  <si>
    <t>1415203003</t>
  </si>
  <si>
    <t>堀ノ内</t>
  </si>
  <si>
    <t>1415203004</t>
  </si>
  <si>
    <t>1415203005</t>
  </si>
  <si>
    <t>陽原</t>
  </si>
  <si>
    <t>1415203006</t>
  </si>
  <si>
    <t>望地</t>
  </si>
  <si>
    <t>1415203007</t>
  </si>
  <si>
    <t>塩田</t>
  </si>
  <si>
    <t>1415203008</t>
  </si>
  <si>
    <t>1415203009</t>
  </si>
  <si>
    <t>四ツ谷</t>
  </si>
  <si>
    <t>1415203010</t>
  </si>
  <si>
    <t>葛輪２－２</t>
  </si>
  <si>
    <t>1415203011</t>
  </si>
  <si>
    <t>1415204001</t>
  </si>
  <si>
    <t>星ケ丘南</t>
  </si>
  <si>
    <t>1415204002</t>
  </si>
  <si>
    <t>星ケ丘北中南西</t>
  </si>
  <si>
    <t>1415204003</t>
  </si>
  <si>
    <t>久保ケ谷戸</t>
  </si>
  <si>
    <t>1415204004</t>
  </si>
  <si>
    <t>丸崎</t>
  </si>
  <si>
    <t>1415204005</t>
  </si>
  <si>
    <t>虹吹２－１</t>
  </si>
  <si>
    <t>1415204006</t>
  </si>
  <si>
    <t>諏訪面２－１</t>
  </si>
  <si>
    <t>1415204007</t>
  </si>
  <si>
    <t>番田</t>
  </si>
  <si>
    <t>1415204008</t>
  </si>
  <si>
    <t>田尻</t>
  </si>
  <si>
    <t>1415204009</t>
  </si>
  <si>
    <t>1415204010</t>
  </si>
  <si>
    <t>1415204011</t>
  </si>
  <si>
    <t>石橋</t>
  </si>
  <si>
    <t>1415204012</t>
  </si>
  <si>
    <t>1415204013</t>
  </si>
  <si>
    <t>日金沢</t>
  </si>
  <si>
    <t>1415204014</t>
  </si>
  <si>
    <t>1415204015</t>
  </si>
  <si>
    <t>1415204016</t>
  </si>
  <si>
    <t>1415204017</t>
  </si>
  <si>
    <t>青葉</t>
  </si>
  <si>
    <t>1415204018</t>
  </si>
  <si>
    <t>1415205013</t>
  </si>
  <si>
    <t>上宿，谷原２－１</t>
  </si>
  <si>
    <t>1415205021</t>
  </si>
  <si>
    <t>一青会２－１</t>
  </si>
  <si>
    <t>1415206001</t>
  </si>
  <si>
    <t>上矢部</t>
  </si>
  <si>
    <t>1415206002</t>
  </si>
  <si>
    <t>1415206003</t>
  </si>
  <si>
    <t>中渕</t>
  </si>
  <si>
    <t>1415206004</t>
  </si>
  <si>
    <t>嶽ノ内２－１</t>
  </si>
  <si>
    <t>1415206005</t>
  </si>
  <si>
    <t>共和旭町</t>
  </si>
  <si>
    <t>1415206006</t>
  </si>
  <si>
    <t>東町幸町矢の３</t>
  </si>
  <si>
    <t>1415206007</t>
  </si>
  <si>
    <t>矢部新田第２</t>
  </si>
  <si>
    <t>1415206008</t>
  </si>
  <si>
    <t>矢部新田第３</t>
  </si>
  <si>
    <t>1415301005</t>
  </si>
  <si>
    <t>虹吹２－２</t>
  </si>
  <si>
    <t>1415301006</t>
  </si>
  <si>
    <t>諏訪面２－２</t>
  </si>
  <si>
    <t>1415302001</t>
  </si>
  <si>
    <t>1415302002</t>
  </si>
  <si>
    <t>1415302003</t>
  </si>
  <si>
    <t>上庭</t>
  </si>
  <si>
    <t>1415302004</t>
  </si>
  <si>
    <t>下庭，中丸</t>
  </si>
  <si>
    <t>1415302005</t>
  </si>
  <si>
    <t>新屋敷，畑中</t>
  </si>
  <si>
    <t>1415302006</t>
  </si>
  <si>
    <t>大橋，松原</t>
  </si>
  <si>
    <t>1415302007</t>
  </si>
  <si>
    <t>1415302008</t>
  </si>
  <si>
    <t>下原，山ノ神</t>
  </si>
  <si>
    <t>1415302009</t>
  </si>
  <si>
    <t>古山上</t>
  </si>
  <si>
    <t>1415302010</t>
  </si>
  <si>
    <t>古山下</t>
  </si>
  <si>
    <t>1415302011</t>
  </si>
  <si>
    <t>1415302012</t>
  </si>
  <si>
    <t>1415302013</t>
  </si>
  <si>
    <t>上宿，谷原２－２</t>
  </si>
  <si>
    <t>1415302014</t>
  </si>
  <si>
    <t>1415302015</t>
  </si>
  <si>
    <t>原当麻上</t>
  </si>
  <si>
    <t>1415302016</t>
  </si>
  <si>
    <t>原当麻下</t>
  </si>
  <si>
    <t>1415302017</t>
  </si>
  <si>
    <t>麻溝台</t>
  </si>
  <si>
    <t>1415302018</t>
  </si>
  <si>
    <t>溝上</t>
  </si>
  <si>
    <t>1415302019</t>
  </si>
  <si>
    <t>豊原</t>
  </si>
  <si>
    <t>1415302020</t>
  </si>
  <si>
    <t>振興</t>
  </si>
  <si>
    <t>1415302021</t>
  </si>
  <si>
    <t>一青会２－２</t>
  </si>
  <si>
    <t>1415302022</t>
  </si>
  <si>
    <t>旭</t>
  </si>
  <si>
    <t>1415303004</t>
  </si>
  <si>
    <t>嶽ノ内２－２</t>
  </si>
  <si>
    <t>1415304001</t>
  </si>
  <si>
    <t>大野台第１</t>
  </si>
  <si>
    <t>1415304002</t>
  </si>
  <si>
    <t>大野台第２</t>
  </si>
  <si>
    <t>1415304003</t>
  </si>
  <si>
    <t>新渕</t>
  </si>
  <si>
    <t>1415304004</t>
  </si>
  <si>
    <t>古渕</t>
  </si>
  <si>
    <t>1415304005</t>
  </si>
  <si>
    <t>1415304006</t>
  </si>
  <si>
    <t>鵜野森</t>
  </si>
  <si>
    <t>1415305001</t>
  </si>
  <si>
    <t>中和田新開</t>
  </si>
  <si>
    <t>1415305002</t>
  </si>
  <si>
    <t>谷口</t>
  </si>
  <si>
    <t>1415305003</t>
  </si>
  <si>
    <t>中和田</t>
  </si>
  <si>
    <t>1415305004</t>
  </si>
  <si>
    <t>東林間</t>
  </si>
  <si>
    <t>1415305005</t>
  </si>
  <si>
    <t>翠ケ丘</t>
  </si>
  <si>
    <t>1415305006</t>
  </si>
  <si>
    <t>鶴ケ丘</t>
  </si>
  <si>
    <t>1415305007</t>
  </si>
  <si>
    <t>相模大野</t>
  </si>
  <si>
    <t>1415306001</t>
  </si>
  <si>
    <t>上磯部</t>
  </si>
  <si>
    <t>1415306002</t>
  </si>
  <si>
    <t>下磯部</t>
  </si>
  <si>
    <t>1415306003</t>
  </si>
  <si>
    <t>勝坂上</t>
  </si>
  <si>
    <t>1415306004</t>
  </si>
  <si>
    <t>1415306005</t>
  </si>
  <si>
    <t>相武台前</t>
  </si>
  <si>
    <t>1415306006</t>
  </si>
  <si>
    <t>新磯台帰農</t>
  </si>
  <si>
    <t>1415306007</t>
  </si>
  <si>
    <t>新興帰農</t>
  </si>
  <si>
    <t>1420100000</t>
  </si>
  <si>
    <t>1420101001</t>
  </si>
  <si>
    <t>追浜行政地区</t>
  </si>
  <si>
    <t>1420101002</t>
  </si>
  <si>
    <t>田浦行政地区</t>
  </si>
  <si>
    <t>1420101003</t>
  </si>
  <si>
    <t>逸見行政地区</t>
  </si>
  <si>
    <t>1420101004</t>
  </si>
  <si>
    <t>本庁行政地区</t>
  </si>
  <si>
    <t>1420102001</t>
  </si>
  <si>
    <t>川間</t>
  </si>
  <si>
    <t>1420102002</t>
  </si>
  <si>
    <t>高坂</t>
  </si>
  <si>
    <t>1420102003</t>
  </si>
  <si>
    <t>荒巻芝生</t>
  </si>
  <si>
    <t>1420102004</t>
  </si>
  <si>
    <t>吉井</t>
  </si>
  <si>
    <t>1420102005</t>
  </si>
  <si>
    <t>走水</t>
  </si>
  <si>
    <t>1420102006</t>
  </si>
  <si>
    <t>1420103001</t>
  </si>
  <si>
    <t>馬堀，大津</t>
  </si>
  <si>
    <t>1420103002</t>
  </si>
  <si>
    <t>1420103003</t>
  </si>
  <si>
    <t>1420104001</t>
  </si>
  <si>
    <t>公郷</t>
  </si>
  <si>
    <t>1420104002</t>
  </si>
  <si>
    <t>森崎</t>
  </si>
  <si>
    <t>1420104003</t>
  </si>
  <si>
    <t>大矢部</t>
  </si>
  <si>
    <t>1420104004</t>
  </si>
  <si>
    <t>衣笠</t>
  </si>
  <si>
    <t>1420104005</t>
  </si>
  <si>
    <t>平作</t>
  </si>
  <si>
    <t>1420104006</t>
  </si>
  <si>
    <t>阿部倉</t>
  </si>
  <si>
    <t>1420104007</t>
  </si>
  <si>
    <t>池上</t>
  </si>
  <si>
    <t>1420104008</t>
  </si>
  <si>
    <t>金谷，衣笠栄</t>
  </si>
  <si>
    <t>1420104009</t>
  </si>
  <si>
    <t>小矢部</t>
  </si>
  <si>
    <t>1420105001</t>
  </si>
  <si>
    <t>久里浜</t>
  </si>
  <si>
    <t>1420105002</t>
  </si>
  <si>
    <t>久村</t>
  </si>
  <si>
    <t>1420105003</t>
  </si>
  <si>
    <t>佐原上</t>
  </si>
  <si>
    <t>1420105004</t>
  </si>
  <si>
    <t>佐原下</t>
  </si>
  <si>
    <t>1420105005</t>
  </si>
  <si>
    <t>岩戸</t>
  </si>
  <si>
    <t>1420106001</t>
  </si>
  <si>
    <t>武</t>
  </si>
  <si>
    <t>1420106002</t>
  </si>
  <si>
    <t>須軽谷</t>
  </si>
  <si>
    <t>1420106003</t>
  </si>
  <si>
    <t>1420106004</t>
  </si>
  <si>
    <t>太田和</t>
  </si>
  <si>
    <t>1420107001</t>
  </si>
  <si>
    <t>久留和</t>
  </si>
  <si>
    <t>1420107002</t>
  </si>
  <si>
    <t>1420107003</t>
  </si>
  <si>
    <t>秋谷</t>
  </si>
  <si>
    <t>1420107004</t>
  </si>
  <si>
    <t>芦名</t>
  </si>
  <si>
    <t>1420107005</t>
  </si>
  <si>
    <t>長坂</t>
  </si>
  <si>
    <t>1420107006</t>
  </si>
  <si>
    <t>荻野</t>
  </si>
  <si>
    <t>1420107007</t>
  </si>
  <si>
    <t>佐島</t>
  </si>
  <si>
    <t>1420108001</t>
  </si>
  <si>
    <t>丸大</t>
  </si>
  <si>
    <t>1420108002</t>
  </si>
  <si>
    <t>1420108003</t>
  </si>
  <si>
    <t>1420108004</t>
  </si>
  <si>
    <t>志も</t>
  </si>
  <si>
    <t>1420108005</t>
  </si>
  <si>
    <t>1420108006</t>
  </si>
  <si>
    <t>金は</t>
  </si>
  <si>
    <t>1420108007</t>
  </si>
  <si>
    <t>津久井浜</t>
  </si>
  <si>
    <t>1420108008</t>
  </si>
  <si>
    <t>丸を</t>
  </si>
  <si>
    <t>1420108009</t>
  </si>
  <si>
    <t>丸岡</t>
  </si>
  <si>
    <t>1420108010</t>
  </si>
  <si>
    <t>丸入</t>
  </si>
  <si>
    <t>1420108011</t>
  </si>
  <si>
    <t>丸な</t>
  </si>
  <si>
    <t>1420108012</t>
  </si>
  <si>
    <t>1420109001</t>
  </si>
  <si>
    <t>小根岸</t>
  </si>
  <si>
    <t>1420109002</t>
  </si>
  <si>
    <t>大木根</t>
  </si>
  <si>
    <t>1420109003</t>
  </si>
  <si>
    <t>1420109004</t>
  </si>
  <si>
    <t>1420109005</t>
  </si>
  <si>
    <t>1420109006</t>
  </si>
  <si>
    <t>仮屋ケ崎</t>
  </si>
  <si>
    <t>1420109007</t>
  </si>
  <si>
    <t>漆山</t>
  </si>
  <si>
    <t>1420109008</t>
  </si>
  <si>
    <t>1420109009</t>
  </si>
  <si>
    <t>1420109010</t>
  </si>
  <si>
    <t>1420109011</t>
  </si>
  <si>
    <t>番場</t>
  </si>
  <si>
    <t>1420109012</t>
  </si>
  <si>
    <t>1420199000</t>
  </si>
  <si>
    <t>1420199999</t>
  </si>
  <si>
    <t>1420300000</t>
  </si>
  <si>
    <t>1420301001</t>
  </si>
  <si>
    <t>上平塚</t>
  </si>
  <si>
    <t>1420301002</t>
  </si>
  <si>
    <t>1420301003</t>
  </si>
  <si>
    <t>柳町</t>
  </si>
  <si>
    <t>1420301004</t>
  </si>
  <si>
    <t>西仲町</t>
  </si>
  <si>
    <t>1420301005</t>
  </si>
  <si>
    <t>平塚新宿</t>
  </si>
  <si>
    <t>1420301006</t>
  </si>
  <si>
    <t>馬入</t>
  </si>
  <si>
    <t>1420301007</t>
  </si>
  <si>
    <t>須賀北</t>
  </si>
  <si>
    <t>1420301008</t>
  </si>
  <si>
    <t>須賀西</t>
  </si>
  <si>
    <t>1420302001</t>
  </si>
  <si>
    <t>公所</t>
  </si>
  <si>
    <t>1420302002</t>
  </si>
  <si>
    <t>根坂間</t>
  </si>
  <si>
    <t>1420302003</t>
  </si>
  <si>
    <t>出繩</t>
  </si>
  <si>
    <t>1420302004</t>
  </si>
  <si>
    <t>上万田</t>
  </si>
  <si>
    <t>1420302005</t>
  </si>
  <si>
    <t>下万田</t>
  </si>
  <si>
    <t>1420302006</t>
  </si>
  <si>
    <t>高根</t>
  </si>
  <si>
    <t>1420302007</t>
  </si>
  <si>
    <t>山下</t>
  </si>
  <si>
    <t>1420302008</t>
  </si>
  <si>
    <t>1420302009</t>
  </si>
  <si>
    <t>徳延</t>
  </si>
  <si>
    <t>1420302010</t>
  </si>
  <si>
    <t>纒</t>
  </si>
  <si>
    <t>1420303001</t>
  </si>
  <si>
    <t>大真土</t>
  </si>
  <si>
    <t>1420303002</t>
  </si>
  <si>
    <t>古真土</t>
  </si>
  <si>
    <t>1420303003</t>
  </si>
  <si>
    <t>1420303004</t>
  </si>
  <si>
    <t>1420303005</t>
  </si>
  <si>
    <t>1420303006</t>
  </si>
  <si>
    <t>中庭</t>
  </si>
  <si>
    <t>1420303007</t>
  </si>
  <si>
    <t>1420303008</t>
  </si>
  <si>
    <t>観音町</t>
  </si>
  <si>
    <t>1420303009</t>
  </si>
  <si>
    <t>1420303010</t>
  </si>
  <si>
    <t>1420303011</t>
  </si>
  <si>
    <t>1420303012</t>
  </si>
  <si>
    <t>1420303013</t>
  </si>
  <si>
    <t>尼沼</t>
  </si>
  <si>
    <t>1420303014</t>
  </si>
  <si>
    <t>1420303015</t>
  </si>
  <si>
    <t>1420303016</t>
  </si>
  <si>
    <t>御殿東</t>
  </si>
  <si>
    <t>1420303017</t>
  </si>
  <si>
    <t>御殿西</t>
  </si>
  <si>
    <t>1420303018</t>
  </si>
  <si>
    <t>1420303019</t>
  </si>
  <si>
    <t>裏宿</t>
  </si>
  <si>
    <t>1420303020</t>
  </si>
  <si>
    <t>1420303021</t>
  </si>
  <si>
    <t>南原東町</t>
  </si>
  <si>
    <t>1420303022</t>
  </si>
  <si>
    <t>南原上町</t>
  </si>
  <si>
    <t>1420304001</t>
  </si>
  <si>
    <t>上惣領</t>
  </si>
  <si>
    <t>1420304002</t>
  </si>
  <si>
    <t>惣領分</t>
  </si>
  <si>
    <t>1420304003</t>
  </si>
  <si>
    <t>庶子分</t>
  </si>
  <si>
    <t>1420304004</t>
  </si>
  <si>
    <t>寺分</t>
  </si>
  <si>
    <t>1420304005</t>
  </si>
  <si>
    <t>遠藤原</t>
  </si>
  <si>
    <t>1420304006</t>
  </si>
  <si>
    <t>小熊</t>
  </si>
  <si>
    <t>1420304007</t>
  </si>
  <si>
    <t>早田・人増</t>
  </si>
  <si>
    <t>1420304008</t>
  </si>
  <si>
    <t>山田屋敷・飛谷津</t>
  </si>
  <si>
    <t>1420304009</t>
  </si>
  <si>
    <t>山入・四十畑</t>
  </si>
  <si>
    <t>1420304010</t>
  </si>
  <si>
    <t>山之神</t>
  </si>
  <si>
    <t>1420304011</t>
  </si>
  <si>
    <t>1420304012</t>
  </si>
  <si>
    <t>新宿・神戸</t>
  </si>
  <si>
    <t>1420304013</t>
  </si>
  <si>
    <t>下吉沢</t>
  </si>
  <si>
    <t>1420304014</t>
  </si>
  <si>
    <t>1420305001</t>
  </si>
  <si>
    <t>平等寺</t>
  </si>
  <si>
    <t>1420305002</t>
  </si>
  <si>
    <t>豊中</t>
  </si>
  <si>
    <t>1420305003</t>
  </si>
  <si>
    <t>1420305004</t>
  </si>
  <si>
    <t>1420305005</t>
  </si>
  <si>
    <t>1420305006</t>
  </si>
  <si>
    <t>小嶺</t>
  </si>
  <si>
    <t>1420305007</t>
  </si>
  <si>
    <t>打間木</t>
  </si>
  <si>
    <t>1420306001</t>
  </si>
  <si>
    <t>1420306002</t>
  </si>
  <si>
    <t>寺田繩</t>
  </si>
  <si>
    <t>1420306003</t>
  </si>
  <si>
    <t>1420306004</t>
  </si>
  <si>
    <t>長持</t>
  </si>
  <si>
    <t>1420307001</t>
  </si>
  <si>
    <t>北久保</t>
  </si>
  <si>
    <t>1420307002</t>
  </si>
  <si>
    <t>1420307003</t>
  </si>
  <si>
    <t>1420307004</t>
  </si>
  <si>
    <t>青柳</t>
  </si>
  <si>
    <t>1420307005</t>
  </si>
  <si>
    <t>坪之内</t>
  </si>
  <si>
    <t>1420307006</t>
  </si>
  <si>
    <t>1420307007</t>
  </si>
  <si>
    <t>川前</t>
  </si>
  <si>
    <t>1420307008</t>
  </si>
  <si>
    <t>片岡</t>
  </si>
  <si>
    <t>1420307009</t>
  </si>
  <si>
    <t>広川</t>
  </si>
  <si>
    <t>1420307010</t>
  </si>
  <si>
    <t>千須谷</t>
  </si>
  <si>
    <t>1420308001</t>
  </si>
  <si>
    <t>吉際</t>
  </si>
  <si>
    <t>1420308002</t>
  </si>
  <si>
    <t>大神第一</t>
  </si>
  <si>
    <t>1420308003</t>
  </si>
  <si>
    <t>大神第二</t>
  </si>
  <si>
    <t>1420308004</t>
  </si>
  <si>
    <t>大神第三</t>
  </si>
  <si>
    <t>1420308005</t>
  </si>
  <si>
    <t>大神第四</t>
  </si>
  <si>
    <t>1420308006</t>
  </si>
  <si>
    <t>田村第一</t>
  </si>
  <si>
    <t>1420308007</t>
  </si>
  <si>
    <t>田村第二</t>
  </si>
  <si>
    <t>1420308008</t>
  </si>
  <si>
    <t>田村第三</t>
  </si>
  <si>
    <t>1420308009</t>
  </si>
  <si>
    <t>田村第四</t>
  </si>
  <si>
    <t>1420308010</t>
  </si>
  <si>
    <t>横内第一</t>
  </si>
  <si>
    <t>1420308011</t>
  </si>
  <si>
    <t>横内第二</t>
  </si>
  <si>
    <t>1420308012</t>
  </si>
  <si>
    <t>横内第三</t>
  </si>
  <si>
    <t>1420308013</t>
  </si>
  <si>
    <t>横内第四</t>
  </si>
  <si>
    <t>1420309001</t>
  </si>
  <si>
    <t>城所</t>
  </si>
  <si>
    <t>1420309002</t>
  </si>
  <si>
    <t>小鍋島</t>
  </si>
  <si>
    <t>1420309003</t>
  </si>
  <si>
    <t>1420309004</t>
  </si>
  <si>
    <t>1420310001</t>
  </si>
  <si>
    <t>西海地</t>
  </si>
  <si>
    <t>1420310002</t>
  </si>
  <si>
    <t>矢崎</t>
  </si>
  <si>
    <t>1420310003</t>
  </si>
  <si>
    <t>別北</t>
  </si>
  <si>
    <t>1420310004</t>
  </si>
  <si>
    <t>1420310005</t>
  </si>
  <si>
    <t>丸島</t>
  </si>
  <si>
    <t>1420310006</t>
  </si>
  <si>
    <t>1420311001</t>
  </si>
  <si>
    <t>真田</t>
  </si>
  <si>
    <t>1420400000</t>
  </si>
  <si>
    <t>1420401001</t>
  </si>
  <si>
    <t>扇ガ谷</t>
  </si>
  <si>
    <t>1420401002</t>
  </si>
  <si>
    <t>二階堂</t>
  </si>
  <si>
    <t>1420401003</t>
  </si>
  <si>
    <t>十二所</t>
  </si>
  <si>
    <t>1420401004</t>
  </si>
  <si>
    <t>浄明寺</t>
  </si>
  <si>
    <t>1420401005</t>
  </si>
  <si>
    <t>大町</t>
  </si>
  <si>
    <t>1420401006</t>
  </si>
  <si>
    <t>材木座</t>
  </si>
  <si>
    <t>1420401007</t>
  </si>
  <si>
    <t>1420401008</t>
  </si>
  <si>
    <t>極楽寺</t>
  </si>
  <si>
    <t>1420401009</t>
  </si>
  <si>
    <t>雪ノ下</t>
  </si>
  <si>
    <t>1420401010</t>
  </si>
  <si>
    <t>1420401011</t>
  </si>
  <si>
    <t>津</t>
  </si>
  <si>
    <t>1420401012</t>
  </si>
  <si>
    <t>田辺</t>
  </si>
  <si>
    <t>1420402001</t>
  </si>
  <si>
    <t>手広</t>
  </si>
  <si>
    <t>1420402002</t>
  </si>
  <si>
    <t>1420402003</t>
  </si>
  <si>
    <t>上町屋</t>
  </si>
  <si>
    <t>1420402004</t>
  </si>
  <si>
    <t>1420402005</t>
  </si>
  <si>
    <t>梶原</t>
  </si>
  <si>
    <t>1420402006</t>
  </si>
  <si>
    <t>1420402007</t>
  </si>
  <si>
    <t>1420402008</t>
  </si>
  <si>
    <t>笛田</t>
  </si>
  <si>
    <t>1420403001</t>
  </si>
  <si>
    <t>城廻</t>
  </si>
  <si>
    <t>1420403002</t>
  </si>
  <si>
    <t>岩瀬</t>
  </si>
  <si>
    <t>1420403003</t>
  </si>
  <si>
    <t>1420403004</t>
  </si>
  <si>
    <t>植木</t>
  </si>
  <si>
    <t>1420403005</t>
  </si>
  <si>
    <t>大船</t>
  </si>
  <si>
    <t>1420403006</t>
  </si>
  <si>
    <t>山ノ内</t>
  </si>
  <si>
    <t>1420403007</t>
  </si>
  <si>
    <t>小袋谷</t>
  </si>
  <si>
    <t>1420403008</t>
  </si>
  <si>
    <t>1420499000</t>
  </si>
  <si>
    <t>1420499999</t>
  </si>
  <si>
    <t>1420500000</t>
  </si>
  <si>
    <t>1420501001</t>
  </si>
  <si>
    <t>立石</t>
  </si>
  <si>
    <t>1420501002</t>
  </si>
  <si>
    <t>善行</t>
  </si>
  <si>
    <t>1420501003</t>
  </si>
  <si>
    <t>諏訪ケ谷</t>
  </si>
  <si>
    <t>1420501004</t>
  </si>
  <si>
    <t>陣屋小路</t>
  </si>
  <si>
    <t>1420501005</t>
  </si>
  <si>
    <t>厚生</t>
  </si>
  <si>
    <t>1420501006</t>
  </si>
  <si>
    <t>三共</t>
  </si>
  <si>
    <t>1420501007</t>
  </si>
  <si>
    <t>西富</t>
  </si>
  <si>
    <t>1420501008</t>
  </si>
  <si>
    <t>大鋸東町</t>
  </si>
  <si>
    <t>1420501009</t>
  </si>
  <si>
    <t>1420501010</t>
  </si>
  <si>
    <t>中東</t>
  </si>
  <si>
    <t>1420501011</t>
  </si>
  <si>
    <t>石上新田</t>
  </si>
  <si>
    <t>1420501012</t>
  </si>
  <si>
    <t>1420501013</t>
  </si>
  <si>
    <t>1420501014</t>
  </si>
  <si>
    <t>苅田</t>
  </si>
  <si>
    <t>1420501015</t>
  </si>
  <si>
    <t>1420501016</t>
  </si>
  <si>
    <t>宿庭</t>
  </si>
  <si>
    <t>1420501017</t>
  </si>
  <si>
    <t>丸宮</t>
  </si>
  <si>
    <t>1420501018</t>
  </si>
  <si>
    <t>1420502001</t>
  </si>
  <si>
    <t>下土棚</t>
  </si>
  <si>
    <t>1420502002</t>
  </si>
  <si>
    <t>1420502003</t>
  </si>
  <si>
    <t>亀井野</t>
  </si>
  <si>
    <t>1420502004</t>
  </si>
  <si>
    <t>西俣野</t>
  </si>
  <si>
    <t>1420502005</t>
  </si>
  <si>
    <t>1420502006</t>
  </si>
  <si>
    <t>円行</t>
  </si>
  <si>
    <t>1420503001</t>
  </si>
  <si>
    <t>1420503002</t>
  </si>
  <si>
    <t>北ノ谷表郷</t>
  </si>
  <si>
    <t>1420503003</t>
  </si>
  <si>
    <t>小ケ谷</t>
  </si>
  <si>
    <t>1420503004</t>
  </si>
  <si>
    <t>小糸</t>
  </si>
  <si>
    <t>1420503005</t>
  </si>
  <si>
    <t>台谷</t>
  </si>
  <si>
    <t>1420503006</t>
  </si>
  <si>
    <t>折戸</t>
  </si>
  <si>
    <t>1420503007</t>
  </si>
  <si>
    <t>二ツ谷</t>
  </si>
  <si>
    <t>1420503008</t>
  </si>
  <si>
    <t>1420503009</t>
  </si>
  <si>
    <t>羽鳥</t>
  </si>
  <si>
    <t>1420503010</t>
  </si>
  <si>
    <t>1420503011</t>
  </si>
  <si>
    <t>藤大</t>
  </si>
  <si>
    <t>1420503012</t>
  </si>
  <si>
    <t>引地</t>
  </si>
  <si>
    <t>1420503013</t>
  </si>
  <si>
    <t>辻堂北町</t>
  </si>
  <si>
    <t>1420503014</t>
  </si>
  <si>
    <t>辻堂東町</t>
  </si>
  <si>
    <t>1420503015</t>
  </si>
  <si>
    <t>辻堂南町</t>
  </si>
  <si>
    <t>1420503016</t>
  </si>
  <si>
    <t>辻堂西町</t>
  </si>
  <si>
    <t>1420504001</t>
  </si>
  <si>
    <t>柄沢</t>
  </si>
  <si>
    <t>1420504002</t>
  </si>
  <si>
    <t>渡内</t>
  </si>
  <si>
    <t>1420504003</t>
  </si>
  <si>
    <t>高谷</t>
  </si>
  <si>
    <t>1420504004</t>
  </si>
  <si>
    <t>小塚</t>
  </si>
  <si>
    <t>1420504005</t>
  </si>
  <si>
    <t>1420504006</t>
  </si>
  <si>
    <t>弥勒寺</t>
  </si>
  <si>
    <t>1420504007</t>
  </si>
  <si>
    <t>1420504008</t>
  </si>
  <si>
    <t>川名</t>
  </si>
  <si>
    <t>1420504009</t>
  </si>
  <si>
    <t>新屋敷</t>
  </si>
  <si>
    <t>1420504010</t>
  </si>
  <si>
    <t>東り町</t>
  </si>
  <si>
    <t>1420504011</t>
  </si>
  <si>
    <t>西方</t>
  </si>
  <si>
    <t>1420505001</t>
  </si>
  <si>
    <t>高倉</t>
  </si>
  <si>
    <t>1420505002</t>
  </si>
  <si>
    <t>藪鼻</t>
  </si>
  <si>
    <t>1420505003</t>
  </si>
  <si>
    <t>長後</t>
  </si>
  <si>
    <t>1420505004</t>
  </si>
  <si>
    <t>長後通り</t>
  </si>
  <si>
    <t>1420505005</t>
  </si>
  <si>
    <t>1420506001</t>
  </si>
  <si>
    <t>遠藤北部</t>
  </si>
  <si>
    <t>1420506002</t>
  </si>
  <si>
    <t>遠藤東部</t>
  </si>
  <si>
    <t>1420506003</t>
  </si>
  <si>
    <t>遠藤南部</t>
  </si>
  <si>
    <t>1420506004</t>
  </si>
  <si>
    <t>遠藤西部</t>
  </si>
  <si>
    <t>1420507001</t>
  </si>
  <si>
    <t>1420507002</t>
  </si>
  <si>
    <t>菖蒲沢</t>
  </si>
  <si>
    <t>1420507003</t>
  </si>
  <si>
    <t>打戻</t>
  </si>
  <si>
    <t>1420507004</t>
  </si>
  <si>
    <t>獺郷</t>
  </si>
  <si>
    <t>1420507005</t>
  </si>
  <si>
    <t>1420507006</t>
  </si>
  <si>
    <t>用田</t>
  </si>
  <si>
    <t>1420600000</t>
  </si>
  <si>
    <t>1420601001</t>
  </si>
  <si>
    <t>小田原</t>
  </si>
  <si>
    <t>1420601002</t>
  </si>
  <si>
    <t>1420601003</t>
  </si>
  <si>
    <t>1420601004</t>
  </si>
  <si>
    <t>1420601005</t>
  </si>
  <si>
    <t>1420601006</t>
  </si>
  <si>
    <t>井細田</t>
  </si>
  <si>
    <t>1420601007</t>
  </si>
  <si>
    <t>多古</t>
  </si>
  <si>
    <t>1420601008</t>
  </si>
  <si>
    <t>荻窪</t>
  </si>
  <si>
    <t>1420601009</t>
  </si>
  <si>
    <t>1420601010</t>
  </si>
  <si>
    <t>山王原</t>
  </si>
  <si>
    <t>1420601011</t>
  </si>
  <si>
    <t>網一色</t>
  </si>
  <si>
    <t>1420602001</t>
  </si>
  <si>
    <t>1420602002</t>
  </si>
  <si>
    <t>諏訪原</t>
  </si>
  <si>
    <t>1420602003</t>
  </si>
  <si>
    <t>1420602004</t>
  </si>
  <si>
    <t>1420602005</t>
  </si>
  <si>
    <t>1420602006</t>
  </si>
  <si>
    <t>中宿第一</t>
  </si>
  <si>
    <t>1420602007</t>
  </si>
  <si>
    <t>中宿第二</t>
  </si>
  <si>
    <t>1420602008</t>
  </si>
  <si>
    <t>1420602009</t>
  </si>
  <si>
    <t>中久野</t>
  </si>
  <si>
    <t>1420602010</t>
  </si>
  <si>
    <t>留場</t>
  </si>
  <si>
    <t>1420602011</t>
  </si>
  <si>
    <t>欠ノ上</t>
  </si>
  <si>
    <t>1420602012</t>
  </si>
  <si>
    <t>坊所</t>
  </si>
  <si>
    <t>1420602013</t>
  </si>
  <si>
    <t>舟原</t>
  </si>
  <si>
    <t>1420602014</t>
  </si>
  <si>
    <t>和留沢</t>
  </si>
  <si>
    <t>1420603001</t>
  </si>
  <si>
    <t>丸西</t>
  </si>
  <si>
    <t>1420603002</t>
  </si>
  <si>
    <t>丸中</t>
  </si>
  <si>
    <t>1420603003</t>
  </si>
  <si>
    <t>1420603004</t>
  </si>
  <si>
    <t>向口</t>
  </si>
  <si>
    <t>1420603005</t>
  </si>
  <si>
    <t>丸上</t>
  </si>
  <si>
    <t>1420604001</t>
  </si>
  <si>
    <t>板橋</t>
  </si>
  <si>
    <t>1420604002</t>
  </si>
  <si>
    <t>東風祭</t>
  </si>
  <si>
    <t>1420604003</t>
  </si>
  <si>
    <t>西風祭</t>
  </si>
  <si>
    <t>1420604004</t>
  </si>
  <si>
    <t>入生田</t>
  </si>
  <si>
    <t>1420604005</t>
  </si>
  <si>
    <t>水之尾</t>
  </si>
  <si>
    <t>1420605001</t>
  </si>
  <si>
    <t>酒匂</t>
  </si>
  <si>
    <t>1420605002</t>
  </si>
  <si>
    <t>小八幡</t>
  </si>
  <si>
    <t>1420606001</t>
  </si>
  <si>
    <t>1420606002</t>
  </si>
  <si>
    <t>1420606003</t>
  </si>
  <si>
    <t>矢作</t>
  </si>
  <si>
    <t>1420606004</t>
  </si>
  <si>
    <t>上鴨宮</t>
  </si>
  <si>
    <t>1420606005</t>
  </si>
  <si>
    <t>鴨宮東西</t>
  </si>
  <si>
    <t>1420606006</t>
  </si>
  <si>
    <t>鴨宮駅前</t>
  </si>
  <si>
    <t>1420606007</t>
  </si>
  <si>
    <t>1420606008</t>
  </si>
  <si>
    <t>1420607001</t>
  </si>
  <si>
    <t>曽我原</t>
  </si>
  <si>
    <t>1420607002</t>
  </si>
  <si>
    <t>曽我谷津</t>
  </si>
  <si>
    <t>1420607003</t>
  </si>
  <si>
    <t>曽我別所</t>
  </si>
  <si>
    <t>1420607004</t>
  </si>
  <si>
    <t>曽我岸</t>
  </si>
  <si>
    <t>1420607005</t>
  </si>
  <si>
    <t>曽我神戸</t>
  </si>
  <si>
    <t>1420608001</t>
  </si>
  <si>
    <t>1420608002</t>
  </si>
  <si>
    <t>米神</t>
  </si>
  <si>
    <t>1420608003</t>
  </si>
  <si>
    <t>根府川</t>
  </si>
  <si>
    <t>1420608004</t>
  </si>
  <si>
    <t>1420609001</t>
  </si>
  <si>
    <t>国府津東部</t>
  </si>
  <si>
    <t>1420609002</t>
  </si>
  <si>
    <t>国府津中宿</t>
  </si>
  <si>
    <t>1420609003</t>
  </si>
  <si>
    <t>国府津西部</t>
  </si>
  <si>
    <t>1420609004</t>
  </si>
  <si>
    <t>国府津天神前</t>
  </si>
  <si>
    <t>1420609005</t>
  </si>
  <si>
    <t>国府津辻川</t>
  </si>
  <si>
    <t>1420609006</t>
  </si>
  <si>
    <t>国府津生田</t>
  </si>
  <si>
    <t>1420609007</t>
  </si>
  <si>
    <t>田島丹沢</t>
  </si>
  <si>
    <t>1420609008</t>
  </si>
  <si>
    <t>田島根岸</t>
  </si>
  <si>
    <t>1420609009</t>
  </si>
  <si>
    <t>田島堂ノ前</t>
  </si>
  <si>
    <t>1420609010</t>
  </si>
  <si>
    <t>田島河原境</t>
  </si>
  <si>
    <t>1420609011</t>
  </si>
  <si>
    <t>田島河原</t>
  </si>
  <si>
    <t>1420610001</t>
  </si>
  <si>
    <t>東栢山</t>
  </si>
  <si>
    <t>1420610002</t>
  </si>
  <si>
    <t>西栢山</t>
  </si>
  <si>
    <t>1420610003</t>
  </si>
  <si>
    <t>曽比西</t>
  </si>
  <si>
    <t>1420610004</t>
  </si>
  <si>
    <t>曽比河原</t>
  </si>
  <si>
    <t>1420610005</t>
  </si>
  <si>
    <t>曽比寺下</t>
  </si>
  <si>
    <t>1420611001</t>
  </si>
  <si>
    <t>穴部新田</t>
  </si>
  <si>
    <t>1420611002</t>
  </si>
  <si>
    <t>穴部</t>
  </si>
  <si>
    <t>1420611003</t>
  </si>
  <si>
    <t>府川</t>
  </si>
  <si>
    <t>1420611004</t>
  </si>
  <si>
    <t>北ノ窪</t>
  </si>
  <si>
    <t>1420611005</t>
  </si>
  <si>
    <t>1420611006</t>
  </si>
  <si>
    <t>1420611007</t>
  </si>
  <si>
    <t>1420611008</t>
  </si>
  <si>
    <t>1420611009</t>
  </si>
  <si>
    <t>飯田岡</t>
  </si>
  <si>
    <t>1420611010</t>
  </si>
  <si>
    <t>清水新田</t>
  </si>
  <si>
    <t>1420611011</t>
  </si>
  <si>
    <t>1420611012</t>
  </si>
  <si>
    <t>中曽根</t>
  </si>
  <si>
    <t>1420611013</t>
  </si>
  <si>
    <t>蓮正寺</t>
  </si>
  <si>
    <t>1420612001</t>
  </si>
  <si>
    <t>延清</t>
  </si>
  <si>
    <t>1420612002</t>
  </si>
  <si>
    <t>西大友</t>
  </si>
  <si>
    <t>1420612003</t>
  </si>
  <si>
    <t>東大友</t>
  </si>
  <si>
    <t>1420612004</t>
  </si>
  <si>
    <t>1420612005</t>
  </si>
  <si>
    <t>下千代</t>
  </si>
  <si>
    <t>1420612006</t>
  </si>
  <si>
    <t>上千代</t>
  </si>
  <si>
    <t>1420612007</t>
  </si>
  <si>
    <t>千代上原</t>
  </si>
  <si>
    <t>1420612008</t>
  </si>
  <si>
    <t>1420612009</t>
  </si>
  <si>
    <t>別堀</t>
  </si>
  <si>
    <t>1420613001</t>
  </si>
  <si>
    <t>曽我大沢</t>
  </si>
  <si>
    <t>1420613002</t>
  </si>
  <si>
    <t>上曽我</t>
  </si>
  <si>
    <t>1420613003</t>
  </si>
  <si>
    <t>下大井</t>
  </si>
  <si>
    <t>1420613004</t>
  </si>
  <si>
    <t>鬼柳</t>
  </si>
  <si>
    <t>1420614001</t>
  </si>
  <si>
    <t>1420614002</t>
  </si>
  <si>
    <t>西成田</t>
  </si>
  <si>
    <t>1420614003</t>
  </si>
  <si>
    <t>東成田</t>
  </si>
  <si>
    <t>1420614004</t>
  </si>
  <si>
    <t>飯泉</t>
  </si>
  <si>
    <t>1420615001</t>
  </si>
  <si>
    <t>脇</t>
  </si>
  <si>
    <t>1420615002</t>
  </si>
  <si>
    <t>1420615003</t>
  </si>
  <si>
    <t>坂呂</t>
  </si>
  <si>
    <t>1420615004</t>
  </si>
  <si>
    <t>1420615005</t>
  </si>
  <si>
    <t>小船</t>
  </si>
  <si>
    <t>1420615006</t>
  </si>
  <si>
    <t>1420615007</t>
  </si>
  <si>
    <t>中村原</t>
  </si>
  <si>
    <t>1420615008</t>
  </si>
  <si>
    <t>1420615009</t>
  </si>
  <si>
    <t>沼代</t>
  </si>
  <si>
    <t>1420615010</t>
  </si>
  <si>
    <t>明沢</t>
  </si>
  <si>
    <t>1420616001</t>
  </si>
  <si>
    <t>1420616002</t>
  </si>
  <si>
    <t>1420616003</t>
  </si>
  <si>
    <t>1420616004</t>
  </si>
  <si>
    <t>1420616005</t>
  </si>
  <si>
    <t>羽根尾</t>
  </si>
  <si>
    <t>1420700000</t>
  </si>
  <si>
    <t>1420701001</t>
  </si>
  <si>
    <t>1420701002</t>
  </si>
  <si>
    <t>十間坂</t>
  </si>
  <si>
    <t>1420701003</t>
  </si>
  <si>
    <t>1420701004</t>
  </si>
  <si>
    <t>1420701005</t>
  </si>
  <si>
    <t>1420701006</t>
  </si>
  <si>
    <t>茶屋町</t>
  </si>
  <si>
    <t>1420701007</t>
  </si>
  <si>
    <t>鳥井戸</t>
  </si>
  <si>
    <t>1420701008</t>
  </si>
  <si>
    <t>1420701009</t>
  </si>
  <si>
    <t>東海岸</t>
  </si>
  <si>
    <t>1420701010</t>
  </si>
  <si>
    <t>中海岸</t>
  </si>
  <si>
    <t>1420702001</t>
  </si>
  <si>
    <t>萩園</t>
  </si>
  <si>
    <t>1420702002</t>
  </si>
  <si>
    <t>1420702003</t>
  </si>
  <si>
    <t>円蔵</t>
  </si>
  <si>
    <t>1420702004</t>
  </si>
  <si>
    <t>矢畑</t>
  </si>
  <si>
    <t>1420702005</t>
  </si>
  <si>
    <t>浜之郷</t>
  </si>
  <si>
    <t>1420702006</t>
  </si>
  <si>
    <t>下町屋</t>
  </si>
  <si>
    <t>1420702007</t>
  </si>
  <si>
    <t>1420702008</t>
  </si>
  <si>
    <t>1420702009</t>
  </si>
  <si>
    <t>1420702010</t>
  </si>
  <si>
    <t>1420702011</t>
  </si>
  <si>
    <t>1420703001</t>
  </si>
  <si>
    <t>香川</t>
  </si>
  <si>
    <t>1420703002</t>
  </si>
  <si>
    <t>甘沼</t>
  </si>
  <si>
    <t>1420703003</t>
  </si>
  <si>
    <t>下赤羽根</t>
  </si>
  <si>
    <t>1420703004</t>
  </si>
  <si>
    <t>中赤羽根</t>
  </si>
  <si>
    <t>1420703005</t>
  </si>
  <si>
    <t>上赤羽根</t>
  </si>
  <si>
    <t>1420703006</t>
  </si>
  <si>
    <t>小和田</t>
  </si>
  <si>
    <t>1420703007</t>
  </si>
  <si>
    <t>菱沼</t>
  </si>
  <si>
    <t>1420703008</t>
  </si>
  <si>
    <t>室田</t>
  </si>
  <si>
    <t>1420703009</t>
  </si>
  <si>
    <t>1420704001</t>
  </si>
  <si>
    <t>芹沢</t>
  </si>
  <si>
    <t>1420704002</t>
  </si>
  <si>
    <t>行谷</t>
  </si>
  <si>
    <t>1420704003</t>
  </si>
  <si>
    <t>1420704004</t>
  </si>
  <si>
    <t>下寺尾</t>
  </si>
  <si>
    <t>1420799000</t>
  </si>
  <si>
    <t>1420799999</t>
  </si>
  <si>
    <t>1420800000</t>
  </si>
  <si>
    <t>1420800001</t>
  </si>
  <si>
    <t>桜山</t>
  </si>
  <si>
    <t>1420800002</t>
  </si>
  <si>
    <t>沼間</t>
  </si>
  <si>
    <t>1420800003</t>
  </si>
  <si>
    <t>池子</t>
  </si>
  <si>
    <t>1420800004</t>
  </si>
  <si>
    <t>久木</t>
  </si>
  <si>
    <t>1420800005</t>
  </si>
  <si>
    <t>1420800006</t>
  </si>
  <si>
    <t>小坪</t>
  </si>
  <si>
    <t>1420800007</t>
  </si>
  <si>
    <t>逗子</t>
  </si>
  <si>
    <t>1420800008</t>
  </si>
  <si>
    <t>山ノ根</t>
  </si>
  <si>
    <t>1421000000</t>
  </si>
  <si>
    <t>1421001001</t>
  </si>
  <si>
    <t>今井原</t>
  </si>
  <si>
    <t>1421001002</t>
  </si>
  <si>
    <t>仲今井</t>
  </si>
  <si>
    <t>1421001003</t>
  </si>
  <si>
    <t>大瀬戸</t>
  </si>
  <si>
    <t>1421001004</t>
  </si>
  <si>
    <t>芝原</t>
  </si>
  <si>
    <t>1421001005</t>
  </si>
  <si>
    <t>木ノ間</t>
  </si>
  <si>
    <t>1421001006</t>
  </si>
  <si>
    <t>1421001007</t>
  </si>
  <si>
    <t>岩井口</t>
  </si>
  <si>
    <t>1421001008</t>
  </si>
  <si>
    <t>鹿池</t>
  </si>
  <si>
    <t>1421001009</t>
  </si>
  <si>
    <t>山道</t>
  </si>
  <si>
    <t>1421001010</t>
  </si>
  <si>
    <t>菊名浜</t>
  </si>
  <si>
    <t>1421001011</t>
  </si>
  <si>
    <t>菊名岡</t>
  </si>
  <si>
    <t>1421001012</t>
  </si>
  <si>
    <t>蛭尾</t>
  </si>
  <si>
    <t>1421001013</t>
  </si>
  <si>
    <t>里丸山</t>
  </si>
  <si>
    <t>1421001014</t>
  </si>
  <si>
    <t>1421001015</t>
  </si>
  <si>
    <t>岩浦</t>
  </si>
  <si>
    <t>1421001016</t>
  </si>
  <si>
    <t>鋒小浜</t>
  </si>
  <si>
    <t>1421001017</t>
  </si>
  <si>
    <t>間久保</t>
  </si>
  <si>
    <t>1421001018</t>
  </si>
  <si>
    <t>柳田</t>
  </si>
  <si>
    <t>1421001019</t>
  </si>
  <si>
    <t>田戸</t>
  </si>
  <si>
    <t>1421001020</t>
  </si>
  <si>
    <t>1421001021</t>
  </si>
  <si>
    <t>房坪</t>
  </si>
  <si>
    <t>1421001022</t>
  </si>
  <si>
    <t>大毘</t>
  </si>
  <si>
    <t>1421001023</t>
  </si>
  <si>
    <t>大乗</t>
  </si>
  <si>
    <t>1421002001</t>
  </si>
  <si>
    <t>1421002002</t>
  </si>
  <si>
    <t>1421002003</t>
  </si>
  <si>
    <t>向ケ崎</t>
  </si>
  <si>
    <t>1421002004</t>
  </si>
  <si>
    <t>城ケ島</t>
  </si>
  <si>
    <t>1421002005</t>
  </si>
  <si>
    <t>1421002006</t>
  </si>
  <si>
    <t>諸磯</t>
  </si>
  <si>
    <t>1421002007</t>
  </si>
  <si>
    <t>小網代</t>
  </si>
  <si>
    <t>1421003001</t>
  </si>
  <si>
    <t>高円坊西組</t>
  </si>
  <si>
    <t>1421003002</t>
  </si>
  <si>
    <t>高円坊東組</t>
  </si>
  <si>
    <t>1421003003</t>
  </si>
  <si>
    <t>元屋敷</t>
  </si>
  <si>
    <t>1421003004</t>
  </si>
  <si>
    <t>飯森</t>
  </si>
  <si>
    <t>1421003005</t>
  </si>
  <si>
    <t>下宮田，神田</t>
  </si>
  <si>
    <t>1421003006</t>
  </si>
  <si>
    <t>黒崎</t>
  </si>
  <si>
    <t>1421003007</t>
  </si>
  <si>
    <t>三戸神田</t>
  </si>
  <si>
    <t>1421003008</t>
  </si>
  <si>
    <t>三戸北</t>
  </si>
  <si>
    <t>1421003009</t>
  </si>
  <si>
    <t>谷戸上</t>
  </si>
  <si>
    <t>1421003010</t>
  </si>
  <si>
    <t>1421003011</t>
  </si>
  <si>
    <t>1421003012</t>
  </si>
  <si>
    <t>竹の下</t>
  </si>
  <si>
    <t>1421003013</t>
  </si>
  <si>
    <t>赤羽根</t>
  </si>
  <si>
    <t>1421099000</t>
  </si>
  <si>
    <t>1421099999</t>
  </si>
  <si>
    <t>1421100000</t>
  </si>
  <si>
    <t>1421101001</t>
  </si>
  <si>
    <t>本乳牛</t>
  </si>
  <si>
    <t>1421101002</t>
  </si>
  <si>
    <t>乳牛</t>
  </si>
  <si>
    <t>1421101003</t>
  </si>
  <si>
    <t>上乳牛</t>
  </si>
  <si>
    <t>1421101004</t>
  </si>
  <si>
    <t>曽屋</t>
  </si>
  <si>
    <t>1421101005</t>
  </si>
  <si>
    <t>入船</t>
  </si>
  <si>
    <t>1421101006</t>
  </si>
  <si>
    <t>1421101007</t>
  </si>
  <si>
    <t>1421101008</t>
  </si>
  <si>
    <t>1421101009</t>
  </si>
  <si>
    <t>才ケ分</t>
  </si>
  <si>
    <t>1421101010</t>
  </si>
  <si>
    <t>1421101011</t>
  </si>
  <si>
    <t>東南</t>
  </si>
  <si>
    <t>1421101012</t>
  </si>
  <si>
    <t>上大槻</t>
  </si>
  <si>
    <t>1421102001</t>
  </si>
  <si>
    <t>簑毛</t>
  </si>
  <si>
    <t>1421102002</t>
  </si>
  <si>
    <t>1421102003</t>
  </si>
  <si>
    <t>名古木</t>
  </si>
  <si>
    <t>1421102004</t>
  </si>
  <si>
    <t>1421102005</t>
  </si>
  <si>
    <t>東田原</t>
  </si>
  <si>
    <t>1421102006</t>
  </si>
  <si>
    <t>西田原</t>
  </si>
  <si>
    <t>1421103001</t>
  </si>
  <si>
    <t>1421103002</t>
  </si>
  <si>
    <t>今泉</t>
  </si>
  <si>
    <t>1421103003</t>
  </si>
  <si>
    <t>1421103004</t>
  </si>
  <si>
    <t>西大竹</t>
  </si>
  <si>
    <t>1421104001</t>
  </si>
  <si>
    <t>羽根</t>
  </si>
  <si>
    <t>1421104002</t>
  </si>
  <si>
    <t>1421104003</t>
  </si>
  <si>
    <t>横野</t>
  </si>
  <si>
    <t>1421104004</t>
  </si>
  <si>
    <t>戸川</t>
  </si>
  <si>
    <t>1421105001</t>
  </si>
  <si>
    <t>南矢名</t>
  </si>
  <si>
    <t>1421105002</t>
  </si>
  <si>
    <t>北矢名</t>
  </si>
  <si>
    <t>1421105003</t>
  </si>
  <si>
    <t>鶴巻</t>
  </si>
  <si>
    <t>1421105004</t>
  </si>
  <si>
    <t>下大槻</t>
  </si>
  <si>
    <t>1421106001</t>
  </si>
  <si>
    <t>堀山下</t>
  </si>
  <si>
    <t>1421106002</t>
  </si>
  <si>
    <t>1421106003</t>
  </si>
  <si>
    <t>堀西</t>
  </si>
  <si>
    <t>1421106004</t>
  </si>
  <si>
    <t>1421106005</t>
  </si>
  <si>
    <t>千村</t>
  </si>
  <si>
    <t>1421107001</t>
  </si>
  <si>
    <t>三廻部</t>
  </si>
  <si>
    <t>1421107002</t>
  </si>
  <si>
    <t>柳川</t>
  </si>
  <si>
    <t>1421107003</t>
  </si>
  <si>
    <t>菖蒲</t>
  </si>
  <si>
    <t>1421107004</t>
  </si>
  <si>
    <t>八沢</t>
  </si>
  <si>
    <t>1421200000</t>
  </si>
  <si>
    <t>1421201001</t>
  </si>
  <si>
    <t>松枝町</t>
  </si>
  <si>
    <t>1421201002</t>
  </si>
  <si>
    <t>1421201003</t>
  </si>
  <si>
    <t>弁天町・本町・天王町</t>
  </si>
  <si>
    <t>1421201004</t>
  </si>
  <si>
    <t>大手町・仲町</t>
  </si>
  <si>
    <t>1421201005</t>
  </si>
  <si>
    <t>大手町南北</t>
  </si>
  <si>
    <t>1421201006</t>
  </si>
  <si>
    <t>仲町北南</t>
  </si>
  <si>
    <t>1421201007</t>
  </si>
  <si>
    <t>旭町北</t>
  </si>
  <si>
    <t>1421201008</t>
  </si>
  <si>
    <t>旭町西</t>
  </si>
  <si>
    <t>1421201009</t>
  </si>
  <si>
    <t>旭町南一部</t>
  </si>
  <si>
    <t>1421201010</t>
  </si>
  <si>
    <t>旭町南</t>
  </si>
  <si>
    <t>1421202001</t>
  </si>
  <si>
    <t>1421202002</t>
  </si>
  <si>
    <t>1421202003</t>
  </si>
  <si>
    <t>1421202004</t>
  </si>
  <si>
    <t>猿ケ島</t>
  </si>
  <si>
    <t>1421202005</t>
  </si>
  <si>
    <t>1421202006</t>
  </si>
  <si>
    <t>1421202007</t>
  </si>
  <si>
    <t>1421202008</t>
  </si>
  <si>
    <t>小平</t>
  </si>
  <si>
    <t>1421202009</t>
  </si>
  <si>
    <t>1421202010</t>
  </si>
  <si>
    <t>1421202011</t>
  </si>
  <si>
    <t>中依知</t>
  </si>
  <si>
    <t>1421202012</t>
  </si>
  <si>
    <t>下依知</t>
  </si>
  <si>
    <t>1421202013</t>
  </si>
  <si>
    <t>金田上部</t>
  </si>
  <si>
    <t>1421202014</t>
  </si>
  <si>
    <t>金田中部</t>
  </si>
  <si>
    <t>1421202015</t>
  </si>
  <si>
    <t>金田東部</t>
  </si>
  <si>
    <t>1421203001</t>
  </si>
  <si>
    <t>用野</t>
  </si>
  <si>
    <t>1421203002</t>
  </si>
  <si>
    <t>1421203003</t>
  </si>
  <si>
    <t>丸打</t>
  </si>
  <si>
    <t>1421203004</t>
  </si>
  <si>
    <t>1421203005</t>
  </si>
  <si>
    <t>浅後</t>
  </si>
  <si>
    <t>1421203006</t>
  </si>
  <si>
    <t>峰柄</t>
  </si>
  <si>
    <t>1421203007</t>
  </si>
  <si>
    <t>1421203008</t>
  </si>
  <si>
    <t>眞弓</t>
  </si>
  <si>
    <t>1421203009</t>
  </si>
  <si>
    <t>清源</t>
  </si>
  <si>
    <t>1421203010</t>
  </si>
  <si>
    <t>1421203011</t>
  </si>
  <si>
    <t>1421203012</t>
  </si>
  <si>
    <t>檜谷</t>
  </si>
  <si>
    <t>1421203013</t>
  </si>
  <si>
    <t>1421203014</t>
  </si>
  <si>
    <t>宮郷</t>
  </si>
  <si>
    <t>1421203015</t>
  </si>
  <si>
    <t>1421203016</t>
  </si>
  <si>
    <t>1421203017</t>
  </si>
  <si>
    <t>1421203018</t>
  </si>
  <si>
    <t>桝割</t>
  </si>
  <si>
    <t>1421203019</t>
  </si>
  <si>
    <t>子中</t>
  </si>
  <si>
    <t>1421203020</t>
  </si>
  <si>
    <t>1421203021</t>
  </si>
  <si>
    <t>新興</t>
  </si>
  <si>
    <t>1421204001</t>
  </si>
  <si>
    <t>下川入</t>
  </si>
  <si>
    <t>1421204002</t>
  </si>
  <si>
    <t>上三田</t>
  </si>
  <si>
    <t>1421204003</t>
  </si>
  <si>
    <t>中三田</t>
  </si>
  <si>
    <t>1421204004</t>
  </si>
  <si>
    <t>根岸，十日市場</t>
  </si>
  <si>
    <t>1421204005</t>
  </si>
  <si>
    <t>白根</t>
  </si>
  <si>
    <t>1421204006</t>
  </si>
  <si>
    <t>反田</t>
  </si>
  <si>
    <t>1421204007</t>
  </si>
  <si>
    <t>1421204008</t>
  </si>
  <si>
    <t>1421204009</t>
  </si>
  <si>
    <t>木売場</t>
  </si>
  <si>
    <t>1421204010</t>
  </si>
  <si>
    <t>1421204011</t>
  </si>
  <si>
    <t>及川</t>
  </si>
  <si>
    <t>1421204012</t>
  </si>
  <si>
    <t>棚沢</t>
  </si>
  <si>
    <t>1421205001</t>
  </si>
  <si>
    <t>上飯山</t>
  </si>
  <si>
    <t>1421205002</t>
  </si>
  <si>
    <t>中飯山</t>
  </si>
  <si>
    <t>1421205003</t>
  </si>
  <si>
    <t>日枝</t>
  </si>
  <si>
    <t>1421205004</t>
  </si>
  <si>
    <t>1421205005</t>
  </si>
  <si>
    <t>千頭</t>
  </si>
  <si>
    <t>1421205006</t>
  </si>
  <si>
    <t>1421205007</t>
  </si>
  <si>
    <t>籏谷</t>
  </si>
  <si>
    <t>1421205008</t>
  </si>
  <si>
    <t>下古沢</t>
  </si>
  <si>
    <t>1421205009</t>
  </si>
  <si>
    <t>上古沢</t>
  </si>
  <si>
    <t>1421206001</t>
  </si>
  <si>
    <t>1421206002</t>
  </si>
  <si>
    <t>上谷戸</t>
  </si>
  <si>
    <t>1421206003</t>
  </si>
  <si>
    <t>1421206004</t>
  </si>
  <si>
    <t>1421206005</t>
  </si>
  <si>
    <t>観音谷戸</t>
  </si>
  <si>
    <t>1421206006</t>
  </si>
  <si>
    <t>神川</t>
  </si>
  <si>
    <t>1421206007</t>
  </si>
  <si>
    <t>1421206008</t>
  </si>
  <si>
    <t>1421206009</t>
  </si>
  <si>
    <t>日向川，大畑</t>
  </si>
  <si>
    <t>1421206010</t>
  </si>
  <si>
    <t>久保屋敷</t>
  </si>
  <si>
    <t>1421206011</t>
  </si>
  <si>
    <t>1421206012</t>
  </si>
  <si>
    <t>中屋</t>
  </si>
  <si>
    <t>1421206013</t>
  </si>
  <si>
    <t>榎田，椚山</t>
  </si>
  <si>
    <t>1421206014</t>
  </si>
  <si>
    <t>町屋，堀合</t>
  </si>
  <si>
    <t>1421206015</t>
  </si>
  <si>
    <t>小野，桂木</t>
  </si>
  <si>
    <t>1421206016</t>
  </si>
  <si>
    <t>岩田，竹内</t>
  </si>
  <si>
    <t>1421206017</t>
  </si>
  <si>
    <t>表津古久</t>
  </si>
  <si>
    <t>1421206018</t>
  </si>
  <si>
    <t>裏津古久</t>
  </si>
  <si>
    <t>1421207001</t>
  </si>
  <si>
    <t>戸室</t>
  </si>
  <si>
    <t>1421207002</t>
  </si>
  <si>
    <t>恩名</t>
  </si>
  <si>
    <t>1421207003</t>
  </si>
  <si>
    <t>下温水</t>
  </si>
  <si>
    <t>1421207004</t>
  </si>
  <si>
    <t>船子第一，第二</t>
  </si>
  <si>
    <t>1421207005</t>
  </si>
  <si>
    <t>坊中</t>
  </si>
  <si>
    <t>1421207006</t>
  </si>
  <si>
    <t>宿愛甲</t>
  </si>
  <si>
    <t>1421207007</t>
  </si>
  <si>
    <t>1421207008</t>
  </si>
  <si>
    <t>上愛甲</t>
  </si>
  <si>
    <t>1421207009</t>
  </si>
  <si>
    <t>1421207010</t>
  </si>
  <si>
    <t>愛名</t>
  </si>
  <si>
    <t>1421207011</t>
  </si>
  <si>
    <t>高坪</t>
  </si>
  <si>
    <t>1421207012</t>
  </si>
  <si>
    <t>浅間山</t>
  </si>
  <si>
    <t>1421208001</t>
  </si>
  <si>
    <t>戸田</t>
  </si>
  <si>
    <t>1421208002</t>
  </si>
  <si>
    <t>1421208003</t>
  </si>
  <si>
    <t>1421208004</t>
  </si>
  <si>
    <t>下津古久</t>
  </si>
  <si>
    <t>1421208005</t>
  </si>
  <si>
    <t>酒井</t>
  </si>
  <si>
    <t>1421208006</t>
  </si>
  <si>
    <t>1421300000</t>
  </si>
  <si>
    <t>1421301001</t>
  </si>
  <si>
    <t>1421301002</t>
  </si>
  <si>
    <t>1421301003</t>
  </si>
  <si>
    <t>1421301004</t>
  </si>
  <si>
    <t>1421301005</t>
  </si>
  <si>
    <t>1421301006</t>
  </si>
  <si>
    <t>山上</t>
  </si>
  <si>
    <t>1421301007</t>
  </si>
  <si>
    <t>1421301008</t>
  </si>
  <si>
    <t>大和原</t>
  </si>
  <si>
    <t>1421301009</t>
  </si>
  <si>
    <t>一の関</t>
  </si>
  <si>
    <t>1421301010</t>
  </si>
  <si>
    <t>島津</t>
  </si>
  <si>
    <t>1421301011</t>
  </si>
  <si>
    <t>坊の窪</t>
  </si>
  <si>
    <t>1421301012</t>
  </si>
  <si>
    <t>入村</t>
  </si>
  <si>
    <t>1421301013</t>
  </si>
  <si>
    <t>1421301014</t>
  </si>
  <si>
    <t>光丘</t>
  </si>
  <si>
    <t>1421301015</t>
  </si>
  <si>
    <t>南大和</t>
  </si>
  <si>
    <t>1421301016</t>
  </si>
  <si>
    <t>下草柳大下</t>
  </si>
  <si>
    <t>1421301017</t>
  </si>
  <si>
    <t>下草柳六軒</t>
  </si>
  <si>
    <t>1421301018</t>
  </si>
  <si>
    <t>下草柳中村</t>
  </si>
  <si>
    <t>1421301019</t>
  </si>
  <si>
    <t>上草柳東</t>
  </si>
  <si>
    <t>1421301020</t>
  </si>
  <si>
    <t>上草柳マルソ</t>
  </si>
  <si>
    <t>1421301021</t>
  </si>
  <si>
    <t>鶴間台</t>
  </si>
  <si>
    <t>1421301022</t>
  </si>
  <si>
    <t>南林間</t>
  </si>
  <si>
    <t>1421301023</t>
  </si>
  <si>
    <t>鶴間新町</t>
  </si>
  <si>
    <t>1421301024</t>
  </si>
  <si>
    <t>中央林間</t>
  </si>
  <si>
    <t>1421302001</t>
  </si>
  <si>
    <t>久田</t>
  </si>
  <si>
    <t>1421302002</t>
  </si>
  <si>
    <t>桜株</t>
  </si>
  <si>
    <t>1421302003</t>
  </si>
  <si>
    <t>宮久保</t>
  </si>
  <si>
    <t>1421302004</t>
  </si>
  <si>
    <t>1421302005</t>
  </si>
  <si>
    <t>1421302006</t>
  </si>
  <si>
    <t>高等町</t>
  </si>
  <si>
    <t>1421302007</t>
  </si>
  <si>
    <t>下福田南部</t>
  </si>
  <si>
    <t>1421302008</t>
  </si>
  <si>
    <t>下福田北部</t>
  </si>
  <si>
    <t>1421302009</t>
  </si>
  <si>
    <t>中福田</t>
  </si>
  <si>
    <t>1421302010</t>
  </si>
  <si>
    <t>札ノ辻</t>
  </si>
  <si>
    <t>1421302011</t>
  </si>
  <si>
    <t>善光明</t>
  </si>
  <si>
    <t>1421302012</t>
  </si>
  <si>
    <t>南庭</t>
  </si>
  <si>
    <t>1421302013</t>
  </si>
  <si>
    <t>代官庭</t>
  </si>
  <si>
    <t>1421302014</t>
  </si>
  <si>
    <t>新道下</t>
  </si>
  <si>
    <t>1421302015</t>
  </si>
  <si>
    <t>1421302016</t>
  </si>
  <si>
    <t>境橋</t>
  </si>
  <si>
    <t>1421400000</t>
  </si>
  <si>
    <t>1421401001</t>
  </si>
  <si>
    <t>東大竹</t>
  </si>
  <si>
    <t>1421401002</t>
  </si>
  <si>
    <t>1421401003</t>
  </si>
  <si>
    <t>片町</t>
  </si>
  <si>
    <t>1421401004</t>
  </si>
  <si>
    <t>1421401005</t>
  </si>
  <si>
    <t>伊勢原</t>
  </si>
  <si>
    <t>1421401006</t>
  </si>
  <si>
    <t>池端</t>
  </si>
  <si>
    <t>1421401007</t>
  </si>
  <si>
    <t>七区点在地</t>
  </si>
  <si>
    <t>1421402001</t>
  </si>
  <si>
    <t>馬渡</t>
  </si>
  <si>
    <t>1421402002</t>
  </si>
  <si>
    <t>大句</t>
  </si>
  <si>
    <t>1421403001</t>
  </si>
  <si>
    <t>北高森</t>
  </si>
  <si>
    <t>1421403002</t>
  </si>
  <si>
    <t>1421403003</t>
  </si>
  <si>
    <t>下落合</t>
  </si>
  <si>
    <t>1421403004</t>
  </si>
  <si>
    <t>見附島</t>
  </si>
  <si>
    <t>1421403005</t>
  </si>
  <si>
    <t>下糟屋</t>
  </si>
  <si>
    <t>1421403006</t>
  </si>
  <si>
    <t>東富岡</t>
  </si>
  <si>
    <t>1421403007</t>
  </si>
  <si>
    <t>粟窪</t>
  </si>
  <si>
    <t>1421403008</t>
  </si>
  <si>
    <t>前高森</t>
  </si>
  <si>
    <t>1421403009</t>
  </si>
  <si>
    <t>小金塚</t>
  </si>
  <si>
    <t>1421404001</t>
  </si>
  <si>
    <t>1421404002</t>
  </si>
  <si>
    <t>1421405001</t>
  </si>
  <si>
    <t>神戸</t>
  </si>
  <si>
    <t>1421405002</t>
  </si>
  <si>
    <t>串橋</t>
  </si>
  <si>
    <t>1421405003</t>
  </si>
  <si>
    <t>笠窪</t>
  </si>
  <si>
    <t>1421405004</t>
  </si>
  <si>
    <t>坪ノ内</t>
  </si>
  <si>
    <t>1421405005</t>
  </si>
  <si>
    <t>善波</t>
  </si>
  <si>
    <t>1421405006</t>
  </si>
  <si>
    <t>1421405007</t>
  </si>
  <si>
    <t>三ノ宮</t>
  </si>
  <si>
    <t>1421405008</t>
  </si>
  <si>
    <t>1421405009</t>
  </si>
  <si>
    <t>木津根</t>
  </si>
  <si>
    <t>1421406001</t>
  </si>
  <si>
    <t>1421406002</t>
  </si>
  <si>
    <t>1421406003</t>
  </si>
  <si>
    <t>西屋</t>
  </si>
  <si>
    <t>1421406004</t>
  </si>
  <si>
    <t>1421406005</t>
  </si>
  <si>
    <t>下小稲葉</t>
  </si>
  <si>
    <t>1421406006</t>
  </si>
  <si>
    <t>1421406007</t>
  </si>
  <si>
    <t>1421406008</t>
  </si>
  <si>
    <t>1421406009</t>
  </si>
  <si>
    <t>東沼目</t>
  </si>
  <si>
    <t>1421406010</t>
  </si>
  <si>
    <t>原之宿</t>
  </si>
  <si>
    <t>1421406011</t>
  </si>
  <si>
    <t>西沼目</t>
  </si>
  <si>
    <t>1421407001</t>
  </si>
  <si>
    <t>1421407002</t>
  </si>
  <si>
    <t>1421407003</t>
  </si>
  <si>
    <t>1421407004</t>
  </si>
  <si>
    <t>洗水</t>
  </si>
  <si>
    <t>1421407005</t>
  </si>
  <si>
    <t>1421407006</t>
  </si>
  <si>
    <t>宝地・九沢</t>
  </si>
  <si>
    <t>1421407007</t>
  </si>
  <si>
    <t>1421407008</t>
  </si>
  <si>
    <t>1421407009</t>
  </si>
  <si>
    <t>1421407010</t>
  </si>
  <si>
    <t>峰岸</t>
  </si>
  <si>
    <t>1421407011</t>
  </si>
  <si>
    <t>〆引</t>
  </si>
  <si>
    <t>1421407012</t>
  </si>
  <si>
    <t>辻・秋山</t>
  </si>
  <si>
    <t>1421407013</t>
  </si>
  <si>
    <t>1421407014</t>
  </si>
  <si>
    <t>1421407015</t>
  </si>
  <si>
    <t>石倉</t>
  </si>
  <si>
    <t>1421407016</t>
  </si>
  <si>
    <t>1421500000</t>
  </si>
  <si>
    <t>1421501001</t>
  </si>
  <si>
    <t>上今泉</t>
  </si>
  <si>
    <t>1421501002</t>
  </si>
  <si>
    <t>柏ケ谷</t>
  </si>
  <si>
    <t>1421501003</t>
  </si>
  <si>
    <t>国分</t>
  </si>
  <si>
    <t>1421501004</t>
  </si>
  <si>
    <t>1421501005</t>
  </si>
  <si>
    <t>勝瀬</t>
  </si>
  <si>
    <t>1421501006</t>
  </si>
  <si>
    <t>1421501007</t>
  </si>
  <si>
    <t>1421501008</t>
  </si>
  <si>
    <t>河原口</t>
  </si>
  <si>
    <t>1421501009</t>
  </si>
  <si>
    <t>上郷</t>
  </si>
  <si>
    <t>1421501010</t>
  </si>
  <si>
    <t>下今泉</t>
  </si>
  <si>
    <t>1421502001</t>
  </si>
  <si>
    <t>社家第一</t>
  </si>
  <si>
    <t>1421502002</t>
  </si>
  <si>
    <t>社家第二</t>
  </si>
  <si>
    <t>1421502003</t>
  </si>
  <si>
    <t>社家第三</t>
  </si>
  <si>
    <t>1421502004</t>
  </si>
  <si>
    <t>1421502005</t>
  </si>
  <si>
    <t>1421502006</t>
  </si>
  <si>
    <t>杉久保第二</t>
  </si>
  <si>
    <t>1421502007</t>
  </si>
  <si>
    <t>杉久保第三</t>
  </si>
  <si>
    <t>1421502008</t>
  </si>
  <si>
    <t>杉久保第四</t>
  </si>
  <si>
    <t>1421502009</t>
  </si>
  <si>
    <t>杉久保第一</t>
  </si>
  <si>
    <t>1421502010</t>
  </si>
  <si>
    <t>1421502011</t>
  </si>
  <si>
    <t>1421502012</t>
  </si>
  <si>
    <t>根</t>
  </si>
  <si>
    <t>1421502013</t>
  </si>
  <si>
    <t>神崎</t>
  </si>
  <si>
    <t>1421502014</t>
  </si>
  <si>
    <t>1421502015</t>
  </si>
  <si>
    <t>居合</t>
  </si>
  <si>
    <t>1421502016</t>
  </si>
  <si>
    <t>下河内</t>
  </si>
  <si>
    <t>1421502017</t>
  </si>
  <si>
    <t>門沢橋</t>
  </si>
  <si>
    <t>1421502018</t>
  </si>
  <si>
    <t>桜野</t>
  </si>
  <si>
    <t>1421502019</t>
  </si>
  <si>
    <t>雪里</t>
  </si>
  <si>
    <t>1421502020</t>
  </si>
  <si>
    <t>中河内</t>
  </si>
  <si>
    <t>1421600001</t>
  </si>
  <si>
    <t>相模が丘</t>
  </si>
  <si>
    <t>1421600002</t>
  </si>
  <si>
    <t>小松原</t>
  </si>
  <si>
    <t>1421600003</t>
  </si>
  <si>
    <t>ひばりが丘</t>
  </si>
  <si>
    <t>1421600004</t>
  </si>
  <si>
    <t>1421600005</t>
  </si>
  <si>
    <t>1421600006</t>
  </si>
  <si>
    <t>下栗原</t>
  </si>
  <si>
    <t>1421600007</t>
  </si>
  <si>
    <t>1421600008</t>
  </si>
  <si>
    <t>1421600009</t>
  </si>
  <si>
    <t>皆原</t>
  </si>
  <si>
    <t>1421600010</t>
  </si>
  <si>
    <t>1421600011</t>
  </si>
  <si>
    <t>新田宿第３</t>
  </si>
  <si>
    <t>1421600012</t>
  </si>
  <si>
    <t>新田宿第２</t>
  </si>
  <si>
    <t>1421600013</t>
  </si>
  <si>
    <t>新田宿第１</t>
  </si>
  <si>
    <t>1421600014</t>
  </si>
  <si>
    <t>中河原</t>
  </si>
  <si>
    <t>1421600015</t>
  </si>
  <si>
    <t>1421600016</t>
  </si>
  <si>
    <t>1421600017</t>
  </si>
  <si>
    <t>1421600018</t>
  </si>
  <si>
    <t>入谷第２</t>
  </si>
  <si>
    <t>1421600019</t>
  </si>
  <si>
    <t>河原宿</t>
  </si>
  <si>
    <t>1421600020</t>
  </si>
  <si>
    <t>入谷第１</t>
  </si>
  <si>
    <t>1421600021</t>
  </si>
  <si>
    <t>鈴鹿</t>
  </si>
  <si>
    <t>1421600022</t>
  </si>
  <si>
    <t>中谷戸</t>
  </si>
  <si>
    <t>1421600023</t>
  </si>
  <si>
    <t>星の谷</t>
  </si>
  <si>
    <t>1421600024</t>
  </si>
  <si>
    <t>星徳</t>
  </si>
  <si>
    <t>1421600025</t>
  </si>
  <si>
    <t>相武台</t>
  </si>
  <si>
    <t>1421600026</t>
  </si>
  <si>
    <t>1421600027</t>
  </si>
  <si>
    <t>上栗原東部</t>
  </si>
  <si>
    <t>1421600028</t>
  </si>
  <si>
    <t>上栗原西部</t>
  </si>
  <si>
    <t>1421700000</t>
  </si>
  <si>
    <t>1421701001</t>
  </si>
  <si>
    <t>中沼</t>
  </si>
  <si>
    <t>1421701002</t>
  </si>
  <si>
    <t>狩野</t>
  </si>
  <si>
    <t>1421701003</t>
  </si>
  <si>
    <t>飯沢</t>
  </si>
  <si>
    <t>1421701004</t>
  </si>
  <si>
    <t>広町</t>
  </si>
  <si>
    <t>1421701005</t>
  </si>
  <si>
    <t>関本</t>
  </si>
  <si>
    <t>1421701006</t>
  </si>
  <si>
    <t>大雄町</t>
  </si>
  <si>
    <t>1421701007</t>
  </si>
  <si>
    <t>雨坪</t>
  </si>
  <si>
    <t>1421701008</t>
  </si>
  <si>
    <t>福泉</t>
  </si>
  <si>
    <t>1421701009</t>
  </si>
  <si>
    <t>弘西寺</t>
  </si>
  <si>
    <t>1421701010</t>
  </si>
  <si>
    <t>向田</t>
  </si>
  <si>
    <t>1421701011</t>
  </si>
  <si>
    <t>苅野</t>
  </si>
  <si>
    <t>1421702001</t>
  </si>
  <si>
    <t>1421702002</t>
  </si>
  <si>
    <t>矢倉沢関場</t>
  </si>
  <si>
    <t>1421702003</t>
  </si>
  <si>
    <t>矢倉沢本村</t>
  </si>
  <si>
    <t>1421702004</t>
  </si>
  <si>
    <t>内山第３</t>
  </si>
  <si>
    <t>1421702005</t>
  </si>
  <si>
    <t>内山第２</t>
  </si>
  <si>
    <t>1421702006</t>
  </si>
  <si>
    <t>内山第１</t>
  </si>
  <si>
    <t>1421703001</t>
  </si>
  <si>
    <t>班目</t>
  </si>
  <si>
    <t>1421703002</t>
  </si>
  <si>
    <t>千津島</t>
  </si>
  <si>
    <t>1421703003</t>
  </si>
  <si>
    <t>壗下</t>
  </si>
  <si>
    <t>1421703004</t>
  </si>
  <si>
    <t>竹松</t>
  </si>
  <si>
    <t>1421703005</t>
  </si>
  <si>
    <t>下怒田</t>
  </si>
  <si>
    <t>1421703006</t>
  </si>
  <si>
    <t>上怒田</t>
  </si>
  <si>
    <t>1421704001</t>
  </si>
  <si>
    <t>和田河原上部</t>
  </si>
  <si>
    <t>1421704002</t>
  </si>
  <si>
    <t>和田河原下部</t>
  </si>
  <si>
    <t>1421704003</t>
  </si>
  <si>
    <t>生駒</t>
  </si>
  <si>
    <t>1421704004</t>
  </si>
  <si>
    <t>駒形新宿</t>
  </si>
  <si>
    <t>1421704005</t>
  </si>
  <si>
    <t>1421704006</t>
  </si>
  <si>
    <t>1421704007</t>
  </si>
  <si>
    <t>1421704008</t>
  </si>
  <si>
    <t>日影</t>
  </si>
  <si>
    <t>1421704009</t>
  </si>
  <si>
    <t>台河原</t>
  </si>
  <si>
    <t>1421704010</t>
  </si>
  <si>
    <t>岩原</t>
  </si>
  <si>
    <t>1421704011</t>
  </si>
  <si>
    <t>1421704012</t>
  </si>
  <si>
    <t>三竹</t>
  </si>
  <si>
    <t>1421704013</t>
  </si>
  <si>
    <t>矢佐芝</t>
  </si>
  <si>
    <t>1421704014</t>
  </si>
  <si>
    <t>板屋窪</t>
  </si>
  <si>
    <t>1421800001</t>
  </si>
  <si>
    <t>1421800002</t>
  </si>
  <si>
    <t>1421800003</t>
  </si>
  <si>
    <t>蓼川</t>
  </si>
  <si>
    <t>1421800004</t>
  </si>
  <si>
    <t>上深谷</t>
  </si>
  <si>
    <t>1421800005</t>
  </si>
  <si>
    <t>1421800006</t>
  </si>
  <si>
    <t>1421800007</t>
  </si>
  <si>
    <t>上土棚</t>
  </si>
  <si>
    <t>1421800008</t>
  </si>
  <si>
    <t>1421800009</t>
  </si>
  <si>
    <t>早川</t>
  </si>
  <si>
    <t>1421800010</t>
  </si>
  <si>
    <t>1421800999</t>
  </si>
  <si>
    <t>厚木基地・飛行場(非認定)</t>
  </si>
  <si>
    <t>1430100000</t>
  </si>
  <si>
    <t>1430100001</t>
  </si>
  <si>
    <t>木古庭</t>
  </si>
  <si>
    <t>1430100002</t>
  </si>
  <si>
    <t>上山口</t>
  </si>
  <si>
    <t>1430100003</t>
  </si>
  <si>
    <t>下山口</t>
  </si>
  <si>
    <t>1430100004</t>
  </si>
  <si>
    <t>1430100005</t>
  </si>
  <si>
    <t>堀内</t>
  </si>
  <si>
    <t>1430100006</t>
  </si>
  <si>
    <t>長柄</t>
  </si>
  <si>
    <t>1430199000</t>
  </si>
  <si>
    <t>1430199999</t>
  </si>
  <si>
    <t>1432100001</t>
  </si>
  <si>
    <t>1432100002</t>
  </si>
  <si>
    <t>一之宮</t>
  </si>
  <si>
    <t>1432100003</t>
  </si>
  <si>
    <t>中瀬</t>
  </si>
  <si>
    <t>1432100004</t>
  </si>
  <si>
    <t>大曲</t>
  </si>
  <si>
    <t>1432100005</t>
  </si>
  <si>
    <t>1432100006</t>
  </si>
  <si>
    <t>大蔵</t>
  </si>
  <si>
    <t>1432100007</t>
  </si>
  <si>
    <t>小谷</t>
  </si>
  <si>
    <t>1432100008</t>
  </si>
  <si>
    <t>小動</t>
  </si>
  <si>
    <t>1432100009</t>
  </si>
  <si>
    <t>宮山</t>
  </si>
  <si>
    <t>1432100010</t>
  </si>
  <si>
    <t>倉見</t>
  </si>
  <si>
    <t>1434100000</t>
  </si>
  <si>
    <t>1434101001</t>
  </si>
  <si>
    <t>高麗</t>
  </si>
  <si>
    <t>1434101002</t>
  </si>
  <si>
    <t>西小磯東</t>
  </si>
  <si>
    <t>1434101003</t>
  </si>
  <si>
    <t>西小磯西</t>
  </si>
  <si>
    <t>1434101004</t>
  </si>
  <si>
    <t>1434101005</t>
  </si>
  <si>
    <t>山王町Ａ</t>
  </si>
  <si>
    <t>1434101006</t>
  </si>
  <si>
    <t>山王町Ｂ</t>
  </si>
  <si>
    <t>1434101007</t>
  </si>
  <si>
    <t>1434101008</t>
  </si>
  <si>
    <t>台町</t>
  </si>
  <si>
    <t>1434102001</t>
  </si>
  <si>
    <t>1434102002</t>
  </si>
  <si>
    <t>1434102003</t>
  </si>
  <si>
    <t>1434102004</t>
  </si>
  <si>
    <t>月京</t>
  </si>
  <si>
    <t>1434102005</t>
  </si>
  <si>
    <t>生沢</t>
  </si>
  <si>
    <t>1434102006</t>
  </si>
  <si>
    <t>寺坂</t>
  </si>
  <si>
    <t>1434102007</t>
  </si>
  <si>
    <t>虫窪</t>
  </si>
  <si>
    <t>1434102008</t>
  </si>
  <si>
    <t>黒岩</t>
  </si>
  <si>
    <t>1434102009</t>
  </si>
  <si>
    <t>1434200001</t>
  </si>
  <si>
    <t>1434200002</t>
  </si>
  <si>
    <t>1434200003</t>
  </si>
  <si>
    <t>1434200004</t>
  </si>
  <si>
    <t>妙見，富士見が丘</t>
  </si>
  <si>
    <t>1434200005</t>
  </si>
  <si>
    <t>1434200006</t>
  </si>
  <si>
    <t>1434200007</t>
  </si>
  <si>
    <t>1434200008</t>
  </si>
  <si>
    <t>1434200009</t>
  </si>
  <si>
    <t>梅沢</t>
  </si>
  <si>
    <t>1434200010</t>
  </si>
  <si>
    <t>1434200011</t>
  </si>
  <si>
    <t>茶屋</t>
  </si>
  <si>
    <t>1434200012</t>
  </si>
  <si>
    <t>釜野</t>
  </si>
  <si>
    <t>1434200013</t>
  </si>
  <si>
    <t>入川匂</t>
  </si>
  <si>
    <t>1434200014</t>
  </si>
  <si>
    <t>通川匂</t>
  </si>
  <si>
    <t>1436100000</t>
  </si>
  <si>
    <t>1436100001</t>
  </si>
  <si>
    <t>岩倉</t>
  </si>
  <si>
    <t>1436100002</t>
  </si>
  <si>
    <t>境別所</t>
  </si>
  <si>
    <t>1436100003</t>
  </si>
  <si>
    <t>本境</t>
  </si>
  <si>
    <t>1436100004</t>
  </si>
  <si>
    <t>境原</t>
  </si>
  <si>
    <t>1436100005</t>
  </si>
  <si>
    <t>砂口</t>
  </si>
  <si>
    <t>1436100006</t>
  </si>
  <si>
    <t>上井ノ口東</t>
  </si>
  <si>
    <t>1436100007</t>
  </si>
  <si>
    <t>1436100008</t>
  </si>
  <si>
    <t>上井ノ口西</t>
  </si>
  <si>
    <t>1436100009</t>
  </si>
  <si>
    <t>宮向</t>
  </si>
  <si>
    <t>1436100010</t>
  </si>
  <si>
    <t>北窪</t>
  </si>
  <si>
    <t>1436100011</t>
  </si>
  <si>
    <t>下井ノ口</t>
  </si>
  <si>
    <t>1436100012</t>
  </si>
  <si>
    <t>五分一</t>
  </si>
  <si>
    <t>1436100013</t>
  </si>
  <si>
    <t>1436100014</t>
  </si>
  <si>
    <t>1436100015</t>
  </si>
  <si>
    <t>1436100016</t>
  </si>
  <si>
    <t>比奈窪</t>
  </si>
  <si>
    <t>1436100017</t>
  </si>
  <si>
    <t>遠藤</t>
  </si>
  <si>
    <t>1436100018</t>
  </si>
  <si>
    <t>大久保下</t>
  </si>
  <si>
    <t>1436100019</t>
  </si>
  <si>
    <t>大久保上</t>
  </si>
  <si>
    <t>1436100020</t>
  </si>
  <si>
    <t>古怒田</t>
  </si>
  <si>
    <t>1436100021</t>
  </si>
  <si>
    <t>半分形</t>
  </si>
  <si>
    <t>1436100022</t>
  </si>
  <si>
    <t>1436100023</t>
  </si>
  <si>
    <t>鴨沢</t>
  </si>
  <si>
    <t>1436100024</t>
  </si>
  <si>
    <t>松本下</t>
  </si>
  <si>
    <t>1436100025</t>
  </si>
  <si>
    <t>松本上</t>
  </si>
  <si>
    <t>1436200000</t>
  </si>
  <si>
    <t>1436201001</t>
  </si>
  <si>
    <t>根岸上</t>
  </si>
  <si>
    <t>1436201002</t>
  </si>
  <si>
    <t>根岸下</t>
  </si>
  <si>
    <t>1436201003</t>
  </si>
  <si>
    <t>坊村</t>
  </si>
  <si>
    <t>1436201004</t>
  </si>
  <si>
    <t>1436201005</t>
  </si>
  <si>
    <t>宮地</t>
  </si>
  <si>
    <t>1436201006</t>
  </si>
  <si>
    <t>1436201007</t>
  </si>
  <si>
    <t>1436201008</t>
  </si>
  <si>
    <t>1436201009</t>
  </si>
  <si>
    <t>1436201010</t>
  </si>
  <si>
    <t>金手</t>
  </si>
  <si>
    <t>1436202001</t>
  </si>
  <si>
    <t>赤田</t>
  </si>
  <si>
    <t>1436202002</t>
  </si>
  <si>
    <t>中庭，下庭</t>
  </si>
  <si>
    <t>1436202003</t>
  </si>
  <si>
    <t>台庭，馬場</t>
  </si>
  <si>
    <t>1436202004</t>
  </si>
  <si>
    <t>1436202005</t>
  </si>
  <si>
    <t>東庭</t>
  </si>
  <si>
    <t>1436202006</t>
  </si>
  <si>
    <t>西庭</t>
  </si>
  <si>
    <t>1436202007</t>
  </si>
  <si>
    <t>篠窪</t>
  </si>
  <si>
    <t>1436202008</t>
  </si>
  <si>
    <t>柳</t>
  </si>
  <si>
    <t>1436202009</t>
  </si>
  <si>
    <t>高尾</t>
  </si>
  <si>
    <t>1436203001</t>
  </si>
  <si>
    <t>西大井</t>
  </si>
  <si>
    <t>1436203002</t>
  </si>
  <si>
    <t>上大井</t>
  </si>
  <si>
    <t>1436300000</t>
  </si>
  <si>
    <t>1436301001</t>
  </si>
  <si>
    <t>萓沼</t>
  </si>
  <si>
    <t>1436301002</t>
  </si>
  <si>
    <t>弥勒寺下部</t>
  </si>
  <si>
    <t>1436301003</t>
  </si>
  <si>
    <t>弥勒寺上部</t>
  </si>
  <si>
    <t>1436301004</t>
  </si>
  <si>
    <t>1436301005</t>
  </si>
  <si>
    <t>土佐原</t>
  </si>
  <si>
    <t>1436301006</t>
  </si>
  <si>
    <t>宇津茂</t>
  </si>
  <si>
    <t>1436301007</t>
  </si>
  <si>
    <t>大寺</t>
  </si>
  <si>
    <t>1436301008</t>
  </si>
  <si>
    <t>1436301009</t>
  </si>
  <si>
    <t>1436301010</t>
  </si>
  <si>
    <t>虫沢</t>
  </si>
  <si>
    <t>1436302001</t>
  </si>
  <si>
    <t>根石</t>
  </si>
  <si>
    <t>1436302002</t>
  </si>
  <si>
    <t>1436302003</t>
  </si>
  <si>
    <t>庶子</t>
  </si>
  <si>
    <t>1436302004</t>
  </si>
  <si>
    <t>1436302005</t>
  </si>
  <si>
    <t>1436302006</t>
  </si>
  <si>
    <t>1436302007</t>
  </si>
  <si>
    <t>神山上</t>
  </si>
  <si>
    <t>1436302008</t>
  </si>
  <si>
    <t>神山下</t>
  </si>
  <si>
    <t>1436302009</t>
  </si>
  <si>
    <t>1436302010</t>
  </si>
  <si>
    <t>中央</t>
  </si>
  <si>
    <t>1436400000</t>
  </si>
  <si>
    <t>1436401001</t>
  </si>
  <si>
    <t>1436401002</t>
  </si>
  <si>
    <t>萩原上</t>
  </si>
  <si>
    <t>1436401003</t>
  </si>
  <si>
    <t>萩原中</t>
  </si>
  <si>
    <t>1436401004</t>
  </si>
  <si>
    <t>萩原下</t>
  </si>
  <si>
    <t>1436401005</t>
  </si>
  <si>
    <t>1436401006</t>
  </si>
  <si>
    <t>1436401007</t>
  </si>
  <si>
    <t>鶴野</t>
  </si>
  <si>
    <t>1436401008</t>
  </si>
  <si>
    <t>1436401009</t>
  </si>
  <si>
    <t>下清水</t>
  </si>
  <si>
    <t>1436401010</t>
  </si>
  <si>
    <t>1436401011</t>
  </si>
  <si>
    <t>尺里西</t>
  </si>
  <si>
    <t>1436401012</t>
  </si>
  <si>
    <t>尺里中</t>
  </si>
  <si>
    <t>1436401013</t>
  </si>
  <si>
    <t>尺里東</t>
  </si>
  <si>
    <t>1436401014</t>
  </si>
  <si>
    <t>上本村</t>
  </si>
  <si>
    <t>1436401015</t>
  </si>
  <si>
    <t>下本村</t>
  </si>
  <si>
    <t>1436401016</t>
  </si>
  <si>
    <t>村雨</t>
  </si>
  <si>
    <t>1436401017</t>
  </si>
  <si>
    <t>1436401018</t>
  </si>
  <si>
    <t>1436401019</t>
  </si>
  <si>
    <t>1436401020</t>
  </si>
  <si>
    <t>越地東</t>
  </si>
  <si>
    <t>1436401021</t>
  </si>
  <si>
    <t>越地西</t>
  </si>
  <si>
    <t>1436401022</t>
  </si>
  <si>
    <t>湯坂下</t>
  </si>
  <si>
    <t>1436401023</t>
  </si>
  <si>
    <t>湯坂上</t>
  </si>
  <si>
    <t>1436401024</t>
  </si>
  <si>
    <t>1436401025</t>
  </si>
  <si>
    <t>1436401026</t>
  </si>
  <si>
    <t>1436401027</t>
  </si>
  <si>
    <t>万随</t>
  </si>
  <si>
    <t>1436401028</t>
  </si>
  <si>
    <t>田屋敷</t>
  </si>
  <si>
    <t>1436401029</t>
  </si>
  <si>
    <t>高松山</t>
  </si>
  <si>
    <t>1436401030</t>
  </si>
  <si>
    <t>原耕地</t>
  </si>
  <si>
    <t>1436402001</t>
  </si>
  <si>
    <t>箒沢</t>
  </si>
  <si>
    <t>1436402002</t>
  </si>
  <si>
    <t>玄倉</t>
  </si>
  <si>
    <t>1436402003</t>
  </si>
  <si>
    <t>神尾田</t>
  </si>
  <si>
    <t>1436402004</t>
  </si>
  <si>
    <t>焼大</t>
  </si>
  <si>
    <t>1436402005</t>
  </si>
  <si>
    <t>1436403001</t>
  </si>
  <si>
    <t>1436403002</t>
  </si>
  <si>
    <t>神繩</t>
  </si>
  <si>
    <t>1436403003</t>
  </si>
  <si>
    <t>山市場</t>
  </si>
  <si>
    <t>1436403004</t>
  </si>
  <si>
    <t>湯触</t>
  </si>
  <si>
    <t>1436403005</t>
  </si>
  <si>
    <t>大蔵野</t>
  </si>
  <si>
    <t>1436403006</t>
  </si>
  <si>
    <t>1436403007</t>
  </si>
  <si>
    <t>谷ケ</t>
  </si>
  <si>
    <t>1436403008</t>
  </si>
  <si>
    <t>透間</t>
  </si>
  <si>
    <t>1436403009</t>
  </si>
  <si>
    <t>谷戸・諸渕</t>
  </si>
  <si>
    <t>1436403010</t>
  </si>
  <si>
    <t>峯・塩沢</t>
  </si>
  <si>
    <t>1436404001</t>
  </si>
  <si>
    <t>都夫良野</t>
  </si>
  <si>
    <t>1436404002</t>
  </si>
  <si>
    <t>瀬戸・駒の子</t>
  </si>
  <si>
    <t>1436404003</t>
  </si>
  <si>
    <t>鍛冶屋敷</t>
  </si>
  <si>
    <t>1436404004</t>
  </si>
  <si>
    <t>1436404005</t>
  </si>
  <si>
    <t>市間・高杉</t>
  </si>
  <si>
    <t>1436404006</t>
  </si>
  <si>
    <t>人遠・八丁</t>
  </si>
  <si>
    <t>1436405001</t>
  </si>
  <si>
    <t>1436600000</t>
  </si>
  <si>
    <t>1436601001</t>
  </si>
  <si>
    <t>岡野</t>
  </si>
  <si>
    <t>1436601002</t>
  </si>
  <si>
    <t>金井島</t>
  </si>
  <si>
    <t>1436601003</t>
  </si>
  <si>
    <t>延沢</t>
  </si>
  <si>
    <t>1436601004</t>
  </si>
  <si>
    <t>円中</t>
  </si>
  <si>
    <t>1436601005</t>
  </si>
  <si>
    <t>宮台</t>
  </si>
  <si>
    <t>1436601006</t>
  </si>
  <si>
    <t>牛島</t>
  </si>
  <si>
    <t>1436602001</t>
  </si>
  <si>
    <t>上島</t>
  </si>
  <si>
    <t>1436602002</t>
  </si>
  <si>
    <t>1436602003</t>
  </si>
  <si>
    <t>榎本</t>
  </si>
  <si>
    <t>1436602004</t>
  </si>
  <si>
    <t>中家村</t>
  </si>
  <si>
    <t>1436602005</t>
  </si>
  <si>
    <t>1438200000</t>
  </si>
  <si>
    <t>1438200001</t>
  </si>
  <si>
    <t>1438200002</t>
  </si>
  <si>
    <t>神明町</t>
  </si>
  <si>
    <t>1438200003</t>
  </si>
  <si>
    <t>その他</t>
  </si>
  <si>
    <t>1438200004</t>
  </si>
  <si>
    <t>1438200005</t>
  </si>
  <si>
    <t>中筋</t>
  </si>
  <si>
    <t>1438200006</t>
  </si>
  <si>
    <t>下向</t>
  </si>
  <si>
    <t>1438200007</t>
  </si>
  <si>
    <t>1438200008</t>
  </si>
  <si>
    <t>宮城野</t>
  </si>
  <si>
    <t>1438200009</t>
  </si>
  <si>
    <t>二ノ平・強羅</t>
  </si>
  <si>
    <t>1438300000</t>
  </si>
  <si>
    <t>1438301001</t>
  </si>
  <si>
    <t>真鶴地区生産組合</t>
  </si>
  <si>
    <t>1438302001</t>
  </si>
  <si>
    <t>岩地区生産組合</t>
  </si>
  <si>
    <t>1438399000</t>
  </si>
  <si>
    <t>1438399999</t>
  </si>
  <si>
    <t>1438400000</t>
  </si>
  <si>
    <t>1438401001</t>
  </si>
  <si>
    <t>1438402001</t>
  </si>
  <si>
    <t>1438402002</t>
  </si>
  <si>
    <t>1438402003</t>
  </si>
  <si>
    <t>川堀</t>
  </si>
  <si>
    <t>1438402004</t>
  </si>
  <si>
    <t>1438402005</t>
  </si>
  <si>
    <t>1438402006</t>
  </si>
  <si>
    <t>西一</t>
  </si>
  <si>
    <t>1438402007</t>
  </si>
  <si>
    <t>西二</t>
  </si>
  <si>
    <t>1438402008</t>
  </si>
  <si>
    <t>西三</t>
  </si>
  <si>
    <t>1438403001</t>
  </si>
  <si>
    <t>1438403002</t>
  </si>
  <si>
    <t>1438403003</t>
  </si>
  <si>
    <t>1438403004</t>
  </si>
  <si>
    <t>城堀</t>
  </si>
  <si>
    <t>1438403005</t>
  </si>
  <si>
    <t>門川</t>
  </si>
  <si>
    <t>1440100000</t>
  </si>
  <si>
    <t>1440101001</t>
  </si>
  <si>
    <t>1440101002</t>
  </si>
  <si>
    <t>半繩</t>
  </si>
  <si>
    <t>1440101003</t>
  </si>
  <si>
    <t>二井</t>
  </si>
  <si>
    <t>1440101004</t>
  </si>
  <si>
    <t>八菅</t>
  </si>
  <si>
    <t>1440101005</t>
  </si>
  <si>
    <t>松台</t>
  </si>
  <si>
    <t>1440101006</t>
  </si>
  <si>
    <t>1440101007</t>
  </si>
  <si>
    <t>上熊坂</t>
  </si>
  <si>
    <t>1440101008</t>
  </si>
  <si>
    <t>1440101009</t>
  </si>
  <si>
    <t>六ツ倉</t>
  </si>
  <si>
    <t>1440101010</t>
  </si>
  <si>
    <t>桜台</t>
  </si>
  <si>
    <t>1440101011</t>
  </si>
  <si>
    <t>1440102001</t>
  </si>
  <si>
    <t>1440102002</t>
  </si>
  <si>
    <t>1440102003</t>
  </si>
  <si>
    <t>原箕輪</t>
  </si>
  <si>
    <t>1440102004</t>
  </si>
  <si>
    <t>下箕輪</t>
  </si>
  <si>
    <t>1440102005</t>
  </si>
  <si>
    <t>幣山</t>
  </si>
  <si>
    <t>1440102006</t>
  </si>
  <si>
    <t>下之街道</t>
  </si>
  <si>
    <t>1440102007</t>
  </si>
  <si>
    <t>1440102008</t>
  </si>
  <si>
    <t>角田上部</t>
  </si>
  <si>
    <t>1440102009</t>
  </si>
  <si>
    <t>海底</t>
  </si>
  <si>
    <t>1440102010</t>
  </si>
  <si>
    <t>1440102011</t>
  </si>
  <si>
    <t>1440102012</t>
  </si>
  <si>
    <t>1440102013</t>
  </si>
  <si>
    <t>1440102014</t>
  </si>
  <si>
    <t>上三増</t>
  </si>
  <si>
    <t>1440102015</t>
  </si>
  <si>
    <t>1440103001</t>
  </si>
  <si>
    <t>川北</t>
  </si>
  <si>
    <t>1440103002</t>
  </si>
  <si>
    <t>1440103003</t>
  </si>
  <si>
    <t>原臼</t>
  </si>
  <si>
    <t>1440103004</t>
  </si>
  <si>
    <t>両向</t>
  </si>
  <si>
    <t>1440103005</t>
  </si>
  <si>
    <t>1440103006</t>
  </si>
  <si>
    <t>田代第一</t>
  </si>
  <si>
    <t>1440103007</t>
  </si>
  <si>
    <t>田代第二</t>
  </si>
  <si>
    <t>1440103008</t>
  </si>
  <si>
    <t>田代第三</t>
  </si>
  <si>
    <t>1440200000</t>
  </si>
  <si>
    <t>1440201001</t>
  </si>
  <si>
    <t>法論堂</t>
  </si>
  <si>
    <t>1440201002</t>
  </si>
  <si>
    <t>柿ノ木平</t>
  </si>
  <si>
    <t>1440201003</t>
  </si>
  <si>
    <t>1440201004</t>
  </si>
  <si>
    <t>谷太郎</t>
  </si>
  <si>
    <t>1440201005</t>
  </si>
  <si>
    <t>中根</t>
  </si>
  <si>
    <t>1440201006</t>
  </si>
  <si>
    <t>1440201007</t>
  </si>
  <si>
    <t>片原</t>
  </si>
  <si>
    <t>1440201008</t>
  </si>
  <si>
    <t>1440201009</t>
  </si>
  <si>
    <t>金翅</t>
  </si>
  <si>
    <t>1440201010</t>
  </si>
  <si>
    <t>宮門</t>
  </si>
  <si>
    <t>1440201011</t>
  </si>
  <si>
    <t>下煤ケ谷</t>
  </si>
  <si>
    <t>1440202001</t>
  </si>
  <si>
    <t>1440202002</t>
  </si>
  <si>
    <t>1440202003</t>
  </si>
  <si>
    <t>1440202004</t>
  </si>
  <si>
    <t>横浜市</t>
    <rPh sb="0" eb="3">
      <t>ヨコハマシ</t>
    </rPh>
    <phoneticPr fontId="12"/>
  </si>
  <si>
    <t>川崎市</t>
    <rPh sb="0" eb="3">
      <t>カワサキシ</t>
    </rPh>
    <phoneticPr fontId="12"/>
  </si>
  <si>
    <t>相模原市</t>
    <rPh sb="0" eb="4">
      <t>サガミハラシ</t>
    </rPh>
    <phoneticPr fontId="12"/>
  </si>
  <si>
    <t>神奈川区</t>
    <phoneticPr fontId="2"/>
  </si>
  <si>
    <t>南区2_1</t>
  </si>
  <si>
    <t>保土ケ谷区2_1</t>
  </si>
  <si>
    <t>二俣川村2_1</t>
  </si>
  <si>
    <t>新治村2_1</t>
  </si>
  <si>
    <t>新田村2_1</t>
  </si>
  <si>
    <t>豊田村2_1</t>
  </si>
  <si>
    <t>大正村2_1</t>
  </si>
  <si>
    <t>中川村3_1</t>
  </si>
  <si>
    <t>港南区_南区2_2</t>
  </si>
  <si>
    <t>保土ケ谷区2_2</t>
  </si>
  <si>
    <t>二俣川村2_2</t>
  </si>
  <si>
    <t>中里村2_1</t>
  </si>
  <si>
    <t>田奈村2_1</t>
  </si>
  <si>
    <t>新治村2_2</t>
  </si>
  <si>
    <t>中川村3_2</t>
  </si>
  <si>
    <t>豊田村2_2</t>
  </si>
  <si>
    <t>中川村3_3</t>
  </si>
  <si>
    <t>大正村2_2</t>
  </si>
  <si>
    <t>山内村2_1</t>
  </si>
  <si>
    <t>中里村2_2</t>
  </si>
  <si>
    <t>田奈村2_2</t>
  </si>
  <si>
    <t>都筑中川村2_1</t>
  </si>
  <si>
    <t>川和町2_1</t>
  </si>
  <si>
    <t>新田村2_2</t>
  </si>
  <si>
    <t>都筑中川村2_2</t>
  </si>
  <si>
    <t>川和町2_2</t>
  </si>
  <si>
    <t>山内村2_2</t>
  </si>
  <si>
    <t>宮前村2_1</t>
  </si>
  <si>
    <t>生田村2_1</t>
  </si>
  <si>
    <t>宮前村2_2</t>
  </si>
  <si>
    <t>生田村2_2</t>
  </si>
  <si>
    <t>大沢村2_1</t>
  </si>
  <si>
    <t>田名村2_1</t>
  </si>
  <si>
    <t>三沢村2_2</t>
  </si>
  <si>
    <t>三沢村2_1</t>
  </si>
  <si>
    <t>大沢村2_2</t>
  </si>
  <si>
    <t>田名村2_2</t>
  </si>
  <si>
    <t>上溝町2_1</t>
  </si>
  <si>
    <t>麻溝村2_1</t>
  </si>
  <si>
    <t>上溝町2_2</t>
  </si>
  <si>
    <t>麻溝村2_2</t>
  </si>
  <si>
    <t>岡崎村2_1</t>
  </si>
  <si>
    <t>大根村2_1</t>
  </si>
  <si>
    <t>渋谷村2_1</t>
  </si>
  <si>
    <t>小出村2_1</t>
  </si>
  <si>
    <t>曽我村2_1</t>
  </si>
  <si>
    <t>小出村2_2</t>
  </si>
  <si>
    <t>大根村2_2</t>
  </si>
  <si>
    <t>渋谷村2_2</t>
  </si>
  <si>
    <t>岡崎村2_2</t>
  </si>
  <si>
    <t>北足柄村2_2</t>
  </si>
  <si>
    <t>曽我村2_2</t>
  </si>
  <si>
    <t>北足柄村2_1</t>
  </si>
  <si>
    <t>向ヶ丘村3_1</t>
  </si>
  <si>
    <t>向ヶ丘村3_2</t>
  </si>
  <si>
    <t>向ヶ丘村3_3</t>
  </si>
  <si>
    <t>大野村中</t>
    <phoneticPr fontId="2"/>
  </si>
  <si>
    <t>大野村南</t>
    <phoneticPr fontId="2"/>
  </si>
  <si>
    <t>橋本・旧相原村2_1</t>
    <phoneticPr fontId="2"/>
  </si>
  <si>
    <t>橋本・旧相原村2_2</t>
    <phoneticPr fontId="2"/>
  </si>
  <si>
    <t>大野村北2_1</t>
    <phoneticPr fontId="2"/>
  </si>
  <si>
    <t>大野村北2_2</t>
    <phoneticPr fontId="2"/>
  </si>
  <si>
    <t>浦賀町</t>
    <phoneticPr fontId="2"/>
  </si>
  <si>
    <t>大津</t>
    <phoneticPr fontId="2"/>
  </si>
  <si>
    <t>横須賀市</t>
    <phoneticPr fontId="2"/>
  </si>
  <si>
    <t>旭村</t>
    <phoneticPr fontId="2"/>
  </si>
  <si>
    <t>岡崎村2_1</t>
    <phoneticPr fontId="2"/>
  </si>
  <si>
    <t>金田村</t>
    <phoneticPr fontId="2"/>
  </si>
  <si>
    <t>金目村</t>
    <phoneticPr fontId="2"/>
  </si>
  <si>
    <t>城島村</t>
    <phoneticPr fontId="2"/>
  </si>
  <si>
    <t>神田村</t>
    <phoneticPr fontId="2"/>
  </si>
  <si>
    <t>大根村2_1</t>
    <phoneticPr fontId="2"/>
  </si>
  <si>
    <t>大野町</t>
    <phoneticPr fontId="2"/>
  </si>
  <si>
    <t>土沢村</t>
    <phoneticPr fontId="2"/>
  </si>
  <si>
    <t>平塚市</t>
    <phoneticPr fontId="2"/>
  </si>
  <si>
    <t>豊田村</t>
    <phoneticPr fontId="2"/>
  </si>
  <si>
    <t xml:space="preserve">宮下 </t>
    <phoneticPr fontId="2"/>
  </si>
  <si>
    <t xml:space="preserve">西町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</si>
</sst>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0"/>
    <numFmt numFmtId="178" formatCode="#,##0.0"/>
    <numFmt numFmtId="179" formatCode="0.0&quot;歳&quot;"/>
    <numFmt numFmtId="180" formatCode="[$-411]ge\.m;@"/>
    <numFmt numFmtId="181" formatCode="#"/>
    <numFmt numFmtId="182" formatCode="#,##0.0;[Red]\-#,##0.0"/>
    <numFmt numFmtId="183" formatCode="#,###__&quot;a&quot;"/>
  </numFmts>
  <fonts count="68">
    <font>
      <sz val="11"/>
      <color theme="1"/>
      <name val="游ゴシック"/>
      <family val="2"/>
      <charset val="128"/>
      <scheme val="minor"/>
    </font>
    <font>
      <b/>
      <sz val="15"/>
      <color theme="3"/>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b/>
      <sz val="12"/>
      <color theme="1"/>
      <name val="游ゴシック"/>
      <family val="3"/>
      <charset val="128"/>
      <scheme val="minor"/>
    </font>
    <font>
      <sz val="11"/>
      <color theme="1"/>
      <name val="游ゴシック"/>
      <family val="2"/>
      <scheme val="minor"/>
    </font>
    <font>
      <sz val="9"/>
      <color theme="1"/>
      <name val="游ゴシック"/>
      <family val="3"/>
      <charset val="128"/>
      <scheme val="minor"/>
    </font>
    <font>
      <sz val="9"/>
      <color theme="1"/>
      <name val="BIZ UDPゴシック"/>
      <family val="3"/>
      <charset val="128"/>
    </font>
    <font>
      <sz val="8"/>
      <color theme="1"/>
      <name val="BIZ UDPゴシック"/>
      <family val="3"/>
      <charset val="128"/>
    </font>
    <font>
      <sz val="10"/>
      <color theme="1"/>
      <name val="Meiryo UI"/>
      <family val="3"/>
      <charset val="128"/>
    </font>
    <font>
      <sz val="9"/>
      <color theme="1"/>
      <name val="Meiryo UI"/>
      <family val="3"/>
      <charset val="128"/>
    </font>
    <font>
      <b/>
      <sz val="10"/>
      <color theme="0"/>
      <name val="Meiryo UI"/>
      <family val="3"/>
      <charset val="128"/>
    </font>
    <font>
      <sz val="14"/>
      <color theme="1"/>
      <name val="HGS創英角ｺﾞｼｯｸUB"/>
      <family val="3"/>
      <charset val="128"/>
    </font>
    <font>
      <sz val="16"/>
      <color theme="1"/>
      <name val="HGS創英角ｺﾞｼｯｸUB"/>
      <family val="3"/>
      <charset val="128"/>
    </font>
    <font>
      <sz val="10"/>
      <color rgb="FFFF0000"/>
      <name val="HGP創英角ｺﾞｼｯｸUB"/>
      <family val="3"/>
      <charset val="128"/>
    </font>
    <font>
      <sz val="8.5"/>
      <color theme="1"/>
      <name val="游ゴシック"/>
      <family val="3"/>
      <charset val="128"/>
      <scheme val="minor"/>
    </font>
    <font>
      <sz val="11"/>
      <color theme="1"/>
      <name val="游ゴシック"/>
      <family val="3"/>
      <charset val="128"/>
      <scheme val="minor"/>
    </font>
    <font>
      <b/>
      <sz val="10"/>
      <color theme="1"/>
      <name val="Meiryo UI"/>
      <family val="3"/>
      <charset val="128"/>
    </font>
    <font>
      <sz val="8"/>
      <color theme="1"/>
      <name val="Meiryo UI"/>
      <family val="3"/>
      <charset val="128"/>
    </font>
    <font>
      <sz val="10"/>
      <color theme="1"/>
      <name val="HGS創英角ｺﾞｼｯｸUB"/>
      <family val="3"/>
      <charset val="128"/>
    </font>
    <font>
      <b/>
      <sz val="10"/>
      <name val="游ゴシック"/>
      <family val="3"/>
      <charset val="128"/>
      <scheme val="minor"/>
    </font>
    <font>
      <sz val="9"/>
      <name val="游ゴシック"/>
      <family val="3"/>
      <charset val="128"/>
      <scheme val="minor"/>
    </font>
    <font>
      <b/>
      <sz val="11"/>
      <color theme="1"/>
      <name val="游ゴシック"/>
      <family val="3"/>
      <charset val="128"/>
      <scheme val="minor"/>
    </font>
    <font>
      <sz val="12"/>
      <color rgb="FFFF0000"/>
      <name val="HGS創英角ｺﾞｼｯｸUB"/>
      <family val="3"/>
      <charset val="128"/>
    </font>
    <font>
      <sz val="9"/>
      <color rgb="FF0000FF"/>
      <name val="Meiryo UI"/>
      <family val="3"/>
      <charset val="128"/>
    </font>
    <font>
      <sz val="18"/>
      <color rgb="FF0000FF"/>
      <name val="HGS創英角ｺﾞｼｯｸUB"/>
      <family val="3"/>
      <charset val="128"/>
    </font>
    <font>
      <b/>
      <sz val="13"/>
      <color theme="1" tint="0.34998626667073579"/>
      <name val="游ゴシック"/>
      <family val="3"/>
      <charset val="128"/>
      <scheme val="minor"/>
    </font>
    <font>
      <sz val="11"/>
      <color theme="1"/>
      <name val="HGS創英角ｺﾞｼｯｸUB"/>
      <family val="3"/>
      <charset val="128"/>
    </font>
    <font>
      <sz val="11"/>
      <color theme="1"/>
      <name val="Meiryo UI"/>
      <family val="3"/>
      <charset val="128"/>
    </font>
    <font>
      <sz val="9.5"/>
      <color theme="1"/>
      <name val="Meiryo UI"/>
      <family val="3"/>
      <charset val="128"/>
    </font>
    <font>
      <sz val="11"/>
      <color theme="1"/>
      <name val="ＭＳ ゴシック"/>
      <family val="3"/>
      <charset val="128"/>
    </font>
    <font>
      <sz val="13"/>
      <color theme="1"/>
      <name val="HGS創英角ｺﾞｼｯｸUB"/>
      <family val="3"/>
      <charset val="128"/>
    </font>
    <font>
      <sz val="8"/>
      <name val="游ゴシック"/>
      <family val="3"/>
      <charset val="128"/>
      <scheme val="minor"/>
    </font>
    <font>
      <sz val="10"/>
      <name val="游ゴシック"/>
      <family val="3"/>
      <charset val="128"/>
      <scheme val="minor"/>
    </font>
    <font>
      <sz val="12"/>
      <color theme="1"/>
      <name val="ＭＳ ゴシック"/>
      <family val="3"/>
      <charset val="128"/>
    </font>
    <font>
      <sz val="7"/>
      <name val="BIZ UDPゴシック"/>
      <family val="3"/>
      <charset val="128"/>
    </font>
    <font>
      <b/>
      <sz val="12"/>
      <color theme="1" tint="0.34998626667073579"/>
      <name val="游ゴシック"/>
      <family val="3"/>
      <charset val="128"/>
      <scheme val="minor"/>
    </font>
    <font>
      <sz val="8.5"/>
      <color theme="1"/>
      <name val="BIZ UDPゴシック"/>
      <family val="3"/>
      <charset val="128"/>
    </font>
    <font>
      <sz val="6"/>
      <color theme="1"/>
      <name val="BIZ UDPゴシック"/>
      <family val="3"/>
      <charset val="128"/>
    </font>
    <font>
      <sz val="9"/>
      <color theme="1"/>
      <name val="HGS創英角ｺﾞｼｯｸUB"/>
      <family val="3"/>
      <charset val="128"/>
    </font>
    <font>
      <sz val="6"/>
      <color theme="1"/>
      <name val="游ゴシック"/>
      <family val="3"/>
      <charset val="128"/>
      <scheme val="minor"/>
    </font>
    <font>
      <sz val="6"/>
      <color theme="1"/>
      <name val="HGS創英角ｺﾞｼｯｸUB"/>
      <family val="3"/>
      <charset val="128"/>
    </font>
    <font>
      <sz val="6"/>
      <color theme="0" tint="-0.249977111117893"/>
      <name val="游ゴシック"/>
      <family val="3"/>
      <charset val="128"/>
      <scheme val="minor"/>
    </font>
    <font>
      <sz val="6"/>
      <color theme="0"/>
      <name val="BIZ UDPゴシック"/>
      <family val="3"/>
      <charset val="128"/>
    </font>
    <font>
      <b/>
      <sz val="9"/>
      <color indexed="81"/>
      <name val="MS P ゴシック"/>
      <family val="3"/>
      <charset val="128"/>
    </font>
    <font>
      <b/>
      <sz val="10"/>
      <color rgb="FFFF0000"/>
      <name val="Meiryo UI"/>
      <family val="3"/>
      <charset val="128"/>
    </font>
    <font>
      <sz val="9"/>
      <color rgb="FF7030A0"/>
      <name val="Meiryo UI"/>
      <family val="3"/>
      <charset val="128"/>
    </font>
    <font>
      <sz val="10"/>
      <color rgb="FFFF0000"/>
      <name val="游ゴシック"/>
      <family val="2"/>
      <charset val="128"/>
      <scheme val="minor"/>
    </font>
    <font>
      <sz val="9"/>
      <name val="BIZ UDPゴシック"/>
      <family val="3"/>
      <charset val="128"/>
    </font>
    <font>
      <sz val="8"/>
      <name val="BIZ UDPゴシック"/>
      <family val="3"/>
      <charset val="128"/>
    </font>
    <font>
      <sz val="6"/>
      <color theme="0" tint="-4.9989318521683403E-2"/>
      <name val="BIZ UDPゴシック"/>
      <family val="3"/>
      <charset val="128"/>
    </font>
    <font>
      <b/>
      <sz val="11"/>
      <color theme="1"/>
      <name val="Meiryo UI"/>
      <family val="3"/>
      <charset val="128"/>
    </font>
    <font>
      <b/>
      <sz val="14"/>
      <color theme="1"/>
      <name val="ＭＳ ゴシック"/>
      <family val="3"/>
      <charset val="128"/>
    </font>
    <font>
      <sz val="10"/>
      <color theme="1"/>
      <name val="ＭＳ ゴシック"/>
      <family val="3"/>
      <charset val="128"/>
    </font>
    <font>
      <sz val="9"/>
      <color theme="1"/>
      <name val="ＭＳ ゴシック"/>
      <family val="3"/>
      <charset val="128"/>
    </font>
    <font>
      <sz val="9"/>
      <color theme="0"/>
      <name val="BIZ UDPゴシック"/>
      <family val="3"/>
      <charset val="128"/>
    </font>
    <font>
      <u/>
      <sz val="11"/>
      <color theme="10"/>
      <name val="游ゴシック"/>
      <family val="2"/>
      <charset val="128"/>
      <scheme val="minor"/>
    </font>
    <font>
      <b/>
      <sz val="14"/>
      <color theme="1"/>
      <name val="游ゴシック"/>
      <family val="3"/>
      <charset val="128"/>
      <scheme val="minor"/>
    </font>
    <font>
      <sz val="10"/>
      <color theme="1"/>
      <name val="ＭＳ Ｐゴシック"/>
      <family val="2"/>
      <charset val="128"/>
    </font>
    <font>
      <sz val="11"/>
      <name val="Calibri"/>
      <family val="2"/>
    </font>
    <font>
      <sz val="8"/>
      <color theme="1"/>
      <name val="游ゴシック"/>
      <family val="2"/>
      <charset val="128"/>
      <scheme val="minor"/>
    </font>
    <font>
      <sz val="11"/>
      <color theme="1"/>
      <name val="游ゴシック"/>
      <family val="2"/>
      <charset val="128"/>
      <scheme val="minor"/>
    </font>
    <font>
      <sz val="8"/>
      <color theme="1"/>
      <name val="游ゴシック"/>
      <family val="3"/>
      <charset val="128"/>
      <scheme val="minor"/>
    </font>
    <font>
      <b/>
      <sz val="9"/>
      <color rgb="FFFF0000"/>
      <name val="游ゴシック"/>
      <family val="3"/>
      <charset val="128"/>
      <scheme val="minor"/>
    </font>
    <font>
      <sz val="16"/>
      <color theme="8" tint="-0.249977111117893"/>
      <name val="HGS創英角ｺﾞｼｯｸUB"/>
      <family val="3"/>
      <charset val="128"/>
    </font>
    <font>
      <sz val="6"/>
      <color theme="8" tint="-0.249977111117893"/>
      <name val="BIZ UDPゴシック"/>
      <family val="3"/>
      <charset val="128"/>
    </font>
    <font>
      <sz val="9"/>
      <color theme="8" tint="-0.249977111117893"/>
      <name val="BIZ UDPゴシック"/>
      <family val="3"/>
      <charset val="128"/>
    </font>
  </fonts>
  <fills count="16">
    <fill>
      <patternFill patternType="none"/>
    </fill>
    <fill>
      <patternFill patternType="gray125"/>
    </fill>
    <fill>
      <patternFill patternType="solid">
        <fgColor rgb="FFFFFFCC"/>
        <bgColor indexed="64"/>
      </patternFill>
    </fill>
    <fill>
      <patternFill patternType="solid">
        <fgColor theme="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rgb="FFFF0000"/>
        <bgColor indexed="64"/>
      </patternFill>
    </fill>
    <fill>
      <patternFill patternType="solid">
        <fgColor rgb="FFFFE5FF"/>
        <bgColor indexed="64"/>
      </patternFill>
    </fill>
    <fill>
      <patternFill patternType="solid">
        <fgColor rgb="FFD9F1FF"/>
        <bgColor indexed="64"/>
      </patternFill>
    </fill>
    <fill>
      <patternFill patternType="solid">
        <fgColor rgb="FFFFFF00"/>
        <bgColor indexed="64"/>
      </patternFill>
    </fill>
    <fill>
      <patternFill patternType="solid">
        <fgColor theme="9" tint="0.59999389629810485"/>
        <bgColor indexed="64"/>
      </patternFill>
    </fill>
    <fill>
      <patternFill patternType="solid">
        <fgColor rgb="FFEFF6EA"/>
        <bgColor indexed="64"/>
      </patternFill>
    </fill>
    <fill>
      <patternFill patternType="solid">
        <fgColor rgb="FF009999"/>
        <bgColor indexed="64"/>
      </patternFill>
    </fill>
    <fill>
      <patternFill patternType="solid">
        <fgColor theme="9" tint="-0.499984740745262"/>
        <bgColor indexed="64"/>
      </patternFill>
    </fill>
    <fill>
      <patternFill patternType="solid">
        <fgColor theme="5" tint="-0.249977111117893"/>
        <bgColor indexed="64"/>
      </patternFill>
    </fill>
    <fill>
      <patternFill patternType="solid">
        <fgColor theme="0"/>
        <bgColor indexed="64"/>
      </patternFill>
    </fill>
  </fills>
  <borders count="112">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hair">
        <color theme="0" tint="-0.499984740745262"/>
      </right>
      <top style="thin">
        <color theme="0" tint="-0.499984740745262"/>
      </top>
      <bottom style="thin">
        <color theme="0" tint="-0.499984740745262"/>
      </bottom>
      <diagonal/>
    </border>
    <border>
      <left style="hair">
        <color theme="0" tint="-0.499984740745262"/>
      </left>
      <right style="hair">
        <color theme="0" tint="-0.499984740745262"/>
      </right>
      <top style="thin">
        <color theme="0" tint="-0.499984740745262"/>
      </top>
      <bottom style="thin">
        <color theme="0" tint="-0.499984740745262"/>
      </bottom>
      <diagonal/>
    </border>
    <border>
      <left style="hair">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hair">
        <color theme="0" tint="-0.499984740745262"/>
      </bottom>
      <diagonal/>
    </border>
    <border>
      <left style="thin">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thin">
        <color theme="0" tint="-0.499984740745262"/>
      </right>
      <top style="thin">
        <color theme="0" tint="-0.499984740745262"/>
      </top>
      <bottom style="hair">
        <color theme="0" tint="-0.499984740745262"/>
      </bottom>
      <diagonal/>
    </border>
    <border>
      <left style="thin">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thin">
        <color theme="0" tint="-0.499984740745262"/>
      </right>
      <top style="hair">
        <color theme="0" tint="-0.499984740745262"/>
      </top>
      <bottom style="hair">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bottom style="hair">
        <color theme="0" tint="-0.499984740745262"/>
      </bottom>
      <diagonal/>
    </border>
    <border>
      <left style="thin">
        <color theme="0" tint="-0.499984740745262"/>
      </left>
      <right style="thin">
        <color theme="0" tint="-0.499984740745262"/>
      </right>
      <top style="hair">
        <color theme="0" tint="-0.499984740745262"/>
      </top>
      <bottom style="hair">
        <color theme="0" tint="-0.499984740745262"/>
      </bottom>
      <diagonal/>
    </border>
    <border>
      <left style="thin">
        <color theme="0" tint="-0.499984740745262"/>
      </left>
      <right style="thin">
        <color theme="0" tint="-0.499984740745262"/>
      </right>
      <top style="hair">
        <color theme="0" tint="-0.499984740745262"/>
      </top>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thin">
        <color theme="0" tint="-0.34998626667073579"/>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top style="medium">
        <color rgb="FFFF0000"/>
      </top>
      <bottom style="medium">
        <color rgb="FFFF0000"/>
      </bottom>
      <diagonal/>
    </border>
    <border>
      <left/>
      <right style="medium">
        <color rgb="FFFF0000"/>
      </right>
      <top style="medium">
        <color rgb="FFFF0000"/>
      </top>
      <bottom style="medium">
        <color rgb="FFFF0000"/>
      </bottom>
      <diagonal/>
    </border>
    <border>
      <left style="hair">
        <color theme="0" tint="-0.499984740745262"/>
      </left>
      <right/>
      <top style="thin">
        <color theme="0" tint="-0.499984740745262"/>
      </top>
      <bottom style="hair">
        <color theme="0" tint="-0.499984740745262"/>
      </bottom>
      <diagonal/>
    </border>
    <border>
      <left style="hair">
        <color theme="0" tint="-0.499984740745262"/>
      </left>
      <right/>
      <top style="hair">
        <color theme="0" tint="-0.499984740745262"/>
      </top>
      <bottom style="hair">
        <color theme="0" tint="-0.499984740745262"/>
      </bottom>
      <diagonal/>
    </border>
    <border>
      <left/>
      <right/>
      <top style="thin">
        <color theme="0" tint="-0.499984740745262"/>
      </top>
      <bottom style="hair">
        <color theme="0" tint="-0.499984740745262"/>
      </bottom>
      <diagonal/>
    </border>
    <border>
      <left/>
      <right/>
      <top style="hair">
        <color theme="0" tint="-0.499984740745262"/>
      </top>
      <bottom style="hair">
        <color theme="0" tint="-0.49998474074526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style="thin">
        <color theme="0" tint="-0.24994659260841701"/>
      </top>
      <bottom/>
      <diagonal/>
    </border>
    <border>
      <left/>
      <right/>
      <top/>
      <bottom style="thin">
        <color theme="0" tint="-0.24994659260841701"/>
      </bottom>
      <diagonal/>
    </border>
    <border>
      <left style="thin">
        <color theme="0" tint="-0.24994659260841701"/>
      </left>
      <right/>
      <top style="medium">
        <color theme="0" tint="-0.24994659260841701"/>
      </top>
      <bottom style="medium">
        <color theme="0" tint="-0.24994659260841701"/>
      </bottom>
      <diagonal/>
    </border>
    <border>
      <left/>
      <right style="medium">
        <color theme="0" tint="-0.24994659260841701"/>
      </right>
      <top style="medium">
        <color theme="0" tint="-0.24994659260841701"/>
      </top>
      <bottom style="medium">
        <color theme="0" tint="-0.24994659260841701"/>
      </bottom>
      <diagonal/>
    </border>
    <border>
      <left style="thin">
        <color theme="0" tint="-0.24994659260841701"/>
      </left>
      <right/>
      <top style="thin">
        <color theme="0" tint="-0.24994659260841701"/>
      </top>
      <bottom style="thin">
        <color theme="0" tint="-0.24994659260841701"/>
      </bottom>
      <diagonal/>
    </border>
    <border>
      <left/>
      <right style="medium">
        <color theme="0" tint="-0.34998626667073579"/>
      </right>
      <top style="medium">
        <color theme="0" tint="-0.34998626667073579"/>
      </top>
      <bottom style="thin">
        <color theme="0" tint="-0.34998626667073579"/>
      </bottom>
      <diagonal/>
    </border>
    <border>
      <left/>
      <right style="medium">
        <color theme="0" tint="-0.34998626667073579"/>
      </right>
      <top style="thin">
        <color theme="0" tint="-0.34998626667073579"/>
      </top>
      <bottom style="medium">
        <color theme="0" tint="-0.34998626667073579"/>
      </bottom>
      <diagonal/>
    </border>
    <border>
      <left/>
      <right/>
      <top style="medium">
        <color theme="0" tint="-0.34998626667073579"/>
      </top>
      <bottom style="thin">
        <color theme="0" tint="-0.34998626667073579"/>
      </bottom>
      <diagonal/>
    </border>
    <border>
      <left/>
      <right/>
      <top style="thin">
        <color theme="0" tint="-0.34998626667073579"/>
      </top>
      <bottom style="medium">
        <color theme="0" tint="-0.34998626667073579"/>
      </bottom>
      <diagonal/>
    </border>
    <border>
      <left style="medium">
        <color theme="0" tint="-0.34998626667073579"/>
      </left>
      <right style="dashed">
        <color theme="0" tint="-0.34998626667073579"/>
      </right>
      <top style="medium">
        <color theme="0" tint="-0.34998626667073579"/>
      </top>
      <bottom style="thin">
        <color theme="0" tint="-0.34998626667073579"/>
      </bottom>
      <diagonal/>
    </border>
    <border>
      <left style="medium">
        <color theme="0" tint="-0.34998626667073579"/>
      </left>
      <right style="dashed">
        <color theme="0" tint="-0.34998626667073579"/>
      </right>
      <top style="thin">
        <color theme="0" tint="-0.34998626667073579"/>
      </top>
      <bottom style="medium">
        <color theme="0" tint="-0.34998626667073579"/>
      </bottom>
      <diagonal/>
    </border>
    <border>
      <left style="dashed">
        <color theme="0" tint="-0.34998626667073579"/>
      </left>
      <right style="thin">
        <color theme="0" tint="-0.34998626667073579"/>
      </right>
      <top style="thin">
        <color theme="0" tint="-0.34998626667073579"/>
      </top>
      <bottom style="medium">
        <color theme="0" tint="-0.34998626667073579"/>
      </bottom>
      <diagonal/>
    </border>
    <border>
      <left style="thin">
        <color theme="0" tint="-0.34998626667073579"/>
      </left>
      <right style="medium">
        <color theme="0" tint="-0.34998626667073579"/>
      </right>
      <top style="thin">
        <color theme="0" tint="-0.34998626667073579"/>
      </top>
      <bottom style="medium">
        <color theme="0" tint="-0.34998626667073579"/>
      </bottom>
      <diagonal/>
    </border>
    <border>
      <left style="medium">
        <color theme="0" tint="-0.24994659260841701"/>
      </left>
      <right/>
      <top style="medium">
        <color theme="0" tint="-0.24994659260841701"/>
      </top>
      <bottom style="medium">
        <color theme="0" tint="-0.24994659260841701"/>
      </bottom>
      <diagonal/>
    </border>
    <border>
      <left/>
      <right style="thin">
        <color theme="0" tint="-0.24994659260841701"/>
      </right>
      <top style="medium">
        <color theme="0" tint="-0.24994659260841701"/>
      </top>
      <bottom style="medium">
        <color theme="0" tint="-0.24994659260841701"/>
      </bottom>
      <diagonal/>
    </border>
    <border>
      <left style="medium">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medium">
        <color theme="0" tint="-0.24994659260841701"/>
      </right>
      <top style="medium">
        <color theme="0" tint="-0.24994659260841701"/>
      </top>
      <bottom style="thin">
        <color theme="0" tint="-0.24994659260841701"/>
      </bottom>
      <diagonal/>
    </border>
    <border>
      <left style="thin">
        <color theme="0" tint="-0.24994659260841701"/>
      </left>
      <right style="medium">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medium">
        <color theme="0" tint="-0.24994659260841701"/>
      </bottom>
      <diagonal/>
    </border>
    <border>
      <left style="thin">
        <color theme="0" tint="-0.24994659260841701"/>
      </left>
      <right style="medium">
        <color theme="0" tint="-0.24994659260841701"/>
      </right>
      <top style="thin">
        <color theme="0" tint="-0.24994659260841701"/>
      </top>
      <bottom style="medium">
        <color theme="0" tint="-0.24994659260841701"/>
      </bottom>
      <diagonal/>
    </border>
    <border>
      <left style="medium">
        <color theme="0" tint="-0.24994659260841701"/>
      </left>
      <right style="thin">
        <color theme="0" tint="-0.24994659260841701"/>
      </right>
      <top/>
      <bottom style="medium">
        <color theme="0" tint="-0.24994659260841701"/>
      </bottom>
      <diagonal/>
    </border>
    <border>
      <left style="medium">
        <color theme="0" tint="-0.24994659260841701"/>
      </left>
      <right style="thin">
        <color theme="0" tint="-0.24994659260841701"/>
      </right>
      <top style="thin">
        <color theme="0" tint="-0.24994659260841701"/>
      </top>
      <bottom/>
      <diagonal/>
    </border>
    <border>
      <left style="medium">
        <color theme="0" tint="-0.24994659260841701"/>
      </left>
      <right style="thin">
        <color theme="0" tint="-0.24994659260841701"/>
      </right>
      <top/>
      <bottom/>
      <diagonal/>
    </border>
    <border>
      <left style="hair">
        <color theme="0" tint="-0.499984740745262"/>
      </left>
      <right style="thin">
        <color theme="0" tint="-0.499984740745262"/>
      </right>
      <top style="hair">
        <color theme="0" tint="-0.499984740745262"/>
      </top>
      <bottom style="thin">
        <color theme="0" tint="-0.499984740745262"/>
      </bottom>
      <diagonal/>
    </border>
    <border>
      <left/>
      <right style="thin">
        <color theme="0" tint="-0.499984740745262"/>
      </right>
      <top style="thin">
        <color theme="0" tint="-0.499984740745262"/>
      </top>
      <bottom/>
      <diagonal/>
    </border>
    <border>
      <left style="thin">
        <color theme="0" tint="-0.499984740745262"/>
      </left>
      <right style="hair">
        <color theme="0" tint="-0.499984740745262"/>
      </right>
      <top style="hair">
        <color theme="0" tint="-0.499984740745262"/>
      </top>
      <bottom style="thin">
        <color theme="0" tint="-0.499984740745262"/>
      </bottom>
      <diagonal/>
    </border>
    <border>
      <left style="hair">
        <color theme="0" tint="-0.499984740745262"/>
      </left>
      <right style="hair">
        <color theme="0" tint="-0.499984740745262"/>
      </right>
      <top style="hair">
        <color theme="0" tint="-0.499984740745262"/>
      </top>
      <bottom style="thin">
        <color theme="0"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style="hair">
        <color theme="0" tint="-0.499984740745262"/>
      </left>
      <right style="hair">
        <color theme="0" tint="-0.499984740745262"/>
      </right>
      <top style="hair">
        <color theme="0" tint="-0.499984740745262"/>
      </top>
      <bottom/>
      <diagonal/>
    </border>
    <border>
      <left style="hair">
        <color theme="0" tint="-0.499984740745262"/>
      </left>
      <right style="hair">
        <color theme="0" tint="-0.499984740745262"/>
      </right>
      <top/>
      <bottom/>
      <diagonal/>
    </border>
    <border>
      <left style="hair">
        <color theme="0" tint="-0.499984740745262"/>
      </left>
      <right style="hair">
        <color theme="0" tint="-0.499984740745262"/>
      </right>
      <top/>
      <bottom style="hair">
        <color theme="0" tint="-0.499984740745262"/>
      </bottom>
      <diagonal/>
    </border>
    <border>
      <left style="hair">
        <color theme="0" tint="-0.34998626667073579"/>
      </left>
      <right style="hair">
        <color theme="0" tint="-0.34998626667073579"/>
      </right>
      <top style="hair">
        <color theme="0" tint="-0.34998626667073579"/>
      </top>
      <bottom/>
      <diagonal/>
    </border>
    <border>
      <left style="hair">
        <color theme="0" tint="-0.34998626667073579"/>
      </left>
      <right style="hair">
        <color theme="0" tint="-0.34998626667073579"/>
      </right>
      <top/>
      <bottom/>
      <diagonal/>
    </border>
    <border>
      <left style="hair">
        <color theme="0" tint="-0.34998626667073579"/>
      </left>
      <right style="hair">
        <color theme="0" tint="-0.34998626667073579"/>
      </right>
      <top/>
      <bottom style="hair">
        <color theme="0" tint="-0.34998626667073579"/>
      </bottom>
      <diagonal/>
    </border>
    <border>
      <left/>
      <right style="thin">
        <color theme="0" tint="-0.499984740745262"/>
      </right>
      <top style="thin">
        <color theme="0" tint="-0.499984740745262"/>
      </top>
      <bottom style="hair">
        <color theme="0" tint="-0.499984740745262"/>
      </bottom>
      <diagonal/>
    </border>
    <border>
      <left/>
      <right style="thin">
        <color theme="0" tint="-0.499984740745262"/>
      </right>
      <top style="hair">
        <color theme="0" tint="-0.499984740745262"/>
      </top>
      <bottom style="hair">
        <color theme="0" tint="-0.499984740745262"/>
      </bottom>
      <diagonal/>
    </border>
    <border>
      <left/>
      <right style="thin">
        <color theme="0" tint="-0.499984740745262"/>
      </right>
      <top style="hair">
        <color theme="0" tint="-0.499984740745262"/>
      </top>
      <bottom style="thin">
        <color theme="0" tint="-0.499984740745262"/>
      </bottom>
      <diagonal/>
    </border>
    <border>
      <left style="thin">
        <color theme="0" tint="-0.499984740745262"/>
      </left>
      <right/>
      <top/>
      <bottom/>
      <diagonal/>
    </border>
    <border>
      <left/>
      <right style="thin">
        <color theme="0" tint="-0.499984740745262"/>
      </right>
      <top/>
      <bottom/>
      <diagonal/>
    </border>
    <border>
      <left style="thin">
        <color theme="0" tint="-0.499984740745262"/>
      </left>
      <right/>
      <top/>
      <bottom style="thin">
        <color theme="0" tint="-0.499984740745262"/>
      </bottom>
      <diagonal/>
    </border>
    <border>
      <left/>
      <right style="thin">
        <color theme="0" tint="-0.499984740745262"/>
      </right>
      <top/>
      <bottom style="thin">
        <color theme="0" tint="-0.499984740745262"/>
      </bottom>
      <diagonal/>
    </border>
    <border>
      <left/>
      <right/>
      <top/>
      <bottom style="thin">
        <color theme="0" tint="-0.499984740745262"/>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top style="thin">
        <color auto="1"/>
      </top>
      <bottom style="hair">
        <color auto="1"/>
      </bottom>
      <diagonal/>
    </border>
    <border>
      <left/>
      <right style="hair">
        <color auto="1"/>
      </right>
      <top style="thin">
        <color auto="1"/>
      </top>
      <bottom style="hair">
        <color auto="1"/>
      </bottom>
      <diagonal/>
    </border>
    <border>
      <left style="hair">
        <color auto="1"/>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thin">
        <color auto="1"/>
      </bottom>
      <diagonal/>
    </border>
    <border>
      <left/>
      <right style="hair">
        <color auto="1"/>
      </right>
      <top style="hair">
        <color auto="1"/>
      </top>
      <bottom style="thin">
        <color auto="1"/>
      </bottom>
      <diagonal/>
    </border>
    <border>
      <left style="hair">
        <color auto="1"/>
      </left>
      <right/>
      <top style="hair">
        <color auto="1"/>
      </top>
      <bottom style="thin">
        <color auto="1"/>
      </bottom>
      <diagonal/>
    </border>
    <border>
      <left/>
      <right style="thin">
        <color auto="1"/>
      </right>
      <top style="hair">
        <color auto="1"/>
      </top>
      <bottom style="thin">
        <color auto="1"/>
      </bottom>
      <diagonal/>
    </border>
    <border>
      <left/>
      <right/>
      <top style="thin">
        <color auto="1"/>
      </top>
      <bottom style="hair">
        <color auto="1"/>
      </bottom>
      <diagonal/>
    </border>
    <border>
      <left/>
      <right/>
      <top style="hair">
        <color auto="1"/>
      </top>
      <bottom style="thin">
        <color auto="1"/>
      </bottom>
      <diagonal/>
    </border>
    <border>
      <left/>
      <right/>
      <top style="medium">
        <color theme="0" tint="-0.24994659260841701"/>
      </top>
      <bottom style="thin">
        <color auto="1"/>
      </bottom>
      <diagonal/>
    </border>
    <border>
      <left style="medium">
        <color theme="1" tint="0.499984740745262"/>
      </left>
      <right/>
      <top style="medium">
        <color theme="1" tint="0.499984740745262"/>
      </top>
      <bottom style="thin">
        <color theme="1" tint="0.499984740745262"/>
      </bottom>
      <diagonal/>
    </border>
    <border>
      <left/>
      <right style="medium">
        <color theme="1" tint="0.499984740745262"/>
      </right>
      <top style="medium">
        <color theme="1" tint="0.499984740745262"/>
      </top>
      <bottom style="thin">
        <color theme="1" tint="0.499984740745262"/>
      </bottom>
      <diagonal/>
    </border>
    <border>
      <left style="medium">
        <color theme="1" tint="0.499984740745262"/>
      </left>
      <right/>
      <top style="thin">
        <color theme="1" tint="0.499984740745262"/>
      </top>
      <bottom style="thin">
        <color theme="1" tint="0.499984740745262"/>
      </bottom>
      <diagonal/>
    </border>
    <border>
      <left/>
      <right style="medium">
        <color theme="1" tint="0.499984740745262"/>
      </right>
      <top style="thin">
        <color theme="1" tint="0.499984740745262"/>
      </top>
      <bottom style="thin">
        <color theme="1" tint="0.499984740745262"/>
      </bottom>
      <diagonal/>
    </border>
    <border>
      <left style="medium">
        <color theme="1" tint="0.499984740745262"/>
      </left>
      <right/>
      <top style="thin">
        <color theme="1" tint="0.499984740745262"/>
      </top>
      <bottom style="medium">
        <color theme="1" tint="0.499984740745262"/>
      </bottom>
      <diagonal/>
    </border>
    <border>
      <left/>
      <right style="medium">
        <color theme="1" tint="0.499984740745262"/>
      </right>
      <top style="thin">
        <color theme="1" tint="0.499984740745262"/>
      </top>
      <bottom style="medium">
        <color theme="1" tint="0.499984740745262"/>
      </bottom>
      <diagonal/>
    </border>
    <border>
      <left style="medium">
        <color theme="0" tint="-0.499984740745262"/>
      </left>
      <right/>
      <top style="medium">
        <color theme="0" tint="-0.499984740745262"/>
      </top>
      <bottom style="thin">
        <color theme="0" tint="-0.499984740745262"/>
      </bottom>
      <diagonal/>
    </border>
    <border>
      <left/>
      <right style="medium">
        <color theme="0" tint="-0.499984740745262"/>
      </right>
      <top style="medium">
        <color theme="0" tint="-0.499984740745262"/>
      </top>
      <bottom style="thin">
        <color theme="0" tint="-0.499984740745262"/>
      </bottom>
      <diagonal/>
    </border>
    <border>
      <left style="medium">
        <color theme="0" tint="-0.499984740745262"/>
      </left>
      <right/>
      <top style="thin">
        <color theme="0" tint="-0.499984740745262"/>
      </top>
      <bottom style="thin">
        <color theme="0" tint="-0.499984740745262"/>
      </bottom>
      <diagonal/>
    </border>
    <border>
      <left/>
      <right style="medium">
        <color theme="0" tint="-0.499984740745262"/>
      </right>
      <top style="thin">
        <color theme="0" tint="-0.499984740745262"/>
      </top>
      <bottom style="thin">
        <color theme="0" tint="-0.499984740745262"/>
      </bottom>
      <diagonal/>
    </border>
    <border>
      <left style="medium">
        <color theme="0" tint="-0.499984740745262"/>
      </left>
      <right/>
      <top style="thin">
        <color theme="0" tint="-0.499984740745262"/>
      </top>
      <bottom style="medium">
        <color theme="0" tint="-0.499984740745262"/>
      </bottom>
      <diagonal/>
    </border>
    <border>
      <left/>
      <right style="medium">
        <color theme="0" tint="-0.499984740745262"/>
      </right>
      <top style="thin">
        <color theme="0" tint="-0.499984740745262"/>
      </top>
      <bottom style="medium">
        <color theme="0" tint="-0.499984740745262"/>
      </bottom>
      <diagonal/>
    </border>
    <border>
      <left style="thin">
        <color auto="1"/>
      </left>
      <right/>
      <top style="hair">
        <color auto="1"/>
      </top>
      <bottom style="hair">
        <color auto="1"/>
      </bottom>
      <diagonal/>
    </border>
    <border>
      <left/>
      <right style="hair">
        <color auto="1"/>
      </right>
      <top style="hair">
        <color auto="1"/>
      </top>
      <bottom style="hair">
        <color auto="1"/>
      </bottom>
      <diagonal/>
    </border>
    <border>
      <left style="hair">
        <color auto="1"/>
      </left>
      <right/>
      <top style="hair">
        <color auto="1"/>
      </top>
      <bottom style="hair">
        <color auto="1"/>
      </bottom>
      <diagonal/>
    </border>
    <border>
      <left/>
      <right style="thin">
        <color auto="1"/>
      </right>
      <top style="hair">
        <color auto="1"/>
      </top>
      <bottom style="hair">
        <color auto="1"/>
      </bottom>
      <diagonal/>
    </border>
    <border>
      <left style="thin">
        <color theme="0" tint="-0.499984740745262"/>
      </left>
      <right style="hair">
        <color theme="0" tint="-0.499984740745262"/>
      </right>
      <top/>
      <bottom/>
      <diagonal/>
    </border>
    <border>
      <left style="medium">
        <color rgb="FFFF0000"/>
      </left>
      <right/>
      <top style="medium">
        <color rgb="FFFF0000"/>
      </top>
      <bottom style="thin">
        <color theme="0" tint="-0.499984740745262"/>
      </bottom>
      <diagonal/>
    </border>
    <border>
      <left/>
      <right style="medium">
        <color rgb="FFFF0000"/>
      </right>
      <top style="medium">
        <color rgb="FFFF0000"/>
      </top>
      <bottom style="thin">
        <color theme="0" tint="-0.499984740745262"/>
      </bottom>
      <diagonal/>
    </border>
    <border>
      <left style="medium">
        <color rgb="FFFF0000"/>
      </left>
      <right/>
      <top style="thin">
        <color theme="0" tint="-0.499984740745262"/>
      </top>
      <bottom style="medium">
        <color rgb="FFFF0000"/>
      </bottom>
      <diagonal/>
    </border>
    <border>
      <left/>
      <right style="medium">
        <color rgb="FFFF0000"/>
      </right>
      <top style="thin">
        <color theme="0" tint="-0.499984740745262"/>
      </top>
      <bottom style="medium">
        <color rgb="FFFF0000"/>
      </bottom>
      <diagonal/>
    </border>
  </borders>
  <cellStyleXfs count="6">
    <xf numFmtId="0" fontId="0" fillId="0" borderId="0">
      <alignment vertical="center"/>
    </xf>
    <xf numFmtId="0" fontId="6" fillId="0" borderId="0"/>
    <xf numFmtId="0" fontId="57" fillId="0" borderId="0" applyNumberFormat="0" applyFill="0" applyBorder="0" applyAlignment="0" applyProtection="0">
      <alignment vertical="center"/>
    </xf>
    <xf numFmtId="0" fontId="59" fillId="0" borderId="0">
      <alignment vertical="center"/>
    </xf>
    <xf numFmtId="0" fontId="60" fillId="0" borderId="0"/>
    <xf numFmtId="38" fontId="62" fillId="0" borderId="0" applyFont="0" applyFill="0" applyBorder="0" applyAlignment="0" applyProtection="0">
      <alignment vertical="center"/>
    </xf>
  </cellStyleXfs>
  <cellXfs count="329">
    <xf numFmtId="0" fontId="0" fillId="0" borderId="0" xfId="0">
      <alignment vertical="center"/>
    </xf>
    <xf numFmtId="0" fontId="0" fillId="0" borderId="0" xfId="0" applyAlignment="1">
      <alignment vertical="center" shrinkToFit="1"/>
    </xf>
    <xf numFmtId="0" fontId="3" fillId="0" borderId="0" xfId="0" applyFont="1">
      <alignment vertical="center"/>
    </xf>
    <xf numFmtId="0" fontId="5" fillId="0" borderId="0" xfId="0" applyFont="1">
      <alignment vertical="center"/>
    </xf>
    <xf numFmtId="0" fontId="4" fillId="0" borderId="0" xfId="1" applyFont="1"/>
    <xf numFmtId="0" fontId="7" fillId="0" borderId="0" xfId="1" applyFont="1"/>
    <xf numFmtId="0" fontId="8" fillId="0" borderId="1" xfId="0" applyFont="1" applyBorder="1" applyAlignment="1">
      <alignment horizontal="center" vertical="center" wrapText="1"/>
    </xf>
    <xf numFmtId="0" fontId="4" fillId="2" borderId="16" xfId="0" applyFont="1" applyFill="1" applyBorder="1" applyAlignment="1">
      <alignment vertical="center" shrinkToFit="1"/>
    </xf>
    <xf numFmtId="0" fontId="4" fillId="2" borderId="15" xfId="0" applyFont="1" applyFill="1" applyBorder="1" applyAlignment="1">
      <alignment vertical="center" shrinkToFit="1"/>
    </xf>
    <xf numFmtId="176" fontId="4" fillId="0" borderId="1" xfId="0" applyNumberFormat="1" applyFont="1" applyBorder="1" applyAlignment="1">
      <alignment vertical="center" shrinkToFit="1"/>
    </xf>
    <xf numFmtId="176" fontId="4" fillId="0" borderId="16" xfId="0" applyNumberFormat="1" applyFont="1" applyBorder="1" applyAlignment="1">
      <alignment vertical="center" shrinkToFit="1"/>
    </xf>
    <xf numFmtId="0" fontId="4" fillId="2" borderId="17" xfId="0" applyFont="1" applyFill="1" applyBorder="1" applyAlignment="1">
      <alignment vertical="center" shrinkToFit="1"/>
    </xf>
    <xf numFmtId="176" fontId="4" fillId="0" borderId="17" xfId="0" applyNumberFormat="1" applyFont="1" applyBorder="1" applyAlignment="1">
      <alignment vertical="center" shrinkToFit="1"/>
    </xf>
    <xf numFmtId="0" fontId="4" fillId="3" borderId="1" xfId="0" applyFont="1" applyFill="1" applyBorder="1" applyAlignment="1">
      <alignment vertical="center" shrinkToFit="1"/>
    </xf>
    <xf numFmtId="0" fontId="4" fillId="0" borderId="0" xfId="1" applyFont="1" applyAlignment="1">
      <alignment horizontal="right"/>
    </xf>
    <xf numFmtId="0" fontId="4" fillId="4" borderId="0" xfId="1" applyFont="1" applyFill="1"/>
    <xf numFmtId="0" fontId="4" fillId="4" borderId="0" xfId="1" applyFont="1" applyFill="1" applyAlignment="1">
      <alignment horizontal="center"/>
    </xf>
    <xf numFmtId="0" fontId="4" fillId="4" borderId="0" xfId="1" applyFont="1" applyFill="1" applyAlignment="1">
      <alignment horizontal="right"/>
    </xf>
    <xf numFmtId="177" fontId="4" fillId="4" borderId="0" xfId="1" applyNumberFormat="1" applyFont="1" applyFill="1"/>
    <xf numFmtId="0" fontId="8" fillId="0" borderId="19" xfId="0" applyFont="1" applyBorder="1">
      <alignment vertical="center"/>
    </xf>
    <xf numFmtId="0" fontId="8" fillId="0" borderId="12" xfId="0" applyFont="1" applyBorder="1">
      <alignment vertical="center"/>
    </xf>
    <xf numFmtId="0" fontId="11" fillId="0" borderId="0" xfId="1" applyFont="1" applyAlignment="1">
      <alignment shrinkToFit="1"/>
    </xf>
    <xf numFmtId="0" fontId="11" fillId="0" borderId="20" xfId="1" applyFont="1" applyBorder="1" applyAlignment="1">
      <alignment horizontal="center" vertical="center" shrinkToFit="1"/>
    </xf>
    <xf numFmtId="0" fontId="11" fillId="0" borderId="21" xfId="1" applyFont="1" applyBorder="1" applyAlignment="1">
      <alignment horizontal="center" vertical="center" shrinkToFit="1"/>
    </xf>
    <xf numFmtId="9" fontId="4" fillId="5" borderId="0" xfId="1" applyNumberFormat="1" applyFont="1" applyFill="1"/>
    <xf numFmtId="9" fontId="11" fillId="0" borderId="22" xfId="1" applyNumberFormat="1" applyFont="1" applyBorder="1" applyAlignment="1">
      <alignment horizontal="center" vertical="center" shrinkToFit="1"/>
    </xf>
    <xf numFmtId="0" fontId="10" fillId="0" borderId="25" xfId="1" applyFont="1" applyBorder="1" applyAlignment="1">
      <alignment horizontal="center" vertical="center" shrinkToFit="1"/>
    </xf>
    <xf numFmtId="0" fontId="14" fillId="0" borderId="0" xfId="1" applyFont="1"/>
    <xf numFmtId="0" fontId="14" fillId="0" borderId="0" xfId="1" applyFont="1" applyAlignment="1">
      <alignment vertical="center"/>
    </xf>
    <xf numFmtId="0" fontId="8" fillId="0" borderId="0" xfId="0" applyFont="1" applyAlignment="1">
      <alignment horizontal="center" vertical="center"/>
    </xf>
    <xf numFmtId="179" fontId="15" fillId="0" borderId="26" xfId="1" applyNumberFormat="1" applyFont="1" applyBorder="1" applyAlignment="1">
      <alignment horizontal="center" vertical="center" shrinkToFit="1"/>
    </xf>
    <xf numFmtId="0" fontId="16" fillId="0" borderId="0" xfId="1" applyFont="1"/>
    <xf numFmtId="0" fontId="17" fillId="0" borderId="1" xfId="0" applyFont="1" applyBorder="1" applyAlignment="1">
      <alignment horizontal="center" vertical="center" shrinkToFit="1"/>
    </xf>
    <xf numFmtId="176" fontId="17" fillId="0" borderId="1" xfId="0" applyNumberFormat="1" applyFont="1" applyBorder="1" applyAlignment="1">
      <alignment vertical="center" shrinkToFit="1"/>
    </xf>
    <xf numFmtId="178" fontId="17" fillId="0" borderId="1" xfId="0" applyNumberFormat="1" applyFont="1" applyBorder="1" applyAlignment="1">
      <alignment vertical="center" shrinkToFit="1"/>
    </xf>
    <xf numFmtId="177" fontId="17" fillId="0" borderId="1" xfId="0" applyNumberFormat="1" applyFont="1" applyBorder="1" applyAlignment="1">
      <alignment vertical="center" shrinkToFit="1"/>
    </xf>
    <xf numFmtId="0" fontId="17" fillId="0" borderId="15" xfId="0" applyFont="1" applyBorder="1" applyAlignment="1">
      <alignment horizontal="center" vertical="center" shrinkToFit="1"/>
    </xf>
    <xf numFmtId="176" fontId="17" fillId="0" borderId="5" xfId="0" applyNumberFormat="1" applyFont="1" applyBorder="1" applyAlignment="1">
      <alignment vertical="center" shrinkToFit="1"/>
    </xf>
    <xf numFmtId="178" fontId="17" fillId="0" borderId="5" xfId="0" applyNumberFormat="1" applyFont="1" applyBorder="1" applyAlignment="1">
      <alignment vertical="center" shrinkToFit="1"/>
    </xf>
    <xf numFmtId="177" fontId="17" fillId="0" borderId="5" xfId="0" applyNumberFormat="1" applyFont="1" applyBorder="1" applyAlignment="1">
      <alignment vertical="center" shrinkToFit="1"/>
    </xf>
    <xf numFmtId="0" fontId="17" fillId="0" borderId="16" xfId="0" applyFont="1" applyBorder="1" applyAlignment="1">
      <alignment horizontal="center" vertical="center" shrinkToFit="1"/>
    </xf>
    <xf numFmtId="176" fontId="17" fillId="0" borderId="16" xfId="0" applyNumberFormat="1" applyFont="1" applyBorder="1" applyAlignment="1">
      <alignment vertical="center" shrinkToFit="1"/>
    </xf>
    <xf numFmtId="178" fontId="17" fillId="0" borderId="16" xfId="0" applyNumberFormat="1" applyFont="1" applyBorder="1" applyAlignment="1">
      <alignment vertical="center" shrinkToFit="1"/>
    </xf>
    <xf numFmtId="177" fontId="17" fillId="0" borderId="16" xfId="0" applyNumberFormat="1" applyFont="1" applyBorder="1" applyAlignment="1">
      <alignment vertical="center" shrinkToFit="1"/>
    </xf>
    <xf numFmtId="0" fontId="17" fillId="0" borderId="17" xfId="0" applyFont="1" applyBorder="1" applyAlignment="1">
      <alignment horizontal="center" vertical="center" shrinkToFit="1"/>
    </xf>
    <xf numFmtId="176" fontId="17" fillId="0" borderId="17" xfId="0" applyNumberFormat="1" applyFont="1" applyBorder="1" applyAlignment="1">
      <alignment vertical="center" shrinkToFit="1"/>
    </xf>
    <xf numFmtId="178" fontId="17" fillId="0" borderId="17" xfId="0" applyNumberFormat="1" applyFont="1" applyBorder="1" applyAlignment="1">
      <alignment vertical="center" shrinkToFit="1"/>
    </xf>
    <xf numFmtId="177" fontId="17" fillId="0" borderId="17" xfId="0" applyNumberFormat="1" applyFont="1" applyBorder="1" applyAlignment="1">
      <alignment vertical="center" shrinkToFit="1"/>
    </xf>
    <xf numFmtId="0" fontId="11" fillId="0" borderId="0" xfId="1" applyFont="1" applyAlignment="1">
      <alignment vertical="center" shrinkToFit="1"/>
    </xf>
    <xf numFmtId="0" fontId="19" fillId="3" borderId="31" xfId="1" applyFont="1" applyFill="1" applyBorder="1" applyAlignment="1">
      <alignment horizontal="center" vertical="center" shrinkToFit="1"/>
    </xf>
    <xf numFmtId="0" fontId="21" fillId="0" borderId="31" xfId="1" applyFont="1" applyBorder="1" applyAlignment="1">
      <alignment horizontal="center" vertical="center" shrinkToFit="1"/>
    </xf>
    <xf numFmtId="0" fontId="10" fillId="0" borderId="0" xfId="1" applyFont="1" applyAlignment="1">
      <alignment vertical="center" shrinkToFit="1"/>
    </xf>
    <xf numFmtId="0" fontId="11" fillId="0" borderId="0" xfId="1" applyFont="1" applyAlignment="1">
      <alignment horizontal="center" vertical="center" shrinkToFit="1"/>
    </xf>
    <xf numFmtId="0" fontId="22" fillId="0" borderId="0" xfId="1" applyFont="1"/>
    <xf numFmtId="0" fontId="22" fillId="0" borderId="0" xfId="1" applyFont="1" applyAlignment="1">
      <alignment horizontal="right"/>
    </xf>
    <xf numFmtId="0" fontId="24" fillId="0" borderId="0" xfId="1" applyFont="1" applyAlignment="1">
      <alignment vertical="center"/>
    </xf>
    <xf numFmtId="0" fontId="25" fillId="10" borderId="0" xfId="1" applyFont="1" applyFill="1" applyAlignment="1">
      <alignment vertical="center" shrinkToFit="1"/>
    </xf>
    <xf numFmtId="0" fontId="26" fillId="0" borderId="0" xfId="1" applyFont="1" applyAlignment="1">
      <alignment vertical="center"/>
    </xf>
    <xf numFmtId="0" fontId="24" fillId="0" borderId="0" xfId="1" applyFont="1" applyAlignment="1">
      <alignment horizontal="right" vertical="center"/>
    </xf>
    <xf numFmtId="0" fontId="31" fillId="0" borderId="0" xfId="1" applyFont="1" applyAlignment="1">
      <alignment vertical="center" wrapText="1"/>
    </xf>
    <xf numFmtId="0" fontId="31" fillId="0" borderId="0" xfId="1" applyFont="1" applyAlignment="1">
      <alignment vertical="center"/>
    </xf>
    <xf numFmtId="0" fontId="27" fillId="0" borderId="0" xfId="1" applyFont="1" applyAlignment="1">
      <alignment horizontal="left" vertical="top"/>
    </xf>
    <xf numFmtId="0" fontId="4" fillId="8" borderId="42" xfId="1" applyFont="1" applyFill="1" applyBorder="1" applyAlignment="1">
      <alignment horizontal="center" vertical="center" shrinkToFit="1"/>
    </xf>
    <xf numFmtId="0" fontId="9" fillId="0" borderId="43" xfId="1" applyFont="1" applyBorder="1" applyAlignment="1">
      <alignment horizontal="center" vertical="center" shrinkToFit="1"/>
    </xf>
    <xf numFmtId="0" fontId="9" fillId="0" borderId="44" xfId="1" applyFont="1" applyBorder="1" applyAlignment="1">
      <alignment horizontal="center" vertical="center" shrinkToFit="1"/>
    </xf>
    <xf numFmtId="0" fontId="22" fillId="0" borderId="7" xfId="0" applyFont="1" applyBorder="1" applyAlignment="1">
      <alignment vertical="center" shrinkToFit="1"/>
    </xf>
    <xf numFmtId="0" fontId="22" fillId="0" borderId="27" xfId="0" applyFont="1" applyBorder="1" applyAlignment="1">
      <alignment vertical="center" shrinkToFit="1"/>
    </xf>
    <xf numFmtId="0" fontId="22" fillId="0" borderId="10" xfId="0" applyFont="1" applyBorder="1" applyAlignment="1">
      <alignment vertical="center" shrinkToFit="1"/>
    </xf>
    <xf numFmtId="0" fontId="22" fillId="0" borderId="28" xfId="0" applyFont="1" applyBorder="1" applyAlignment="1">
      <alignment vertical="center" shrinkToFit="1"/>
    </xf>
    <xf numFmtId="0" fontId="30" fillId="0" borderId="0" xfId="1" applyFont="1" applyAlignment="1">
      <alignment horizontal="left" vertical="center" shrinkToFit="1"/>
    </xf>
    <xf numFmtId="0" fontId="10" fillId="0" borderId="0" xfId="1" applyFont="1" applyAlignment="1">
      <alignment horizontal="center" vertical="center" wrapText="1" shrinkToFit="1"/>
    </xf>
    <xf numFmtId="0" fontId="35" fillId="0" borderId="0" xfId="1" applyFont="1"/>
    <xf numFmtId="0" fontId="11" fillId="0" borderId="50" xfId="1" applyFont="1" applyBorder="1" applyAlignment="1">
      <alignment horizontal="center" vertical="center" shrinkToFit="1"/>
    </xf>
    <xf numFmtId="0" fontId="11" fillId="0" borderId="52" xfId="1" applyFont="1" applyBorder="1" applyAlignment="1">
      <alignment horizontal="center" vertical="center" shrinkToFit="1"/>
    </xf>
    <xf numFmtId="0" fontId="11" fillId="0" borderId="55" xfId="1" applyFont="1" applyBorder="1" applyAlignment="1">
      <alignment vertical="center" shrinkToFit="1"/>
    </xf>
    <xf numFmtId="0" fontId="11" fillId="0" borderId="53" xfId="1" applyFont="1" applyBorder="1" applyAlignment="1">
      <alignment vertical="center" shrinkToFit="1"/>
    </xf>
    <xf numFmtId="0" fontId="8" fillId="8" borderId="58" xfId="0" applyFont="1" applyFill="1" applyBorder="1" applyAlignment="1">
      <alignment horizontal="center" vertical="center"/>
    </xf>
    <xf numFmtId="0" fontId="8" fillId="8" borderId="59" xfId="0" applyFont="1" applyFill="1" applyBorder="1" applyAlignment="1">
      <alignment horizontal="center" vertical="center"/>
    </xf>
    <xf numFmtId="0" fontId="8" fillId="8" borderId="56" xfId="0" applyFont="1" applyFill="1" applyBorder="1" applyAlignment="1">
      <alignment horizontal="center" vertical="center"/>
    </xf>
    <xf numFmtId="0" fontId="8" fillId="8" borderId="58" xfId="0" applyFont="1" applyFill="1" applyBorder="1" applyAlignment="1">
      <alignment horizontal="center" vertical="center" wrapText="1"/>
    </xf>
    <xf numFmtId="0" fontId="8" fillId="8" borderId="59" xfId="0" applyFont="1" applyFill="1" applyBorder="1" applyAlignment="1">
      <alignment horizontal="center" vertical="center" wrapText="1"/>
    </xf>
    <xf numFmtId="0" fontId="8" fillId="8" borderId="56" xfId="0" applyFont="1" applyFill="1" applyBorder="1" applyAlignment="1">
      <alignment horizontal="center" vertical="center" wrapText="1"/>
    </xf>
    <xf numFmtId="0" fontId="17" fillId="9" borderId="1" xfId="0" applyFont="1" applyFill="1" applyBorder="1" applyAlignment="1">
      <alignment horizontal="center" vertical="center" shrinkToFit="1"/>
    </xf>
    <xf numFmtId="0" fontId="4" fillId="8" borderId="41" xfId="1" applyFont="1" applyFill="1" applyBorder="1" applyAlignment="1">
      <alignment horizontal="center" vertical="center" shrinkToFit="1"/>
    </xf>
    <xf numFmtId="0" fontId="11" fillId="0" borderId="62" xfId="1" applyFont="1" applyBorder="1" applyAlignment="1">
      <alignment horizontal="center" vertical="center" shrinkToFit="1"/>
    </xf>
    <xf numFmtId="0" fontId="11" fillId="0" borderId="63" xfId="1" applyFont="1" applyBorder="1" applyAlignment="1">
      <alignment horizontal="center" vertical="center" shrinkToFit="1"/>
    </xf>
    <xf numFmtId="9" fontId="11" fillId="0" borderId="64" xfId="1" applyNumberFormat="1" applyFont="1" applyBorder="1" applyAlignment="1">
      <alignment horizontal="center" vertical="center" shrinkToFit="1"/>
    </xf>
    <xf numFmtId="0" fontId="21" fillId="0" borderId="32" xfId="1" applyFont="1" applyBorder="1" applyAlignment="1">
      <alignment horizontal="center" vertical="center" shrinkToFit="1"/>
    </xf>
    <xf numFmtId="0" fontId="36" fillId="0" borderId="36" xfId="1" applyFont="1" applyBorder="1" applyAlignment="1">
      <alignment vertical="center" wrapText="1" shrinkToFit="1"/>
    </xf>
    <xf numFmtId="180" fontId="21" fillId="0" borderId="31" xfId="1" applyNumberFormat="1" applyFont="1" applyBorder="1" applyAlignment="1">
      <alignment horizontal="center" vertical="center" shrinkToFit="1"/>
    </xf>
    <xf numFmtId="0" fontId="37" fillId="0" borderId="0" xfId="1" applyFont="1" applyAlignment="1">
      <alignment horizontal="left" vertical="top"/>
    </xf>
    <xf numFmtId="0" fontId="11" fillId="0" borderId="65" xfId="1" applyFont="1" applyBorder="1" applyAlignment="1">
      <alignment horizontal="center" vertical="center" shrinkToFit="1"/>
    </xf>
    <xf numFmtId="0" fontId="11" fillId="0" borderId="66" xfId="1" applyFont="1" applyBorder="1" applyAlignment="1">
      <alignment horizontal="center" vertical="center" shrinkToFit="1"/>
    </xf>
    <xf numFmtId="9" fontId="11" fillId="0" borderId="67" xfId="1" applyNumberFormat="1" applyFont="1" applyBorder="1" applyAlignment="1">
      <alignment horizontal="center" vertical="center" shrinkToFit="1"/>
    </xf>
    <xf numFmtId="0" fontId="38" fillId="8" borderId="59" xfId="0" applyFont="1" applyFill="1" applyBorder="1" applyAlignment="1">
      <alignment horizontal="center" vertical="center" wrapText="1"/>
    </xf>
    <xf numFmtId="0" fontId="22" fillId="11" borderId="12" xfId="0" applyFont="1" applyFill="1" applyBorder="1" applyAlignment="1">
      <alignment vertical="center" wrapText="1"/>
    </xf>
    <xf numFmtId="0" fontId="22" fillId="11" borderId="2" xfId="0" applyFont="1" applyFill="1" applyBorder="1" applyAlignment="1">
      <alignment horizontal="center" vertical="center" shrinkToFit="1"/>
    </xf>
    <xf numFmtId="0" fontId="22" fillId="11" borderId="3" xfId="0" applyFont="1" applyFill="1" applyBorder="1" applyAlignment="1">
      <alignment horizontal="center" vertical="center" shrinkToFit="1"/>
    </xf>
    <xf numFmtId="0" fontId="22" fillId="11" borderId="4" xfId="0" applyFont="1" applyFill="1" applyBorder="1" applyAlignment="1">
      <alignment horizontal="center" vertical="center" shrinkToFit="1"/>
    </xf>
    <xf numFmtId="0" fontId="33" fillId="11" borderId="1" xfId="0" applyFont="1" applyFill="1" applyBorder="1" applyAlignment="1">
      <alignment vertical="center" wrapText="1"/>
    </xf>
    <xf numFmtId="0" fontId="8" fillId="0" borderId="0" xfId="0" applyFont="1">
      <alignment vertical="center"/>
    </xf>
    <xf numFmtId="0" fontId="40" fillId="0" borderId="0" xfId="1" applyFont="1" applyAlignment="1">
      <alignment vertical="center"/>
    </xf>
    <xf numFmtId="0" fontId="22" fillId="11" borderId="1" xfId="0" applyFont="1" applyFill="1" applyBorder="1" applyAlignment="1">
      <alignment vertical="center" wrapText="1"/>
    </xf>
    <xf numFmtId="0" fontId="22" fillId="11" borderId="19" xfId="0" applyFont="1" applyFill="1" applyBorder="1" applyAlignment="1">
      <alignment vertical="center" wrapText="1"/>
    </xf>
    <xf numFmtId="0" fontId="34" fillId="0" borderId="6" xfId="0" applyFont="1" applyBorder="1" applyAlignment="1">
      <alignment vertical="center" shrinkToFit="1"/>
    </xf>
    <xf numFmtId="0" fontId="34" fillId="0" borderId="9" xfId="0" applyFont="1" applyBorder="1" applyAlignment="1">
      <alignment vertical="center" shrinkToFit="1"/>
    </xf>
    <xf numFmtId="3" fontId="22" fillId="0" borderId="6" xfId="0" applyNumberFormat="1" applyFont="1" applyBorder="1" applyAlignment="1">
      <alignment horizontal="right" vertical="center"/>
    </xf>
    <xf numFmtId="3" fontId="22" fillId="0" borderId="8" xfId="0" applyNumberFormat="1" applyFont="1" applyBorder="1" applyAlignment="1">
      <alignment horizontal="right" vertical="center"/>
    </xf>
    <xf numFmtId="3" fontId="22" fillId="0" borderId="9" xfId="0" applyNumberFormat="1" applyFont="1" applyBorder="1" applyAlignment="1">
      <alignment horizontal="right" vertical="center"/>
    </xf>
    <xf numFmtId="3" fontId="22" fillId="0" borderId="11" xfId="0" applyNumberFormat="1" applyFont="1" applyBorder="1" applyAlignment="1">
      <alignment horizontal="right" vertical="center"/>
    </xf>
    <xf numFmtId="3" fontId="22" fillId="0" borderId="27" xfId="0" applyNumberFormat="1" applyFont="1" applyBorder="1" applyAlignment="1">
      <alignment horizontal="right" vertical="center"/>
    </xf>
    <xf numFmtId="3" fontId="22" fillId="0" borderId="28" xfId="0" applyNumberFormat="1" applyFont="1" applyBorder="1" applyAlignment="1">
      <alignment horizontal="right" vertical="center"/>
    </xf>
    <xf numFmtId="3" fontId="22" fillId="0" borderId="68" xfId="0" applyNumberFormat="1" applyFont="1" applyBorder="1" applyAlignment="1">
      <alignment horizontal="right" vertical="center"/>
    </xf>
    <xf numFmtId="3" fontId="22" fillId="0" borderId="69" xfId="0" applyNumberFormat="1" applyFont="1" applyBorder="1" applyAlignment="1">
      <alignment horizontal="right" vertical="center"/>
    </xf>
    <xf numFmtId="3" fontId="22" fillId="0" borderId="7" xfId="0" applyNumberFormat="1" applyFont="1" applyBorder="1" applyAlignment="1">
      <alignment horizontal="right" vertical="center"/>
    </xf>
    <xf numFmtId="3" fontId="22" fillId="0" borderId="10" xfId="0" applyNumberFormat="1" applyFont="1" applyBorder="1" applyAlignment="1">
      <alignment horizontal="right" vertical="center"/>
    </xf>
    <xf numFmtId="3" fontId="22" fillId="0" borderId="29" xfId="0" applyNumberFormat="1" applyFont="1" applyBorder="1" applyAlignment="1">
      <alignment horizontal="right" vertical="center"/>
    </xf>
    <xf numFmtId="3" fontId="22" fillId="0" borderId="30" xfId="0" applyNumberFormat="1" applyFont="1" applyBorder="1" applyAlignment="1">
      <alignment horizontal="right" vertical="center"/>
    </xf>
    <xf numFmtId="177" fontId="22" fillId="0" borderId="5" xfId="0" applyNumberFormat="1" applyFont="1" applyBorder="1" applyAlignment="1">
      <alignment horizontal="right" vertical="center"/>
    </xf>
    <xf numFmtId="177" fontId="22" fillId="0" borderId="16" xfId="0" applyNumberFormat="1" applyFont="1" applyBorder="1" applyAlignment="1">
      <alignment horizontal="right" vertical="center"/>
    </xf>
    <xf numFmtId="0" fontId="8" fillId="8" borderId="29" xfId="0" applyFont="1" applyFill="1" applyBorder="1" applyAlignment="1">
      <alignment vertical="center" wrapText="1"/>
    </xf>
    <xf numFmtId="0" fontId="8" fillId="8" borderId="68" xfId="0" applyFont="1" applyFill="1" applyBorder="1" applyAlignment="1">
      <alignment vertical="center" wrapText="1"/>
    </xf>
    <xf numFmtId="0" fontId="9" fillId="8" borderId="70" xfId="0" applyFont="1" applyFill="1" applyBorder="1" applyAlignment="1">
      <alignment horizontal="center" vertical="center" wrapText="1"/>
    </xf>
    <xf numFmtId="0" fontId="9" fillId="8" borderId="59" xfId="0" applyFont="1" applyFill="1" applyBorder="1" applyAlignment="1">
      <alignment horizontal="center" vertical="center" wrapText="1"/>
    </xf>
    <xf numFmtId="0" fontId="41" fillId="0" borderId="0" xfId="1" applyFont="1"/>
    <xf numFmtId="0" fontId="42" fillId="0" borderId="0" xfId="1" applyFont="1" applyAlignment="1">
      <alignment vertical="center"/>
    </xf>
    <xf numFmtId="0" fontId="43" fillId="0" borderId="0" xfId="1" applyFont="1" applyAlignment="1">
      <alignment horizontal="center" vertical="center" shrinkToFit="1"/>
    </xf>
    <xf numFmtId="0" fontId="43" fillId="0" borderId="0" xfId="1" applyFont="1" applyAlignment="1">
      <alignment horizontal="center"/>
    </xf>
    <xf numFmtId="0" fontId="41" fillId="0" borderId="0" xfId="1" applyFont="1" applyAlignment="1">
      <alignment horizontal="center"/>
    </xf>
    <xf numFmtId="0" fontId="44" fillId="0" borderId="0" xfId="1" applyFont="1" applyAlignment="1">
      <alignment horizontal="center" vertical="center"/>
    </xf>
    <xf numFmtId="178" fontId="22" fillId="0" borderId="29" xfId="0" applyNumberFormat="1" applyFont="1" applyBorder="1" applyAlignment="1">
      <alignment horizontal="right" vertical="center"/>
    </xf>
    <xf numFmtId="178" fontId="22" fillId="0" borderId="30" xfId="0" applyNumberFormat="1" applyFont="1" applyBorder="1" applyAlignment="1">
      <alignment horizontal="right" vertical="center"/>
    </xf>
    <xf numFmtId="176" fontId="4" fillId="0" borderId="15" xfId="0" applyNumberFormat="1" applyFont="1" applyBorder="1" applyAlignment="1">
      <alignment vertical="center" shrinkToFit="1"/>
    </xf>
    <xf numFmtId="176" fontId="4" fillId="0" borderId="0" xfId="0" applyNumberFormat="1" applyFont="1" applyAlignment="1">
      <alignment vertical="center" shrinkToFit="1"/>
    </xf>
    <xf numFmtId="0" fontId="11" fillId="0" borderId="0" xfId="1" applyFont="1" applyAlignment="1">
      <alignment horizontal="right" vertical="center" shrinkToFit="1"/>
    </xf>
    <xf numFmtId="0" fontId="48" fillId="0" borderId="0" xfId="0" applyFont="1" applyAlignment="1">
      <alignment horizontal="left" vertical="center"/>
    </xf>
    <xf numFmtId="0" fontId="49" fillId="11" borderId="19" xfId="0" applyFont="1" applyFill="1" applyBorder="1" applyAlignment="1">
      <alignment vertical="center" wrapText="1"/>
    </xf>
    <xf numFmtId="0" fontId="49" fillId="11" borderId="12" xfId="0" applyFont="1" applyFill="1" applyBorder="1" applyAlignment="1">
      <alignment vertical="center" wrapText="1"/>
    </xf>
    <xf numFmtId="0" fontId="49" fillId="11" borderId="1" xfId="0" applyFont="1" applyFill="1" applyBorder="1" applyAlignment="1">
      <alignment horizontal="center" vertical="center" wrapText="1"/>
    </xf>
    <xf numFmtId="0" fontId="49" fillId="11" borderId="2" xfId="0" applyFont="1" applyFill="1" applyBorder="1" applyAlignment="1">
      <alignment horizontal="center" vertical="center" shrinkToFit="1"/>
    </xf>
    <xf numFmtId="0" fontId="49" fillId="11" borderId="3" xfId="0" applyFont="1" applyFill="1" applyBorder="1" applyAlignment="1">
      <alignment horizontal="center" vertical="center" shrinkToFit="1"/>
    </xf>
    <xf numFmtId="0" fontId="49" fillId="11" borderId="4" xfId="0" applyFont="1" applyFill="1" applyBorder="1" applyAlignment="1">
      <alignment horizontal="center" vertical="center" shrinkToFit="1"/>
    </xf>
    <xf numFmtId="0" fontId="50" fillId="11" borderId="1" xfId="0" applyFont="1" applyFill="1" applyBorder="1" applyAlignment="1">
      <alignment horizontal="center" vertical="center" wrapText="1"/>
    </xf>
    <xf numFmtId="0" fontId="49" fillId="11" borderId="1" xfId="0" applyFont="1" applyFill="1" applyBorder="1" applyAlignment="1">
      <alignment horizontal="center" vertical="center"/>
    </xf>
    <xf numFmtId="0" fontId="51" fillId="0" borderId="0" xfId="0" applyFont="1" applyAlignment="1">
      <alignment horizontal="center" vertical="center" shrinkToFit="1"/>
    </xf>
    <xf numFmtId="0" fontId="51" fillId="0" borderId="0" xfId="0" applyFont="1">
      <alignment vertical="center"/>
    </xf>
    <xf numFmtId="0" fontId="46" fillId="0" borderId="0" xfId="1" applyFont="1" applyAlignment="1">
      <alignment horizontal="right" vertical="center" shrinkToFit="1"/>
    </xf>
    <xf numFmtId="0" fontId="25" fillId="5" borderId="0" xfId="1" applyFont="1" applyFill="1" applyAlignment="1">
      <alignment vertical="center" shrinkToFit="1"/>
    </xf>
    <xf numFmtId="0" fontId="29" fillId="0" borderId="0" xfId="1" applyFont="1" applyAlignment="1">
      <alignment vertical="center" shrinkToFit="1"/>
    </xf>
    <xf numFmtId="0" fontId="25" fillId="0" borderId="0" xfId="1" applyFont="1" applyAlignment="1">
      <alignment horizontal="left" vertical="center" shrinkToFit="1"/>
    </xf>
    <xf numFmtId="0" fontId="53" fillId="0" borderId="0" xfId="1" applyFont="1" applyAlignment="1">
      <alignment vertical="center"/>
    </xf>
    <xf numFmtId="0" fontId="54" fillId="0" borderId="0" xfId="1" applyFont="1" applyAlignment="1">
      <alignment vertical="center"/>
    </xf>
    <xf numFmtId="0" fontId="54" fillId="0" borderId="0" xfId="1" applyFont="1" applyAlignment="1">
      <alignment horizontal="center" vertical="center"/>
    </xf>
    <xf numFmtId="0" fontId="54" fillId="2" borderId="0" xfId="1" applyFont="1" applyFill="1" applyAlignment="1">
      <alignment vertical="center"/>
    </xf>
    <xf numFmtId="0" fontId="54" fillId="0" borderId="71" xfId="1" applyFont="1" applyBorder="1" applyAlignment="1">
      <alignment vertical="center"/>
    </xf>
    <xf numFmtId="0" fontId="54" fillId="0" borderId="72" xfId="1" applyFont="1" applyBorder="1" applyAlignment="1">
      <alignment vertical="center"/>
    </xf>
    <xf numFmtId="0" fontId="54" fillId="0" borderId="73" xfId="1" applyFont="1" applyBorder="1" applyAlignment="1">
      <alignment vertical="center"/>
    </xf>
    <xf numFmtId="0" fontId="54" fillId="0" borderId="74" xfId="1" applyFont="1" applyBorder="1" applyAlignment="1">
      <alignment vertical="center"/>
    </xf>
    <xf numFmtId="0" fontId="54" fillId="0" borderId="1" xfId="1" applyFont="1" applyBorder="1" applyAlignment="1">
      <alignment vertical="center" wrapText="1"/>
    </xf>
    <xf numFmtId="0" fontId="55" fillId="0" borderId="1" xfId="1" applyFont="1" applyBorder="1" applyAlignment="1">
      <alignment vertical="center" wrapText="1"/>
    </xf>
    <xf numFmtId="0" fontId="47" fillId="0" borderId="0" xfId="1" applyFont="1" applyAlignment="1">
      <alignment shrinkToFit="1"/>
    </xf>
    <xf numFmtId="0" fontId="47" fillId="0" borderId="0" xfId="1" applyFont="1" applyAlignment="1">
      <alignment horizontal="right"/>
    </xf>
    <xf numFmtId="9" fontId="46" fillId="0" borderId="0" xfId="1" applyNumberFormat="1" applyFont="1" applyAlignment="1">
      <alignment horizontal="right" vertical="center" shrinkToFit="1"/>
    </xf>
    <xf numFmtId="176" fontId="17" fillId="0" borderId="12" xfId="0" applyNumberFormat="1" applyFont="1" applyBorder="1" applyAlignment="1">
      <alignment horizontal="right" vertical="center" shrinkToFit="1"/>
    </xf>
    <xf numFmtId="176" fontId="17" fillId="0" borderId="5" xfId="0" applyNumberFormat="1" applyFont="1" applyBorder="1" applyAlignment="1">
      <alignment horizontal="right" vertical="center" shrinkToFit="1"/>
    </xf>
    <xf numFmtId="176" fontId="17" fillId="0" borderId="16" xfId="0" applyNumberFormat="1" applyFont="1" applyBorder="1" applyAlignment="1">
      <alignment horizontal="right" vertical="center" shrinkToFit="1"/>
    </xf>
    <xf numFmtId="176" fontId="17" fillId="0" borderId="17" xfId="0" applyNumberFormat="1" applyFont="1" applyBorder="1" applyAlignment="1">
      <alignment horizontal="right" vertical="center" shrinkToFit="1"/>
    </xf>
    <xf numFmtId="176" fontId="17" fillId="0" borderId="1" xfId="0" applyNumberFormat="1" applyFont="1" applyBorder="1" applyAlignment="1">
      <alignment horizontal="right" vertical="center" shrinkToFit="1"/>
    </xf>
    <xf numFmtId="177" fontId="17" fillId="2" borderId="1" xfId="0" applyNumberFormat="1" applyFont="1" applyFill="1" applyBorder="1" applyAlignment="1">
      <alignment horizontal="right" vertical="center" shrinkToFit="1"/>
    </xf>
    <xf numFmtId="176" fontId="17" fillId="0" borderId="18" xfId="0" applyNumberFormat="1" applyFont="1" applyBorder="1" applyAlignment="1">
      <alignment horizontal="right" vertical="center" shrinkToFit="1"/>
    </xf>
    <xf numFmtId="176" fontId="17" fillId="0" borderId="3" xfId="0" applyNumberFormat="1" applyFont="1" applyBorder="1" applyAlignment="1">
      <alignment horizontal="right" vertical="center" shrinkToFit="1"/>
    </xf>
    <xf numFmtId="178" fontId="17" fillId="0" borderId="2" xfId="0" applyNumberFormat="1" applyFont="1" applyBorder="1" applyAlignment="1">
      <alignment horizontal="right" vertical="center" shrinkToFit="1"/>
    </xf>
    <xf numFmtId="178" fontId="17" fillId="0" borderId="3" xfId="0" applyNumberFormat="1" applyFont="1" applyBorder="1" applyAlignment="1">
      <alignment horizontal="right" vertical="center" shrinkToFit="1"/>
    </xf>
    <xf numFmtId="178" fontId="17" fillId="0" borderId="4" xfId="0" applyNumberFormat="1" applyFont="1" applyBorder="1" applyAlignment="1">
      <alignment horizontal="right" vertical="center" shrinkToFit="1"/>
    </xf>
    <xf numFmtId="177" fontId="17" fillId="0" borderId="1" xfId="0" applyNumberFormat="1" applyFont="1" applyBorder="1" applyAlignment="1">
      <alignment horizontal="right" vertical="center" shrinkToFit="1"/>
    </xf>
    <xf numFmtId="176" fontId="17" fillId="0" borderId="2" xfId="0" applyNumberFormat="1" applyFont="1" applyBorder="1" applyAlignment="1">
      <alignment horizontal="right" vertical="center" shrinkToFit="1"/>
    </xf>
    <xf numFmtId="176" fontId="17" fillId="0" borderId="4" xfId="0" applyNumberFormat="1" applyFont="1" applyBorder="1" applyAlignment="1">
      <alignment horizontal="right" vertical="center" shrinkToFit="1"/>
    </xf>
    <xf numFmtId="0" fontId="59" fillId="0" borderId="0" xfId="3" applyAlignment="1">
      <alignment horizontal="right" vertical="center"/>
    </xf>
    <xf numFmtId="0" fontId="59" fillId="0" borderId="0" xfId="3" applyAlignment="1">
      <alignment vertical="center" wrapText="1"/>
    </xf>
    <xf numFmtId="0" fontId="11" fillId="0" borderId="76" xfId="1" applyFont="1" applyBorder="1" applyAlignment="1">
      <alignment horizontal="center" vertical="center" wrapText="1" shrinkToFit="1"/>
    </xf>
    <xf numFmtId="0" fontId="11" fillId="0" borderId="77" xfId="1" applyFont="1" applyBorder="1" applyAlignment="1">
      <alignment horizontal="center" vertical="center" wrapText="1" shrinkToFit="1"/>
    </xf>
    <xf numFmtId="0" fontId="61" fillId="0" borderId="0" xfId="0" applyFont="1" applyAlignment="1">
      <alignment vertical="top" wrapText="1"/>
    </xf>
    <xf numFmtId="0" fontId="11" fillId="0" borderId="78" xfId="1" applyFont="1" applyBorder="1" applyAlignment="1">
      <alignment horizontal="center" shrinkToFit="1"/>
    </xf>
    <xf numFmtId="0" fontId="11" fillId="0" borderId="79" xfId="1" applyFont="1" applyBorder="1" applyAlignment="1">
      <alignment horizontal="center" shrinkToFit="1"/>
    </xf>
    <xf numFmtId="0" fontId="8" fillId="0" borderId="0" xfId="0" applyFont="1" applyAlignment="1">
      <alignment vertical="center" wrapText="1"/>
    </xf>
    <xf numFmtId="0" fontId="10" fillId="0" borderId="93" xfId="1" applyFont="1" applyBorder="1" applyAlignment="1">
      <alignment horizontal="center" vertical="center" shrinkToFit="1"/>
    </xf>
    <xf numFmtId="179" fontId="15" fillId="0" borderId="94" xfId="1" applyNumberFormat="1" applyFont="1" applyBorder="1" applyAlignment="1">
      <alignment horizontal="center" vertical="center" shrinkToFit="1"/>
    </xf>
    <xf numFmtId="0" fontId="10" fillId="0" borderId="95" xfId="1" applyFont="1" applyBorder="1" applyAlignment="1">
      <alignment horizontal="center" vertical="center" shrinkToFit="1"/>
    </xf>
    <xf numFmtId="179" fontId="15" fillId="0" borderId="96" xfId="1" applyNumberFormat="1" applyFont="1" applyBorder="1" applyAlignment="1">
      <alignment horizontal="center" vertical="center" shrinkToFit="1"/>
    </xf>
    <xf numFmtId="0" fontId="10" fillId="0" borderId="99" xfId="1" applyFont="1" applyBorder="1" applyAlignment="1">
      <alignment horizontal="center" vertical="center" shrinkToFit="1"/>
    </xf>
    <xf numFmtId="179" fontId="15" fillId="0" borderId="100" xfId="1" applyNumberFormat="1" applyFont="1" applyBorder="1" applyAlignment="1">
      <alignment horizontal="center" vertical="center" shrinkToFit="1"/>
    </xf>
    <xf numFmtId="0" fontId="10" fillId="0" borderId="101" xfId="1" applyFont="1" applyBorder="1" applyAlignment="1">
      <alignment horizontal="center" vertical="center" shrinkToFit="1"/>
    </xf>
    <xf numFmtId="179" fontId="15" fillId="0" borderId="102" xfId="1" applyNumberFormat="1" applyFont="1" applyBorder="1" applyAlignment="1">
      <alignment horizontal="center" vertical="center" shrinkToFit="1"/>
    </xf>
    <xf numFmtId="0" fontId="10" fillId="0" borderId="0" xfId="1" applyFont="1" applyAlignment="1">
      <alignment shrinkToFit="1"/>
    </xf>
    <xf numFmtId="181" fontId="4" fillId="0" borderId="0" xfId="1" applyNumberFormat="1" applyFont="1"/>
    <xf numFmtId="3" fontId="22" fillId="9" borderId="9" xfId="0" applyNumberFormat="1" applyFont="1" applyFill="1" applyBorder="1" applyAlignment="1">
      <alignment horizontal="right" vertical="center"/>
    </xf>
    <xf numFmtId="3" fontId="22" fillId="9" borderId="28" xfId="0" applyNumberFormat="1" applyFont="1" applyFill="1" applyBorder="1" applyAlignment="1">
      <alignment horizontal="right" vertical="center"/>
    </xf>
    <xf numFmtId="3" fontId="22" fillId="9" borderId="11" xfId="0" applyNumberFormat="1" applyFont="1" applyFill="1" applyBorder="1" applyAlignment="1">
      <alignment horizontal="right" vertical="center"/>
    </xf>
    <xf numFmtId="3" fontId="22" fillId="9" borderId="10" xfId="0" applyNumberFormat="1" applyFont="1" applyFill="1" applyBorder="1" applyAlignment="1">
      <alignment horizontal="right" vertical="center"/>
    </xf>
    <xf numFmtId="3" fontId="22" fillId="9" borderId="69" xfId="0" applyNumberFormat="1" applyFont="1" applyFill="1" applyBorder="1" applyAlignment="1">
      <alignment horizontal="right" vertical="center"/>
    </xf>
    <xf numFmtId="182" fontId="4" fillId="0" borderId="0" xfId="5" applyNumberFormat="1" applyFont="1" applyAlignment="1"/>
    <xf numFmtId="0" fontId="17" fillId="0" borderId="18" xfId="0" applyFont="1" applyBorder="1" applyAlignment="1">
      <alignment horizontal="center" vertical="center" shrinkToFit="1"/>
    </xf>
    <xf numFmtId="0" fontId="17" fillId="0" borderId="12" xfId="0" applyFont="1" applyBorder="1" applyAlignment="1">
      <alignment horizontal="center" vertical="center" shrinkToFit="1"/>
    </xf>
    <xf numFmtId="176" fontId="23" fillId="15" borderId="3" xfId="0" applyNumberFormat="1" applyFont="1" applyFill="1" applyBorder="1" applyAlignment="1">
      <alignment horizontal="right" vertical="center" shrinkToFit="1"/>
    </xf>
    <xf numFmtId="176" fontId="23" fillId="15" borderId="12" xfId="0" applyNumberFormat="1" applyFont="1" applyFill="1" applyBorder="1" applyAlignment="1">
      <alignment horizontal="right" vertical="center" shrinkToFit="1"/>
    </xf>
    <xf numFmtId="178" fontId="23" fillId="15" borderId="2" xfId="0" applyNumberFormat="1" applyFont="1" applyFill="1" applyBorder="1" applyAlignment="1">
      <alignment horizontal="right" vertical="center" shrinkToFit="1"/>
    </xf>
    <xf numFmtId="178" fontId="23" fillId="15" borderId="3" xfId="0" applyNumberFormat="1" applyFont="1" applyFill="1" applyBorder="1" applyAlignment="1">
      <alignment horizontal="right" vertical="center" shrinkToFit="1"/>
    </xf>
    <xf numFmtId="178" fontId="23" fillId="15" borderId="4" xfId="0" applyNumberFormat="1" applyFont="1" applyFill="1" applyBorder="1" applyAlignment="1">
      <alignment horizontal="right" vertical="center" shrinkToFit="1"/>
    </xf>
    <xf numFmtId="177" fontId="23" fillId="15" borderId="1" xfId="0" applyNumberFormat="1" applyFont="1" applyFill="1" applyBorder="1" applyAlignment="1">
      <alignment horizontal="right" vertical="center" shrinkToFit="1"/>
    </xf>
    <xf numFmtId="176" fontId="23" fillId="15" borderId="2" xfId="0" applyNumberFormat="1" applyFont="1" applyFill="1" applyBorder="1" applyAlignment="1">
      <alignment horizontal="right" vertical="center" shrinkToFit="1"/>
    </xf>
    <xf numFmtId="176" fontId="23" fillId="15" borderId="4" xfId="0" applyNumberFormat="1" applyFont="1" applyFill="1" applyBorder="1" applyAlignment="1">
      <alignment horizontal="right" vertical="center" shrinkToFit="1"/>
    </xf>
    <xf numFmtId="181" fontId="64" fillId="0" borderId="0" xfId="1" applyNumberFormat="1" applyFont="1" applyAlignment="1">
      <alignment vertical="top"/>
    </xf>
    <xf numFmtId="3" fontId="0" fillId="0" borderId="0" xfId="0" applyNumberFormat="1">
      <alignment vertical="center"/>
    </xf>
    <xf numFmtId="178" fontId="0" fillId="0" borderId="0" xfId="0" applyNumberFormat="1">
      <alignment vertical="center"/>
    </xf>
    <xf numFmtId="3" fontId="22" fillId="0" borderId="107" xfId="0" applyNumberFormat="1" applyFont="1" applyBorder="1" applyAlignment="1">
      <alignment horizontal="right" vertical="center"/>
    </xf>
    <xf numFmtId="0" fontId="65" fillId="0" borderId="0" xfId="1" applyFont="1" applyAlignment="1">
      <alignment vertical="center"/>
    </xf>
    <xf numFmtId="0" fontId="66" fillId="0" borderId="0" xfId="1" applyFont="1" applyAlignment="1">
      <alignment horizontal="center" vertical="center"/>
    </xf>
    <xf numFmtId="0" fontId="67" fillId="0" borderId="0" xfId="0" applyFont="1">
      <alignment vertical="center"/>
    </xf>
    <xf numFmtId="0" fontId="67" fillId="0" borderId="0" xfId="0" applyFont="1" applyAlignment="1">
      <alignment horizontal="center" vertical="center"/>
    </xf>
    <xf numFmtId="176" fontId="4" fillId="9" borderId="1" xfId="0" applyNumberFormat="1" applyFont="1" applyFill="1" applyBorder="1" applyAlignment="1">
      <alignment vertical="center" shrinkToFit="1"/>
    </xf>
    <xf numFmtId="0" fontId="17" fillId="9" borderId="18" xfId="0" applyFont="1" applyFill="1" applyBorder="1" applyAlignment="1">
      <alignment horizontal="center" vertical="center" shrinkToFit="1"/>
    </xf>
    <xf numFmtId="176" fontId="17" fillId="0" borderId="19" xfId="0" applyNumberFormat="1" applyFont="1" applyBorder="1" applyAlignment="1">
      <alignment horizontal="right" vertical="center" shrinkToFit="1"/>
    </xf>
    <xf numFmtId="176" fontId="23" fillId="15" borderId="19" xfId="0" applyNumberFormat="1" applyFont="1" applyFill="1" applyBorder="1" applyAlignment="1">
      <alignment horizontal="right" vertical="center" shrinkToFit="1"/>
    </xf>
    <xf numFmtId="0" fontId="17" fillId="0" borderId="60" xfId="0" applyFont="1" applyBorder="1" applyAlignment="1">
      <alignment horizontal="center" vertical="center" shrinkToFit="1"/>
    </xf>
    <xf numFmtId="0" fontId="17" fillId="0" borderId="57" xfId="0" applyFont="1" applyBorder="1" applyAlignment="1">
      <alignment horizontal="center" vertical="center" shrinkToFit="1"/>
    </xf>
    <xf numFmtId="0" fontId="63" fillId="10" borderId="108" xfId="0" applyFont="1" applyFill="1" applyBorder="1" applyAlignment="1">
      <alignment horizontal="center" vertical="center" wrapText="1" shrinkToFit="1"/>
    </xf>
    <xf numFmtId="0" fontId="17" fillId="10" borderId="109" xfId="0" applyFont="1" applyFill="1" applyBorder="1" applyAlignment="1" applyProtection="1">
      <alignment horizontal="center" vertical="center" shrinkToFit="1"/>
      <protection locked="0"/>
    </xf>
    <xf numFmtId="0" fontId="17" fillId="10" borderId="110" xfId="0" applyFont="1" applyFill="1" applyBorder="1" applyAlignment="1">
      <alignment horizontal="center" vertical="center" shrinkToFit="1"/>
    </xf>
    <xf numFmtId="0" fontId="23" fillId="10" borderId="111" xfId="0" applyFont="1" applyFill="1" applyBorder="1" applyAlignment="1" applyProtection="1">
      <alignment horizontal="center" vertical="center" shrinkToFit="1"/>
      <protection locked="0"/>
    </xf>
    <xf numFmtId="0" fontId="10" fillId="0" borderId="0" xfId="1" applyFont="1" applyAlignment="1">
      <alignment vertical="center"/>
    </xf>
    <xf numFmtId="0" fontId="6" fillId="0" borderId="0" xfId="1" applyAlignment="1">
      <alignment vertical="center"/>
    </xf>
    <xf numFmtId="0" fontId="0" fillId="9" borderId="0" xfId="0" applyFill="1" applyAlignment="1">
      <alignment horizontal="left" vertical="center"/>
    </xf>
    <xf numFmtId="0" fontId="0" fillId="9" borderId="0" xfId="0" applyFill="1">
      <alignment vertical="center"/>
    </xf>
    <xf numFmtId="0" fontId="0" fillId="0" borderId="0" xfId="0" applyAlignment="1">
      <alignment horizontal="left" vertical="center"/>
    </xf>
    <xf numFmtId="0" fontId="49" fillId="11" borderId="18" xfId="0" applyFont="1" applyFill="1" applyBorder="1" applyAlignment="1">
      <alignment horizontal="center" vertical="center" wrapText="1"/>
    </xf>
    <xf numFmtId="0" fontId="49" fillId="11" borderId="19" xfId="0" applyFont="1" applyFill="1" applyBorder="1" applyAlignment="1">
      <alignment horizontal="center" vertical="center" wrapText="1"/>
    </xf>
    <xf numFmtId="0" fontId="49" fillId="11" borderId="12" xfId="0" applyFont="1" applyFill="1" applyBorder="1" applyAlignment="1">
      <alignment horizontal="center" vertical="center" wrapText="1"/>
    </xf>
    <xf numFmtId="0" fontId="49" fillId="11" borderId="1" xfId="0" applyFont="1" applyFill="1" applyBorder="1" applyAlignment="1">
      <alignment horizontal="center" vertical="center" shrinkToFit="1"/>
    </xf>
    <xf numFmtId="0" fontId="49" fillId="11" borderId="1" xfId="0" applyFont="1" applyFill="1" applyBorder="1" applyAlignment="1">
      <alignment horizontal="center" vertical="center" wrapText="1"/>
    </xf>
    <xf numFmtId="0" fontId="49" fillId="11" borderId="1" xfId="0" applyFont="1" applyFill="1" applyBorder="1" applyAlignment="1">
      <alignment horizontal="center" vertical="center"/>
    </xf>
    <xf numFmtId="0" fontId="8" fillId="8" borderId="13" xfId="0" applyFont="1" applyFill="1" applyBorder="1" applyAlignment="1">
      <alignment horizontal="center" vertical="center" wrapText="1"/>
    </xf>
    <xf numFmtId="0" fontId="8" fillId="8" borderId="60" xfId="0" applyFont="1" applyFill="1" applyBorder="1" applyAlignment="1">
      <alignment horizontal="center" vertical="center" wrapText="1"/>
    </xf>
    <xf numFmtId="0" fontId="8" fillId="8" borderId="61" xfId="0" applyFont="1" applyFill="1" applyBorder="1" applyAlignment="1">
      <alignment horizontal="center" vertical="center" wrapText="1"/>
    </xf>
    <xf numFmtId="0" fontId="8" fillId="8" borderId="57" xfId="0" applyFont="1" applyFill="1" applyBorder="1" applyAlignment="1">
      <alignment horizontal="center" vertical="center" wrapText="1"/>
    </xf>
    <xf numFmtId="0" fontId="4" fillId="8" borderId="41" xfId="1" applyFont="1" applyFill="1" applyBorder="1" applyAlignment="1">
      <alignment horizontal="center" vertical="center" shrinkToFit="1"/>
    </xf>
    <xf numFmtId="0" fontId="4" fillId="8" borderId="42" xfId="1" applyFont="1" applyFill="1" applyBorder="1" applyAlignment="1">
      <alignment horizontal="center" vertical="center" shrinkToFit="1"/>
    </xf>
    <xf numFmtId="0" fontId="13" fillId="2" borderId="39" xfId="1" applyFont="1" applyFill="1" applyBorder="1" applyAlignment="1">
      <alignment horizontal="center" vertical="center" wrapText="1"/>
    </xf>
    <xf numFmtId="0" fontId="13" fillId="2" borderId="37" xfId="1" applyFont="1" applyFill="1" applyBorder="1" applyAlignment="1">
      <alignment horizontal="center" vertical="center" wrapText="1"/>
    </xf>
    <xf numFmtId="0" fontId="13" fillId="2" borderId="40" xfId="1" applyFont="1" applyFill="1" applyBorder="1" applyAlignment="1">
      <alignment horizontal="center" vertical="center" wrapText="1"/>
    </xf>
    <xf numFmtId="0" fontId="13" fillId="2" borderId="38" xfId="1" applyFont="1" applyFill="1" applyBorder="1" applyAlignment="1">
      <alignment horizontal="center" vertical="center" wrapText="1"/>
    </xf>
    <xf numFmtId="0" fontId="8" fillId="8" borderId="60" xfId="0" applyFont="1" applyFill="1" applyBorder="1" applyAlignment="1">
      <alignment horizontal="center" vertical="center" shrinkToFit="1"/>
    </xf>
    <xf numFmtId="0" fontId="8" fillId="8" borderId="57" xfId="0" applyFont="1" applyFill="1" applyBorder="1" applyAlignment="1">
      <alignment horizontal="center" vertical="center" shrinkToFit="1"/>
    </xf>
    <xf numFmtId="0" fontId="8" fillId="8" borderId="73" xfId="0" applyFont="1" applyFill="1" applyBorder="1" applyAlignment="1">
      <alignment horizontal="center" vertical="center" shrinkToFit="1"/>
    </xf>
    <xf numFmtId="0" fontId="8" fillId="8" borderId="74" xfId="0" applyFont="1" applyFill="1" applyBorder="1" applyAlignment="1">
      <alignment horizontal="center" vertical="center" shrinkToFit="1"/>
    </xf>
    <xf numFmtId="0" fontId="56" fillId="12" borderId="0" xfId="1" applyFont="1" applyFill="1" applyAlignment="1">
      <alignment horizontal="center" vertical="center" wrapText="1"/>
    </xf>
    <xf numFmtId="0" fontId="32" fillId="0" borderId="39" xfId="1" applyFont="1" applyBorder="1" applyAlignment="1">
      <alignment horizontal="center" vertical="center"/>
    </xf>
    <xf numFmtId="0" fontId="8" fillId="8" borderId="1" xfId="0" applyFont="1" applyFill="1" applyBorder="1" applyAlignment="1">
      <alignment horizontal="center" vertical="center" wrapText="1"/>
    </xf>
    <xf numFmtId="0" fontId="8" fillId="0" borderId="13" xfId="0" applyFont="1" applyBorder="1" applyAlignment="1">
      <alignment horizontal="center" vertical="center" shrinkToFit="1"/>
    </xf>
    <xf numFmtId="0" fontId="8" fillId="0" borderId="14" xfId="0" applyFont="1" applyBorder="1" applyAlignment="1">
      <alignment horizontal="center" vertical="center" shrinkToFit="1"/>
    </xf>
    <xf numFmtId="0" fontId="8" fillId="8" borderId="18" xfId="0" applyFont="1" applyFill="1" applyBorder="1" applyAlignment="1">
      <alignment horizontal="center" vertical="center" wrapText="1"/>
    </xf>
    <xf numFmtId="0" fontId="8" fillId="8" borderId="13" xfId="0" applyFont="1" applyFill="1" applyBorder="1" applyAlignment="1">
      <alignment horizontal="center" vertical="center"/>
    </xf>
    <xf numFmtId="0" fontId="47" fillId="0" borderId="0" xfId="1" applyFont="1" applyAlignment="1">
      <alignment horizontal="center" shrinkToFit="1"/>
    </xf>
    <xf numFmtId="0" fontId="47" fillId="0" borderId="0" xfId="1" applyFont="1" applyAlignment="1">
      <alignment horizontal="center" vertical="center" shrinkToFit="1"/>
    </xf>
    <xf numFmtId="0" fontId="25" fillId="0" borderId="0" xfId="1" applyFont="1" applyAlignment="1">
      <alignment horizontal="right" vertical="center" shrinkToFit="1"/>
    </xf>
    <xf numFmtId="0" fontId="52" fillId="0" borderId="0" xfId="1" applyFont="1" applyAlignment="1">
      <alignment horizontal="center" vertical="center" shrinkToFit="1"/>
    </xf>
    <xf numFmtId="0" fontId="12" fillId="6" borderId="23" xfId="1" applyFont="1" applyFill="1" applyBorder="1" applyAlignment="1">
      <alignment horizontal="center" vertical="center" shrinkToFit="1"/>
    </xf>
    <xf numFmtId="0" fontId="12" fillId="6" borderId="24" xfId="1" applyFont="1" applyFill="1" applyBorder="1" applyAlignment="1">
      <alignment horizontal="center" vertical="center" shrinkToFit="1"/>
    </xf>
    <xf numFmtId="0" fontId="12" fillId="13" borderId="97" xfId="1" applyFont="1" applyFill="1" applyBorder="1" applyAlignment="1">
      <alignment horizontal="center" vertical="center" shrinkToFit="1"/>
    </xf>
    <xf numFmtId="0" fontId="12" fillId="13" borderId="98" xfId="1" applyFont="1" applyFill="1" applyBorder="1" applyAlignment="1">
      <alignment horizontal="center" vertical="center" shrinkToFit="1"/>
    </xf>
    <xf numFmtId="0" fontId="12" fillId="14" borderId="91" xfId="1" applyFont="1" applyFill="1" applyBorder="1" applyAlignment="1">
      <alignment horizontal="center" vertical="center" shrinkToFit="1"/>
    </xf>
    <xf numFmtId="0" fontId="12" fillId="14" borderId="92" xfId="1" applyFont="1" applyFill="1" applyBorder="1" applyAlignment="1">
      <alignment horizontal="center" vertical="center" shrinkToFit="1"/>
    </xf>
    <xf numFmtId="0" fontId="10" fillId="0" borderId="0" xfId="1" applyFont="1" applyAlignment="1">
      <alignment horizontal="center" shrinkToFit="1"/>
    </xf>
    <xf numFmtId="0" fontId="10" fillId="0" borderId="0" xfId="1" applyFont="1" applyAlignment="1">
      <alignment horizontal="center" wrapText="1" shrinkToFit="1"/>
    </xf>
    <xf numFmtId="0" fontId="10" fillId="0" borderId="0" xfId="1" applyFont="1" applyAlignment="1">
      <alignment horizontal="center" vertical="center" wrapText="1" shrinkToFit="1"/>
    </xf>
    <xf numFmtId="0" fontId="11" fillId="0" borderId="54" xfId="1" applyFont="1" applyBorder="1" applyAlignment="1">
      <alignment horizontal="center" vertical="center" shrinkToFit="1"/>
    </xf>
    <xf numFmtId="0" fontId="11" fillId="0" borderId="31" xfId="1" applyFont="1" applyBorder="1" applyAlignment="1">
      <alignment horizontal="center" vertical="center" shrinkToFit="1"/>
    </xf>
    <xf numFmtId="0" fontId="11" fillId="0" borderId="31" xfId="1" applyFont="1" applyBorder="1" applyAlignment="1">
      <alignment horizontal="center" vertical="center" textRotation="255" shrinkToFit="1"/>
    </xf>
    <xf numFmtId="0" fontId="11" fillId="3" borderId="47" xfId="1" applyFont="1" applyFill="1" applyBorder="1" applyAlignment="1">
      <alignment horizontal="center" vertical="center" shrinkToFit="1"/>
    </xf>
    <xf numFmtId="0" fontId="11" fillId="3" borderId="48" xfId="1" applyFont="1" applyFill="1" applyBorder="1" applyAlignment="1">
      <alignment horizontal="center" vertical="center" shrinkToFit="1"/>
    </xf>
    <xf numFmtId="0" fontId="18" fillId="7" borderId="48" xfId="1" applyFont="1" applyFill="1" applyBorder="1" applyAlignment="1">
      <alignment horizontal="center" vertical="center" shrinkToFit="1"/>
    </xf>
    <xf numFmtId="0" fontId="18" fillId="7" borderId="49" xfId="1" applyFont="1" applyFill="1" applyBorder="1" applyAlignment="1">
      <alignment horizontal="center" vertical="center" shrinkToFit="1"/>
    </xf>
    <xf numFmtId="0" fontId="10" fillId="0" borderId="0" xfId="1" applyFont="1" applyAlignment="1">
      <alignment horizontal="left" vertical="center" shrinkToFit="1"/>
    </xf>
    <xf numFmtId="0" fontId="19" fillId="3" borderId="45" xfId="1" applyFont="1" applyFill="1" applyBorder="1" applyAlignment="1">
      <alignment horizontal="center" vertical="center" shrinkToFit="1"/>
    </xf>
    <xf numFmtId="0" fontId="19" fillId="3" borderId="46" xfId="1" applyFont="1" applyFill="1" applyBorder="1" applyAlignment="1">
      <alignment horizontal="center" vertical="center" shrinkToFit="1"/>
    </xf>
    <xf numFmtId="0" fontId="30" fillId="0" borderId="0" xfId="1" applyFont="1" applyAlignment="1">
      <alignment horizontal="left" vertical="center" shrinkToFit="1"/>
    </xf>
    <xf numFmtId="0" fontId="11" fillId="0" borderId="34" xfId="1" applyFont="1" applyBorder="1" applyAlignment="1">
      <alignment horizontal="center" vertical="center" shrinkToFit="1"/>
    </xf>
    <xf numFmtId="0" fontId="11" fillId="0" borderId="35" xfId="1" applyFont="1" applyBorder="1" applyAlignment="1">
      <alignment horizontal="center" vertical="center" shrinkToFit="1"/>
    </xf>
    <xf numFmtId="0" fontId="10" fillId="0" borderId="0" xfId="1" applyFont="1" applyAlignment="1">
      <alignment vertical="center" shrinkToFit="1"/>
    </xf>
    <xf numFmtId="0" fontId="10" fillId="0" borderId="33" xfId="1" applyFont="1" applyBorder="1" applyAlignment="1">
      <alignment vertical="center" shrinkToFit="1"/>
    </xf>
    <xf numFmtId="0" fontId="29" fillId="0" borderId="0" xfId="1" applyFont="1" applyAlignment="1">
      <alignment vertical="center" shrinkToFit="1"/>
    </xf>
    <xf numFmtId="0" fontId="11" fillId="0" borderId="51" xfId="1" applyFont="1" applyBorder="1" applyAlignment="1">
      <alignment horizontal="center" vertical="center" shrinkToFit="1"/>
    </xf>
    <xf numFmtId="0" fontId="8" fillId="0" borderId="18" xfId="0" applyFont="1" applyBorder="1" applyAlignment="1">
      <alignment horizontal="center" vertical="center"/>
    </xf>
    <xf numFmtId="0" fontId="8" fillId="0" borderId="19" xfId="0" applyFont="1" applyBorder="1" applyAlignment="1">
      <alignment horizontal="center" vertical="center"/>
    </xf>
    <xf numFmtId="0" fontId="8" fillId="0" borderId="12" xfId="0" applyFont="1" applyBorder="1" applyAlignment="1">
      <alignment horizontal="center" vertical="center"/>
    </xf>
    <xf numFmtId="0" fontId="11" fillId="0" borderId="103" xfId="1" applyFont="1" applyBorder="1" applyAlignment="1">
      <alignment horizontal="center" vertical="center" wrapText="1" shrinkToFit="1"/>
    </xf>
    <xf numFmtId="0" fontId="11" fillId="0" borderId="104" xfId="1" applyFont="1" applyBorder="1" applyAlignment="1">
      <alignment horizontal="center" vertical="center" wrapText="1" shrinkToFit="1"/>
    </xf>
    <xf numFmtId="0" fontId="11" fillId="0" borderId="105" xfId="1" applyFont="1" applyBorder="1" applyAlignment="1">
      <alignment horizontal="center" vertical="center" wrapText="1" shrinkToFit="1"/>
    </xf>
    <xf numFmtId="0" fontId="11" fillId="0" borderId="106" xfId="1" applyFont="1" applyBorder="1" applyAlignment="1">
      <alignment horizontal="center" vertical="center" wrapText="1" shrinkToFit="1"/>
    </xf>
    <xf numFmtId="0" fontId="11" fillId="0" borderId="84" xfId="1" applyFont="1" applyBorder="1" applyAlignment="1">
      <alignment horizontal="center" shrinkToFit="1"/>
    </xf>
    <xf numFmtId="0" fontId="11" fillId="0" borderId="85" xfId="1" applyFont="1" applyBorder="1" applyAlignment="1">
      <alignment horizontal="center" shrinkToFit="1"/>
    </xf>
    <xf numFmtId="183" fontId="11" fillId="0" borderId="86" xfId="1" applyNumberFormat="1" applyFont="1" applyBorder="1" applyAlignment="1">
      <alignment horizontal="center" shrinkToFit="1"/>
    </xf>
    <xf numFmtId="183" fontId="11" fillId="0" borderId="87" xfId="1" applyNumberFormat="1" applyFont="1" applyBorder="1" applyAlignment="1">
      <alignment horizontal="center" shrinkToFit="1"/>
    </xf>
    <xf numFmtId="0" fontId="11" fillId="0" borderId="80" xfId="1" applyFont="1" applyBorder="1" applyAlignment="1">
      <alignment horizontal="center" vertical="center" wrapText="1" shrinkToFit="1"/>
    </xf>
    <xf numFmtId="0" fontId="11" fillId="0" borderId="81" xfId="1" applyFont="1" applyBorder="1" applyAlignment="1">
      <alignment horizontal="center" vertical="center" wrapText="1" shrinkToFit="1"/>
    </xf>
    <xf numFmtId="0" fontId="11" fillId="0" borderId="82" xfId="1" applyFont="1" applyBorder="1" applyAlignment="1">
      <alignment horizontal="center" vertical="center" wrapText="1" shrinkToFit="1"/>
    </xf>
    <xf numFmtId="0" fontId="11" fillId="0" borderId="83" xfId="1" applyFont="1" applyBorder="1" applyAlignment="1">
      <alignment horizontal="center" vertical="center" wrapText="1" shrinkToFit="1"/>
    </xf>
    <xf numFmtId="0" fontId="11" fillId="0" borderId="86" xfId="1" applyFont="1" applyBorder="1" applyAlignment="1">
      <alignment horizontal="center" shrinkToFit="1"/>
    </xf>
    <xf numFmtId="0" fontId="11" fillId="0" borderId="87" xfId="1" applyFont="1" applyBorder="1" applyAlignment="1">
      <alignment horizontal="center" shrinkToFit="1"/>
    </xf>
    <xf numFmtId="0" fontId="4" fillId="0" borderId="80" xfId="0" applyFont="1" applyBorder="1" applyAlignment="1">
      <alignment horizontal="center" wrapText="1"/>
    </xf>
    <xf numFmtId="0" fontId="4" fillId="0" borderId="88" xfId="0" applyFont="1" applyBorder="1" applyAlignment="1">
      <alignment horizontal="center" wrapText="1"/>
    </xf>
    <xf numFmtId="0" fontId="4" fillId="0" borderId="83" xfId="0" applyFont="1" applyBorder="1" applyAlignment="1">
      <alignment horizontal="center" wrapText="1"/>
    </xf>
    <xf numFmtId="0" fontId="11" fillId="0" borderId="90" xfId="1" applyFont="1" applyBorder="1" applyAlignment="1">
      <alignment horizontal="left" vertical="center" shrinkToFit="1"/>
    </xf>
    <xf numFmtId="0" fontId="11" fillId="0" borderId="88" xfId="1" applyFont="1" applyBorder="1" applyAlignment="1">
      <alignment horizontal="center" vertical="center" wrapText="1" shrinkToFit="1"/>
    </xf>
    <xf numFmtId="0" fontId="11" fillId="0" borderId="89" xfId="1" applyFont="1" applyBorder="1" applyAlignment="1">
      <alignment horizontal="center" shrinkToFit="1"/>
    </xf>
    <xf numFmtId="0" fontId="11" fillId="0" borderId="0" xfId="1" applyFont="1" applyAlignment="1">
      <alignment horizontal="center" vertical="center" shrinkToFit="1"/>
    </xf>
    <xf numFmtId="0" fontId="30" fillId="0" borderId="33" xfId="1" applyFont="1" applyBorder="1" applyAlignment="1">
      <alignment vertical="center" shrinkToFit="1"/>
    </xf>
    <xf numFmtId="0" fontId="22" fillId="11" borderId="60" xfId="0" applyFont="1" applyFill="1" applyBorder="1" applyAlignment="1">
      <alignment horizontal="center" vertical="center" shrinkToFit="1"/>
    </xf>
    <xf numFmtId="0" fontId="22" fillId="11" borderId="61" xfId="0" applyFont="1" applyFill="1" applyBorder="1" applyAlignment="1">
      <alignment horizontal="center" vertical="center" shrinkToFit="1"/>
    </xf>
    <xf numFmtId="0" fontId="22" fillId="11" borderId="57" xfId="0" applyFont="1" applyFill="1" applyBorder="1" applyAlignment="1">
      <alignment horizontal="center" vertical="center" shrinkToFit="1"/>
    </xf>
    <xf numFmtId="0" fontId="22" fillId="11" borderId="73" xfId="0" applyFont="1" applyFill="1" applyBorder="1" applyAlignment="1">
      <alignment horizontal="center" vertical="center" shrinkToFit="1"/>
    </xf>
    <xf numFmtId="0" fontId="22" fillId="11" borderId="75" xfId="0" applyFont="1" applyFill="1" applyBorder="1" applyAlignment="1">
      <alignment horizontal="center" vertical="center" shrinkToFit="1"/>
    </xf>
    <xf numFmtId="0" fontId="22" fillId="11" borderId="74" xfId="0" applyFont="1" applyFill="1" applyBorder="1" applyAlignment="1">
      <alignment horizontal="center" vertical="center" shrinkToFit="1"/>
    </xf>
    <xf numFmtId="0" fontId="3" fillId="10" borderId="18" xfId="0" applyFont="1" applyFill="1" applyBorder="1" applyAlignment="1">
      <alignment horizontal="center" vertical="center"/>
    </xf>
    <xf numFmtId="0" fontId="3" fillId="10" borderId="19" xfId="0" applyFont="1" applyFill="1" applyBorder="1" applyAlignment="1">
      <alignment horizontal="center" vertical="center"/>
    </xf>
    <xf numFmtId="0" fontId="3" fillId="10" borderId="12" xfId="0" applyFont="1" applyFill="1" applyBorder="1" applyAlignment="1">
      <alignment horizontal="center" vertical="center"/>
    </xf>
    <xf numFmtId="0" fontId="22" fillId="11" borderId="18" xfId="0" applyFont="1" applyFill="1" applyBorder="1" applyAlignment="1">
      <alignment horizontal="center" vertical="center" wrapText="1"/>
    </xf>
    <xf numFmtId="0" fontId="22" fillId="11" borderId="1" xfId="0" applyFont="1" applyFill="1" applyBorder="1" applyAlignment="1">
      <alignment horizontal="center" vertical="center" wrapText="1"/>
    </xf>
    <xf numFmtId="0" fontId="54" fillId="4" borderId="60" xfId="1" applyFont="1" applyFill="1" applyBorder="1" applyAlignment="1">
      <alignment horizontal="center" vertical="center"/>
    </xf>
    <xf numFmtId="0" fontId="54" fillId="4" borderId="57" xfId="1" applyFont="1" applyFill="1" applyBorder="1" applyAlignment="1">
      <alignment horizontal="center" vertical="center"/>
    </xf>
  </cellXfs>
  <cellStyles count="6">
    <cellStyle name="ハイパーリンク 2" xfId="2" xr:uid="{9E428BF8-E6C9-4FA0-BA3D-C0AF7F387192}"/>
    <cellStyle name="桁区切り" xfId="5" builtinId="6"/>
    <cellStyle name="標準" xfId="0" builtinId="0"/>
    <cellStyle name="標準 2" xfId="1" xr:uid="{3AB61E2C-4C19-4EA4-97F1-94D02F09AE8D}"/>
    <cellStyle name="標準 2 2" xfId="4" xr:uid="{DC6EA5ED-A835-40AB-9364-DBEEED465ADC}"/>
    <cellStyle name="標準 3" xfId="3" xr:uid="{0905D440-743A-428E-AEE6-F6FD472B556C}"/>
  </cellStyles>
  <dxfs count="35">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colors>
    <mruColors>
      <color rgb="FFF19759"/>
      <color rgb="FF3FCDFF"/>
      <color rgb="FF7CDE7C"/>
      <color rgb="FF009999"/>
      <color rgb="FF0000FF"/>
      <color rgb="FFEFF6EA"/>
      <color rgb="FFFFFFCC"/>
      <color rgb="FF66FF99"/>
      <color rgb="FF66FF33"/>
      <color rgb="FFD9F1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3235221034912321E-2"/>
          <c:y val="0.17592597982643926"/>
          <c:w val="0.86595749793737631"/>
          <c:h val="0.68126856272962388"/>
        </c:manualLayout>
      </c:layout>
      <c:lineChart>
        <c:grouping val="standard"/>
        <c:varyColors val="0"/>
        <c:ser>
          <c:idx val="1"/>
          <c:order val="1"/>
          <c:tx>
            <c:strRef>
              <c:f>サブシート!$Z$10</c:f>
              <c:strCache>
                <c:ptCount val="1"/>
                <c:pt idx="0">
                  <c:v>平塚市</c:v>
                </c:pt>
              </c:strCache>
              <c:extLst xmlns:c15="http://schemas.microsoft.com/office/drawing/2012/chart"/>
            </c:strRef>
          </c:tx>
          <c:spPr>
            <a:ln w="28575" cap="rnd">
              <a:solidFill>
                <a:schemeClr val="tx1"/>
              </a:solidFill>
              <a:round/>
            </a:ln>
            <a:effectLst/>
          </c:spPr>
          <c:marker>
            <c:symbol val="none"/>
          </c:marker>
          <c:dLbls>
            <c:dLbl>
              <c:idx val="3"/>
              <c:layout>
                <c:manualLayout>
                  <c:x val="-1.2808611207978012E-16"/>
                  <c:y val="6.034008269990239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2E1-4DED-9842-1014F52F319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extLst xmlns:c15="http://schemas.microsoft.com/office/drawing/2012/chart"/>
            </c:numRef>
          </c:cat>
          <c:val>
            <c:numRef>
              <c:f>サブシート!$AA$10:$AD$10</c:f>
              <c:numCache>
                <c:formatCode>0.0</c:formatCode>
                <c:ptCount val="4"/>
                <c:pt idx="0">
                  <c:v>0</c:v>
                </c:pt>
                <c:pt idx="1">
                  <c:v>-7.0996978851963775</c:v>
                </c:pt>
                <c:pt idx="2">
                  <c:v>-15.78549848942599</c:v>
                </c:pt>
                <c:pt idx="3">
                  <c:v>-36.178247734138971</c:v>
                </c:pt>
              </c:numCache>
              <c:extLst xmlns:c15="http://schemas.microsoft.com/office/drawing/2012/chart"/>
            </c:numRef>
          </c:val>
          <c:smooth val="0"/>
          <c:extLst xmlns:c15="http://schemas.microsoft.com/office/drawing/2012/chart">
            <c:ext xmlns:c16="http://schemas.microsoft.com/office/drawing/2014/chart" uri="{C3380CC4-5D6E-409C-BE32-E72D297353CC}">
              <c16:uniqueId val="{00000001-B354-49E1-809D-A7BDC858E3D6}"/>
            </c:ext>
          </c:extLst>
        </c:ser>
        <c:ser>
          <c:idx val="2"/>
          <c:order val="2"/>
          <c:tx>
            <c:strRef>
              <c:f>サブシート!$Z$11</c:f>
              <c:strCache>
                <c:ptCount val="1"/>
                <c:pt idx="0">
                  <c:v>豊田村</c:v>
                </c:pt>
              </c:strCache>
            </c:strRef>
          </c:tx>
          <c:spPr>
            <a:ln w="28575" cap="rnd">
              <a:solidFill>
                <a:srgbClr val="00CC00"/>
              </a:solidFill>
              <a:round/>
            </a:ln>
            <a:effectLst/>
          </c:spPr>
          <c:marker>
            <c:symbol val="circle"/>
            <c:size val="5"/>
            <c:spPr>
              <a:solidFill>
                <a:srgbClr val="009900"/>
              </a:solidFill>
              <a:ln w="9525">
                <a:noFill/>
              </a:ln>
              <a:effectLst/>
            </c:spPr>
          </c:marker>
          <c:dLbls>
            <c:dLbl>
              <c:idx val="3"/>
              <c:layout>
                <c:manualLayout>
                  <c:x val="-1.5284950120583226E-2"/>
                  <c:y val="-9.956954240215659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89D-4ADC-900F-CD092D928D1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numRef>
          </c:cat>
          <c:val>
            <c:numRef>
              <c:f>サブシート!$AA$11:$AD$11</c:f>
              <c:numCache>
                <c:formatCode>0.0</c:formatCode>
                <c:ptCount val="4"/>
                <c:pt idx="0">
                  <c:v>0</c:v>
                </c:pt>
                <c:pt idx="1">
                  <c:v>-5.2631578947368496</c:v>
                </c:pt>
                <c:pt idx="2">
                  <c:v>-21.05263157894737</c:v>
                </c:pt>
                <c:pt idx="3">
                  <c:v>-38.94736842105263</c:v>
                </c:pt>
              </c:numCache>
            </c:numRef>
          </c:val>
          <c:smooth val="0"/>
          <c:extLst>
            <c:ext xmlns:c16="http://schemas.microsoft.com/office/drawing/2014/chart" uri="{C3380CC4-5D6E-409C-BE32-E72D297353CC}">
              <c16:uniqueId val="{00000002-B354-49E1-809D-A7BDC858E3D6}"/>
            </c:ext>
          </c:extLst>
        </c:ser>
        <c:ser>
          <c:idx val="3"/>
          <c:order val="3"/>
          <c:tx>
            <c:strRef>
              <c:f>サブシート!$Z$12</c:f>
              <c:strCache>
                <c:ptCount val="1"/>
                <c:pt idx="0">
                  <c:v>本宿</c:v>
                </c:pt>
              </c:strCache>
            </c:strRef>
          </c:tx>
          <c:spPr>
            <a:ln w="28575" cap="rnd">
              <a:solidFill>
                <a:srgbClr val="FF0000"/>
              </a:solidFill>
              <a:round/>
            </a:ln>
            <a:effectLst/>
          </c:spPr>
          <c:marker>
            <c:symbol val="square"/>
            <c:size val="5"/>
            <c:spPr>
              <a:solidFill>
                <a:srgbClr val="C00000"/>
              </a:solidFill>
              <a:ln w="9525">
                <a:noFill/>
              </a:ln>
              <a:effectLst/>
            </c:spPr>
          </c:marker>
          <c:dLbls>
            <c:dLbl>
              <c:idx val="3"/>
              <c:layout>
                <c:manualLayout>
                  <c:x val="-3.0336779078295486E-2"/>
                  <c:y val="-0.1807406589824126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89D-4ADC-900F-CD092D928D1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サブシート!$AA$8:$AD$8</c:f>
              <c:numCache>
                <c:formatCode>General</c:formatCode>
                <c:ptCount val="4"/>
                <c:pt idx="0">
                  <c:v>2005</c:v>
                </c:pt>
                <c:pt idx="1">
                  <c:v>2010</c:v>
                </c:pt>
                <c:pt idx="2">
                  <c:v>2015</c:v>
                </c:pt>
                <c:pt idx="3">
                  <c:v>2020</c:v>
                </c:pt>
              </c:numCache>
            </c:numRef>
          </c:cat>
          <c:val>
            <c:numRef>
              <c:f>サブシート!$AA$12:$AD$12</c:f>
              <c:numCache>
                <c:formatCode>0.0</c:formatCode>
                <c:ptCount val="4"/>
                <c:pt idx="0">
                  <c:v>0</c:v>
                </c:pt>
                <c:pt idx="1">
                  <c:v>-15.384615384615387</c:v>
                </c:pt>
                <c:pt idx="2">
                  <c:v>-30.769230769230774</c:v>
                </c:pt>
                <c:pt idx="3">
                  <c:v>-38.46153846153846</c:v>
                </c:pt>
              </c:numCache>
            </c:numRef>
          </c:val>
          <c:smooth val="0"/>
          <c:extLst>
            <c:ext xmlns:c16="http://schemas.microsoft.com/office/drawing/2014/chart" uri="{C3380CC4-5D6E-409C-BE32-E72D297353CC}">
              <c16:uniqueId val="{00000003-B354-49E1-809D-A7BDC858E3D6}"/>
            </c:ext>
          </c:extLst>
        </c:ser>
        <c:dLbls>
          <c:showLegendKey val="0"/>
          <c:showVal val="0"/>
          <c:showCatName val="0"/>
          <c:showSerName val="0"/>
          <c:showPercent val="0"/>
          <c:showBubbleSize val="0"/>
        </c:dLbls>
        <c:smooth val="0"/>
        <c:axId val="747764072"/>
        <c:axId val="747762432"/>
        <c:extLst>
          <c:ext xmlns:c15="http://schemas.microsoft.com/office/drawing/2012/chart" uri="{02D57815-91ED-43cb-92C2-25804820EDAC}">
            <c15:filteredLineSeries>
              <c15:ser>
                <c:idx val="0"/>
                <c:order val="0"/>
                <c:tx>
                  <c:strRef>
                    <c:extLst>
                      <c:ext uri="{02D57815-91ED-43cb-92C2-25804820EDAC}">
                        <c15:formulaRef>
                          <c15:sqref>サブシート!$Z$9</c15:sqref>
                        </c15:formulaRef>
                      </c:ext>
                    </c:extLst>
                    <c:strCache>
                      <c:ptCount val="1"/>
                      <c:pt idx="0">
                        <c:v>神奈川県</c:v>
                      </c:pt>
                    </c:strCache>
                  </c:strRef>
                </c:tx>
                <c:spPr>
                  <a:ln w="28575" cap="rnd">
                    <a:solidFill>
                      <a:schemeClr val="accent1"/>
                    </a:solidFill>
                    <a:round/>
                  </a:ln>
                  <a:effectLst/>
                </c:spPr>
                <c:marker>
                  <c:symbol val="none"/>
                </c:marker>
                <c:cat>
                  <c:numRef>
                    <c:extLst>
                      <c:ext uri="{02D57815-91ED-43cb-92C2-25804820EDAC}">
                        <c15:formulaRef>
                          <c15:sqref>サブシート!$AA$8:$AD$8</c15:sqref>
                        </c15:formulaRef>
                      </c:ext>
                    </c:extLst>
                    <c:numCache>
                      <c:formatCode>General</c:formatCode>
                      <c:ptCount val="4"/>
                      <c:pt idx="0">
                        <c:v>2005</c:v>
                      </c:pt>
                      <c:pt idx="1">
                        <c:v>2010</c:v>
                      </c:pt>
                      <c:pt idx="2">
                        <c:v>2015</c:v>
                      </c:pt>
                      <c:pt idx="3">
                        <c:v>2020</c:v>
                      </c:pt>
                    </c:numCache>
                  </c:numRef>
                </c:cat>
                <c:val>
                  <c:numRef>
                    <c:extLst>
                      <c:ext uri="{02D57815-91ED-43cb-92C2-25804820EDAC}">
                        <c15:formulaRef>
                          <c15:sqref>サブシート!$AA$9:$AD$9</c15:sqref>
                        </c15:formulaRef>
                      </c:ext>
                    </c:extLst>
                    <c:numCache>
                      <c:formatCode>0.0</c:formatCode>
                      <c:ptCount val="4"/>
                      <c:pt idx="0">
                        <c:v>0</c:v>
                      </c:pt>
                      <c:pt idx="1">
                        <c:v>-8.8137375153320363</c:v>
                      </c:pt>
                      <c:pt idx="2">
                        <c:v>-19.344664447170146</c:v>
                      </c:pt>
                      <c:pt idx="3">
                        <c:v>-33.403422697272362</c:v>
                      </c:pt>
                    </c:numCache>
                  </c:numRef>
                </c:val>
                <c:smooth val="0"/>
                <c:extLst>
                  <c:ext xmlns:c16="http://schemas.microsoft.com/office/drawing/2014/chart" uri="{C3380CC4-5D6E-409C-BE32-E72D297353CC}">
                    <c16:uniqueId val="{00000000-B354-49E1-809D-A7BDC858E3D6}"/>
                  </c:ext>
                </c:extLst>
              </c15:ser>
            </c15:filteredLineSeries>
          </c:ext>
        </c:extLst>
      </c:lineChart>
      <c:catAx>
        <c:axId val="747764072"/>
        <c:scaling>
          <c:orientation val="minMax"/>
        </c:scaling>
        <c:delete val="0"/>
        <c:axPos val="b"/>
        <c:numFmt formatCode="General" sourceLinked="1"/>
        <c:majorTickMark val="none"/>
        <c:minorTickMark val="none"/>
        <c:tickLblPos val="low"/>
        <c:spPr>
          <a:noFill/>
          <a:ln w="6350" cap="flat" cmpd="sng" algn="ctr">
            <a:solidFill>
              <a:schemeClr val="bg1">
                <a:lumMod val="50000"/>
              </a:schemeClr>
            </a:solidFill>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ja-JP"/>
          </a:p>
        </c:txPr>
        <c:crossAx val="747762432"/>
        <c:crosses val="autoZero"/>
        <c:auto val="1"/>
        <c:lblAlgn val="ctr"/>
        <c:lblOffset val="100"/>
        <c:noMultiLvlLbl val="0"/>
      </c:catAx>
      <c:valAx>
        <c:axId val="7477624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w="6350">
            <a:solidFill>
              <a:schemeClr val="bg1">
                <a:lumMod val="50000"/>
              </a:schemeClr>
            </a:solidFill>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ja-JP"/>
          </a:p>
        </c:txPr>
        <c:crossAx val="747764072"/>
        <c:crosses val="autoZero"/>
        <c:crossBetween val="midCat"/>
      </c:valAx>
      <c:spPr>
        <a:noFill/>
        <a:ln w="6350">
          <a:noFill/>
        </a:ln>
        <a:effectLst/>
      </c:spPr>
    </c:plotArea>
    <c:legend>
      <c:legendPos val="b"/>
      <c:layout>
        <c:manualLayout>
          <c:xMode val="edge"/>
          <c:yMode val="edge"/>
          <c:x val="0.14015963719866895"/>
          <c:y val="0.73511873217847812"/>
          <c:w val="0.62697504892555689"/>
          <c:h val="0.1387613580794676"/>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legend>
    <c:plotVisOnly val="1"/>
    <c:dispBlanksAs val="gap"/>
    <c:showDLblsOverMax val="0"/>
  </c:chart>
  <c:spPr>
    <a:solidFill>
      <a:schemeClr val="bg1"/>
    </a:solidFill>
    <a:ln w="6350" cap="flat" cmpd="sng" algn="ctr">
      <a:solidFill>
        <a:srgbClr val="3333CC"/>
      </a:solid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62725146253877"/>
          <c:y val="0.16090665564648843"/>
          <c:w val="0.46885688332836911"/>
          <c:h val="0.77190740098443644"/>
        </c:manualLayout>
      </c:layout>
      <c:doughnutChart>
        <c:varyColors val="1"/>
        <c:ser>
          <c:idx val="2"/>
          <c:order val="2"/>
          <c:tx>
            <c:strRef>
              <c:f>サブシート!$AI$11</c:f>
              <c:strCache>
                <c:ptCount val="1"/>
                <c:pt idx="0">
                  <c:v>豊田村</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5-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9-BA9E-41D3-AC56-22A2EA2DEE51}"/>
              </c:ext>
            </c:extLst>
          </c:dPt>
          <c:cat>
            <c:strRef>
              <c:f>サブシート!$AJ$8:$AK$8</c:f>
              <c:strCache>
                <c:ptCount val="2"/>
                <c:pt idx="0">
                  <c:v>65歳未満</c:v>
                </c:pt>
                <c:pt idx="1">
                  <c:v>65歳以上</c:v>
                </c:pt>
              </c:strCache>
            </c:strRef>
          </c:cat>
          <c:val>
            <c:numRef>
              <c:f>サブシート!$AJ$11:$AK$11</c:f>
              <c:numCache>
                <c:formatCode>#,##0_ </c:formatCode>
                <c:ptCount val="2"/>
                <c:pt idx="0">
                  <c:v>27</c:v>
                </c:pt>
                <c:pt idx="1">
                  <c:v>42</c:v>
                </c:pt>
              </c:numCache>
            </c:numRef>
          </c:val>
          <c:extLst>
            <c:ext xmlns:c16="http://schemas.microsoft.com/office/drawing/2014/chart" uri="{C3380CC4-5D6E-409C-BE32-E72D297353CC}">
              <c16:uniqueId val="{00000002-BA9E-41D3-AC56-22A2EA2DEE51}"/>
            </c:ext>
          </c:extLst>
        </c:ser>
        <c:ser>
          <c:idx val="3"/>
          <c:order val="3"/>
          <c:tx>
            <c:strRef>
              <c:f>サブシート!$AI$12</c:f>
              <c:strCache>
                <c:ptCount val="1"/>
                <c:pt idx="0">
                  <c:v>本宿</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4-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8-BA9E-41D3-AC56-22A2EA2DEE51}"/>
              </c:ext>
            </c:extLst>
          </c:dPt>
          <c:dLbls>
            <c:dLbl>
              <c:idx val="0"/>
              <c:layout>
                <c:manualLayout>
                  <c:x val="2.3254499983644534E-3"/>
                  <c:y val="2.6002816914883658E-4"/>
                </c:manualLayout>
              </c:layout>
              <c:showLegendKey val="0"/>
              <c:showVal val="0"/>
              <c:showCatName val="1"/>
              <c:showSerName val="1"/>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4-BA9E-41D3-AC56-22A2EA2DEE51}"/>
                </c:ext>
              </c:extLst>
            </c:dLbl>
            <c:dLbl>
              <c:idx val="1"/>
              <c:layout>
                <c:manualLayout>
                  <c:x val="2.3603912227643442E-3"/>
                  <c:y val="-1.9777092210097291E-17"/>
                </c:manualLayout>
              </c:layout>
              <c:showLegendKey val="0"/>
              <c:showVal val="0"/>
              <c:showCatName val="1"/>
              <c:showSerName val="1"/>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8-BA9E-41D3-AC56-22A2EA2DEE51}"/>
                </c:ext>
              </c:extLst>
            </c:dLbl>
            <c:numFmt formatCode="General"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rgbClr val="FF0000"/>
                    </a:solidFill>
                    <a:latin typeface="+mn-lt"/>
                    <a:ea typeface="+mn-ea"/>
                    <a:cs typeface="+mn-cs"/>
                  </a:defRPr>
                </a:pPr>
                <a:endParaRPr lang="ja-JP"/>
              </a:p>
            </c:txPr>
            <c:showLegendKey val="0"/>
            <c:showVal val="0"/>
            <c:showCatName val="1"/>
            <c:showSerName val="1"/>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サブシート!$AJ$8:$AK$8</c:f>
              <c:strCache>
                <c:ptCount val="2"/>
                <c:pt idx="0">
                  <c:v>65歳未満</c:v>
                </c:pt>
                <c:pt idx="1">
                  <c:v>65歳以上</c:v>
                </c:pt>
              </c:strCache>
            </c:strRef>
          </c:cat>
          <c:val>
            <c:numRef>
              <c:f>サブシート!$AJ$12:$AK$12</c:f>
              <c:numCache>
                <c:formatCode>#,##0_ </c:formatCode>
                <c:ptCount val="2"/>
                <c:pt idx="0">
                  <c:v>2</c:v>
                </c:pt>
                <c:pt idx="1">
                  <c:v>5</c:v>
                </c:pt>
              </c:numCache>
            </c:numRef>
          </c:val>
          <c:extLst>
            <c:ext xmlns:c16="http://schemas.microsoft.com/office/drawing/2014/chart" uri="{C3380CC4-5D6E-409C-BE32-E72D297353CC}">
              <c16:uniqueId val="{00000003-BA9E-41D3-AC56-22A2EA2DEE51}"/>
            </c:ext>
          </c:extLst>
        </c:ser>
        <c:dLbls>
          <c:showLegendKey val="0"/>
          <c:showVal val="0"/>
          <c:showCatName val="0"/>
          <c:showSerName val="0"/>
          <c:showPercent val="0"/>
          <c:showBubbleSize val="0"/>
          <c:showLeaderLines val="1"/>
        </c:dLbls>
        <c:firstSliceAng val="0"/>
        <c:holeSize val="30"/>
        <c:extLst>
          <c:ext xmlns:c15="http://schemas.microsoft.com/office/drawing/2012/chart" uri="{02D57815-91ED-43cb-92C2-25804820EDAC}">
            <c15:filteredPieSeries>
              <c15:ser>
                <c:idx val="0"/>
                <c:order val="0"/>
                <c:tx>
                  <c:strRef>
                    <c:extLst>
                      <c:ext uri="{02D57815-91ED-43cb-92C2-25804820EDAC}">
                        <c15:formulaRef>
                          <c15:sqref>サブシート!$AI$9</c15:sqref>
                        </c15:formulaRef>
                      </c:ext>
                    </c:extLst>
                    <c:strCache>
                      <c:ptCount val="1"/>
                      <c:pt idx="0">
                        <c:v>神奈川県</c:v>
                      </c:pt>
                    </c:strCache>
                  </c:strRef>
                </c:tx>
                <c:spPr>
                  <a:ln w="25400"/>
                </c:spPr>
                <c:dPt>
                  <c:idx val="0"/>
                  <c:bubble3D val="0"/>
                  <c:spPr>
                    <a:solidFill>
                      <a:srgbClr val="33CCFF"/>
                    </a:solidFill>
                    <a:ln w="25400">
                      <a:solidFill>
                        <a:schemeClr val="lt1"/>
                      </a:solidFill>
                    </a:ln>
                    <a:effectLst/>
                  </c:spPr>
                  <c:extLst>
                    <c:ext xmlns:c16="http://schemas.microsoft.com/office/drawing/2014/chart" uri="{C3380CC4-5D6E-409C-BE32-E72D297353CC}">
                      <c16:uniqueId val="{00000007-BA9E-41D3-AC56-22A2EA2DEE51}"/>
                    </c:ext>
                  </c:extLst>
                </c:dPt>
                <c:dPt>
                  <c:idx val="1"/>
                  <c:bubble3D val="0"/>
                  <c:spPr>
                    <a:solidFill>
                      <a:srgbClr val="FF9933"/>
                    </a:solidFill>
                    <a:ln w="25400">
                      <a:solidFill>
                        <a:schemeClr val="lt1"/>
                      </a:solidFill>
                    </a:ln>
                    <a:effectLst/>
                  </c:spPr>
                  <c:extLst>
                    <c:ext xmlns:c16="http://schemas.microsoft.com/office/drawing/2014/chart" uri="{C3380CC4-5D6E-409C-BE32-E72D297353CC}">
                      <c16:uniqueId val="{0000000B-BA9E-41D3-AC56-22A2EA2DEE51}"/>
                    </c:ext>
                  </c:extLst>
                </c:dPt>
                <c:cat>
                  <c:strRef>
                    <c:extLst>
                      <c:ext uri="{02D57815-91ED-43cb-92C2-25804820EDAC}">
                        <c15:formulaRef>
                          <c15:sqref>サブシート!$AJ$8:$AK$8</c15:sqref>
                        </c15:formulaRef>
                      </c:ext>
                    </c:extLst>
                    <c:strCache>
                      <c:ptCount val="2"/>
                      <c:pt idx="0">
                        <c:v>65歳未満</c:v>
                      </c:pt>
                      <c:pt idx="1">
                        <c:v>65歳以上</c:v>
                      </c:pt>
                    </c:strCache>
                  </c:strRef>
                </c:cat>
                <c:val>
                  <c:numRef>
                    <c:extLst>
                      <c:ext uri="{02D57815-91ED-43cb-92C2-25804820EDAC}">
                        <c15:formulaRef>
                          <c15:sqref>サブシート!$AJ$9:$AK$9</c15:sqref>
                        </c15:formulaRef>
                      </c:ext>
                    </c:extLst>
                    <c:numCache>
                      <c:formatCode>#,##0_ </c:formatCode>
                      <c:ptCount val="2"/>
                      <c:pt idx="0">
                        <c:v>5769</c:v>
                      </c:pt>
                      <c:pt idx="1">
                        <c:v>10686</c:v>
                      </c:pt>
                    </c:numCache>
                  </c:numRef>
                </c:val>
                <c:extLst>
                  <c:ext xmlns:c16="http://schemas.microsoft.com/office/drawing/2014/chart" uri="{C3380CC4-5D6E-409C-BE32-E72D297353CC}">
                    <c16:uniqueId val="{00000000-BA9E-41D3-AC56-22A2EA2DEE51}"/>
                  </c:ext>
                </c:extLst>
              </c15:ser>
            </c15:filteredPieSeries>
            <c15:filteredPieSeries>
              <c15:ser>
                <c:idx val="1"/>
                <c:order val="1"/>
                <c:tx>
                  <c:strRef>
                    <c:extLst xmlns:c15="http://schemas.microsoft.com/office/drawing/2012/chart">
                      <c:ext xmlns:c15="http://schemas.microsoft.com/office/drawing/2012/chart" uri="{02D57815-91ED-43cb-92C2-25804820EDAC}">
                        <c15:formulaRef>
                          <c15:sqref>サブシート!$AI$10</c15:sqref>
                        </c15:formulaRef>
                      </c:ext>
                    </c:extLst>
                    <c:strCache>
                      <c:ptCount val="1"/>
                      <c:pt idx="0">
                        <c:v>平塚市</c:v>
                      </c:pt>
                    </c:strCache>
                  </c:strRef>
                </c:tx>
                <c:spPr>
                  <a:ln w="25400"/>
                </c:spPr>
                <c:dPt>
                  <c:idx val="0"/>
                  <c:bubble3D val="0"/>
                  <c:spPr>
                    <a:solidFill>
                      <a:srgbClr val="33CCFF"/>
                    </a:solidFill>
                    <a:ln w="25400">
                      <a:solidFill>
                        <a:schemeClr val="lt1"/>
                      </a:solidFill>
                    </a:ln>
                    <a:effectLst/>
                  </c:spPr>
                  <c:extLst xmlns:c15="http://schemas.microsoft.com/office/drawing/2012/chart">
                    <c:ext xmlns:c16="http://schemas.microsoft.com/office/drawing/2014/chart" uri="{C3380CC4-5D6E-409C-BE32-E72D297353CC}">
                      <c16:uniqueId val="{00000006-BA9E-41D3-AC56-22A2EA2DEE51}"/>
                    </c:ext>
                  </c:extLst>
                </c:dPt>
                <c:dPt>
                  <c:idx val="1"/>
                  <c:bubble3D val="0"/>
                  <c:spPr>
                    <a:solidFill>
                      <a:srgbClr val="FF9933"/>
                    </a:solidFill>
                    <a:ln w="25400">
                      <a:solidFill>
                        <a:schemeClr val="lt1"/>
                      </a:solidFill>
                    </a:ln>
                    <a:effectLst/>
                  </c:spPr>
                  <c:extLst xmlns:c15="http://schemas.microsoft.com/office/drawing/2012/chart">
                    <c:ext xmlns:c16="http://schemas.microsoft.com/office/drawing/2014/chart" uri="{C3380CC4-5D6E-409C-BE32-E72D297353CC}">
                      <c16:uniqueId val="{0000000A-BA9E-41D3-AC56-22A2EA2DEE51}"/>
                    </c:ext>
                  </c:extLst>
                </c:dPt>
                <c:cat>
                  <c:strRef>
                    <c:extLst xmlns:c15="http://schemas.microsoft.com/office/drawing/2012/chart">
                      <c:ext xmlns:c15="http://schemas.microsoft.com/office/drawing/2012/chart" uri="{02D57815-91ED-43cb-92C2-25804820EDAC}">
                        <c15:formulaRef>
                          <c15:sqref>サブシート!$AJ$8:$AK$8</c15:sqref>
                        </c15:formulaRef>
                      </c:ext>
                    </c:extLst>
                    <c:strCache>
                      <c:ptCount val="2"/>
                      <c:pt idx="0">
                        <c:v>65歳未満</c:v>
                      </c:pt>
                      <c:pt idx="1">
                        <c:v>65歳以上</c:v>
                      </c:pt>
                    </c:strCache>
                  </c:strRef>
                </c:cat>
                <c:val>
                  <c:numRef>
                    <c:extLst xmlns:c15="http://schemas.microsoft.com/office/drawing/2012/chart">
                      <c:ext xmlns:c15="http://schemas.microsoft.com/office/drawing/2012/chart" uri="{02D57815-91ED-43cb-92C2-25804820EDAC}">
                        <c15:formulaRef>
                          <c15:sqref>サブシート!$AJ$10:$AK$10</c15:sqref>
                        </c15:formulaRef>
                      </c:ext>
                    </c:extLst>
                    <c:numCache>
                      <c:formatCode>#,##0_ </c:formatCode>
                      <c:ptCount val="2"/>
                      <c:pt idx="0">
                        <c:v>298</c:v>
                      </c:pt>
                      <c:pt idx="1">
                        <c:v>778</c:v>
                      </c:pt>
                    </c:numCache>
                  </c:numRef>
                </c:val>
                <c:extLst xmlns:c15="http://schemas.microsoft.com/office/drawing/2012/chart">
                  <c:ext xmlns:c16="http://schemas.microsoft.com/office/drawing/2014/chart" uri="{C3380CC4-5D6E-409C-BE32-E72D297353CC}">
                    <c16:uniqueId val="{00000001-BA9E-41D3-AC56-22A2EA2DEE51}"/>
                  </c:ext>
                </c:extLst>
              </c15:ser>
            </c15:filteredPieSeries>
          </c:ext>
        </c:extLst>
      </c:doughnutChart>
      <c:spPr>
        <a:noFill/>
        <a:ln>
          <a:noFill/>
        </a:ln>
        <a:effectLst/>
      </c:spPr>
    </c:plotArea>
    <c:plotVisOnly val="1"/>
    <c:dispBlanksAs val="gap"/>
    <c:showDLblsOverMax val="0"/>
  </c:chart>
  <c:spPr>
    <a:noFill/>
    <a:ln w="6350" cap="flat" cmpd="sng" algn="ctr">
      <a:solidFill>
        <a:srgbClr val="3333CC"/>
      </a:solid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6859868317513113"/>
          <c:y val="0.19884117486807454"/>
          <c:w val="0.78409314237885064"/>
          <c:h val="0.47319062849993437"/>
        </c:manualLayout>
      </c:layout>
      <c:barChart>
        <c:barDir val="bar"/>
        <c:grouping val="percentStacked"/>
        <c:varyColors val="0"/>
        <c:ser>
          <c:idx val="0"/>
          <c:order val="0"/>
          <c:tx>
            <c:strRef>
              <c:f>サブシート!$AR$8</c:f>
              <c:strCache>
                <c:ptCount val="1"/>
                <c:pt idx="0">
                  <c:v>確保している</c:v>
                </c:pt>
              </c:strCache>
            </c:strRef>
          </c:tx>
          <c:spPr>
            <a:solidFill>
              <a:srgbClr val="7CDE7C"/>
            </a:solidFill>
            <a:ln>
              <a:noFill/>
            </a:ln>
            <a:effectLst/>
          </c:spPr>
          <c:invertIfNegative val="0"/>
          <c:dLbls>
            <c:numFmt formatCode="#"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サブシート!$AN$9:$AN$12</c:f>
              <c:strCache>
                <c:ptCount val="4"/>
                <c:pt idx="0">
                  <c:v>神奈川県</c:v>
                </c:pt>
                <c:pt idx="1">
                  <c:v>平塚市</c:v>
                </c:pt>
                <c:pt idx="2">
                  <c:v>豊田村</c:v>
                </c:pt>
                <c:pt idx="3">
                  <c:v>本宿</c:v>
                </c:pt>
              </c:strCache>
            </c:strRef>
          </c:cat>
          <c:val>
            <c:numRef>
              <c:f>サブシート!$AR$9:$AR$12</c:f>
              <c:numCache>
                <c:formatCode>#,##0.0;[Red]\-#,##0.0</c:formatCode>
                <c:ptCount val="4"/>
                <c:pt idx="0">
                  <c:v>30.196456761971586</c:v>
                </c:pt>
                <c:pt idx="1">
                  <c:v>29.11242603550296</c:v>
                </c:pt>
                <c:pt idx="2">
                  <c:v>36.206896551724135</c:v>
                </c:pt>
                <c:pt idx="3">
                  <c:v>25</c:v>
                </c:pt>
              </c:numCache>
            </c:numRef>
          </c:val>
          <c:extLst>
            <c:ext xmlns:c16="http://schemas.microsoft.com/office/drawing/2014/chart" uri="{C3380CC4-5D6E-409C-BE32-E72D297353CC}">
              <c16:uniqueId val="{00000000-1E1C-48E2-81D9-BC9DBFD42C9F}"/>
            </c:ext>
          </c:extLst>
        </c:ser>
        <c:ser>
          <c:idx val="1"/>
          <c:order val="1"/>
          <c:tx>
            <c:strRef>
              <c:f>サブシート!$AS$8</c:f>
              <c:strCache>
                <c:ptCount val="1"/>
                <c:pt idx="0">
                  <c:v>５年以内に引き継がない</c:v>
                </c:pt>
              </c:strCache>
            </c:strRef>
          </c:tx>
          <c:spPr>
            <a:solidFill>
              <a:schemeClr val="accent2"/>
            </a:solidFill>
            <a:ln>
              <a:noFill/>
            </a:ln>
            <a:effectLst/>
          </c:spPr>
          <c:invertIfNegative val="0"/>
          <c:cat>
            <c:strRef>
              <c:f>サブシート!$AN$9:$AN$12</c:f>
              <c:strCache>
                <c:ptCount val="4"/>
                <c:pt idx="0">
                  <c:v>神奈川県</c:v>
                </c:pt>
                <c:pt idx="1">
                  <c:v>平塚市</c:v>
                </c:pt>
                <c:pt idx="2">
                  <c:v>豊田村</c:v>
                </c:pt>
                <c:pt idx="3">
                  <c:v>本宿</c:v>
                </c:pt>
              </c:strCache>
            </c:strRef>
          </c:cat>
          <c:val>
            <c:numRef>
              <c:f>サブシート!$AS$9:$AS$12</c:f>
              <c:numCache>
                <c:formatCode>#,##0.0;[Red]\-#,##0.0</c:formatCode>
                <c:ptCount val="4"/>
                <c:pt idx="0">
                  <c:v>5.4551833011752322</c:v>
                </c:pt>
                <c:pt idx="1">
                  <c:v>11.834319526627219</c:v>
                </c:pt>
                <c:pt idx="2">
                  <c:v>12.068965517241379</c:v>
                </c:pt>
                <c:pt idx="3">
                  <c:v>25</c:v>
                </c:pt>
              </c:numCache>
            </c:numRef>
          </c:val>
          <c:extLst>
            <c:ext xmlns:c16="http://schemas.microsoft.com/office/drawing/2014/chart" uri="{C3380CC4-5D6E-409C-BE32-E72D297353CC}">
              <c16:uniqueId val="{00000001-1E1C-48E2-81D9-BC9DBFD42C9F}"/>
            </c:ext>
          </c:extLst>
        </c:ser>
        <c:ser>
          <c:idx val="2"/>
          <c:order val="2"/>
          <c:tx>
            <c:strRef>
              <c:f>サブシート!$AT$8</c:f>
              <c:strCache>
                <c:ptCount val="1"/>
                <c:pt idx="0">
                  <c:v>確保していない</c:v>
                </c:pt>
              </c:strCache>
            </c:strRef>
          </c:tx>
          <c:spPr>
            <a:solidFill>
              <a:schemeClr val="accent3"/>
            </a:solidFill>
            <a:ln>
              <a:noFill/>
            </a:ln>
            <a:effectLst/>
          </c:spPr>
          <c:invertIfNegative val="0"/>
          <c:dLbls>
            <c:numFmt formatCode="#,##0_);[Red]\(#,##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サブシート!$AN$9:$AN$12</c:f>
              <c:strCache>
                <c:ptCount val="4"/>
                <c:pt idx="0">
                  <c:v>神奈川県</c:v>
                </c:pt>
                <c:pt idx="1">
                  <c:v>平塚市</c:v>
                </c:pt>
                <c:pt idx="2">
                  <c:v>豊田村</c:v>
                </c:pt>
                <c:pt idx="3">
                  <c:v>本宿</c:v>
                </c:pt>
              </c:strCache>
            </c:strRef>
          </c:cat>
          <c:val>
            <c:numRef>
              <c:f>サブシート!$AT$9:$AT$12</c:f>
              <c:numCache>
                <c:formatCode>#,##0.0;[Red]\-#,##0.0</c:formatCode>
                <c:ptCount val="4"/>
                <c:pt idx="0">
                  <c:v>64.348359936853186</c:v>
                </c:pt>
                <c:pt idx="1">
                  <c:v>59.053254437869818</c:v>
                </c:pt>
                <c:pt idx="2">
                  <c:v>51.724137931034484</c:v>
                </c:pt>
                <c:pt idx="3">
                  <c:v>50</c:v>
                </c:pt>
              </c:numCache>
            </c:numRef>
          </c:val>
          <c:extLst>
            <c:ext xmlns:c16="http://schemas.microsoft.com/office/drawing/2014/chart" uri="{C3380CC4-5D6E-409C-BE32-E72D297353CC}">
              <c16:uniqueId val="{00000002-1E1C-48E2-81D9-BC9DBFD42C9F}"/>
            </c:ext>
          </c:extLst>
        </c:ser>
        <c:dLbls>
          <c:showLegendKey val="0"/>
          <c:showVal val="0"/>
          <c:showCatName val="0"/>
          <c:showSerName val="0"/>
          <c:showPercent val="0"/>
          <c:showBubbleSize val="0"/>
        </c:dLbls>
        <c:gapWidth val="70"/>
        <c:overlap val="100"/>
        <c:axId val="564551904"/>
        <c:axId val="564552560"/>
      </c:barChart>
      <c:catAx>
        <c:axId val="564551904"/>
        <c:scaling>
          <c:orientation val="minMax"/>
        </c:scaling>
        <c:delete val="0"/>
        <c:axPos val="l"/>
        <c:numFmt formatCode="General" sourceLinked="1"/>
        <c:majorTickMark val="none"/>
        <c:minorTickMark val="none"/>
        <c:tickLblPos val="nextTo"/>
        <c:spPr>
          <a:noFill/>
          <a:ln w="6350" cap="flat" cmpd="sng" algn="ctr">
            <a:solidFill>
              <a:schemeClr val="bg1">
                <a:lumMod val="65000"/>
              </a:schemeClr>
            </a:solidFill>
            <a:round/>
          </a:ln>
          <a:effectLst/>
        </c:spPr>
        <c:txPr>
          <a:bodyPr rot="-60000000" spcFirstLastPara="1" vertOverflow="ellipsis" vert="horz" wrap="square" anchor="t" anchorCtr="0"/>
          <a:lstStyle/>
          <a:p>
            <a:pPr>
              <a:defRPr sz="100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crossAx val="564552560"/>
        <c:crosses val="autoZero"/>
        <c:auto val="1"/>
        <c:lblAlgn val="ctr"/>
        <c:lblOffset val="10"/>
        <c:noMultiLvlLbl val="0"/>
      </c:catAx>
      <c:valAx>
        <c:axId val="564552560"/>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crossAx val="564551904"/>
        <c:crosses val="autoZero"/>
        <c:crossBetween val="between"/>
        <c:majorUnit val="0.2"/>
      </c:valAx>
      <c:spPr>
        <a:noFill/>
        <a:ln>
          <a:noFill/>
        </a:ln>
        <a:effectLst/>
      </c:spPr>
    </c:plotArea>
    <c:legend>
      <c:legendPos val="b"/>
      <c:layout>
        <c:manualLayout>
          <c:xMode val="edge"/>
          <c:yMode val="edge"/>
          <c:x val="9.1040305595197588E-2"/>
          <c:y val="0.83103842760760294"/>
          <c:w val="0.81791938880960469"/>
          <c:h val="0.10397963216981267"/>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Meiryo UI" panose="020B0604030504040204" pitchFamily="50" charset="-128"/>
              <a:ea typeface="Meiryo UI" panose="020B0604030504040204" pitchFamily="50" charset="-128"/>
              <a:cs typeface="+mn-cs"/>
            </a:defRPr>
          </a:pPr>
          <a:endParaRPr lang="ja-JP"/>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6350" cap="flat" cmpd="sng" algn="ctr">
      <a:solidFill>
        <a:srgbClr val="0000FF"/>
      </a:solid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CheckBox" fmlaLink="$P$35" lockText="1" noThreeD="1"/>
</file>

<file path=xl/ctrlProps/ctrlProp2.xml><?xml version="1.0" encoding="utf-8"?>
<formControlPr xmlns="http://schemas.microsoft.com/office/spreadsheetml/2009/9/main" objectType="CheckBox" fmlaLink="$P$43" lockText="1" noThreeD="1"/>
</file>

<file path=xl/ctrlProps/ctrlProp3.xml><?xml version="1.0" encoding="utf-8"?>
<formControlPr xmlns="http://schemas.microsoft.com/office/spreadsheetml/2009/9/main" objectType="CheckBox" fmlaLink="$P$36" lockText="1" noThreeD="1"/>
</file>

<file path=xl/ctrlProps/ctrlProp4.xml><?xml version="1.0" encoding="utf-8"?>
<formControlPr xmlns="http://schemas.microsoft.com/office/spreadsheetml/2009/9/main" objectType="CheckBox" fmlaLink="$P$38" lockText="1" noThreeD="1"/>
</file>

<file path=xl/ctrlProps/ctrlProp5.xml><?xml version="1.0" encoding="utf-8"?>
<formControlPr xmlns="http://schemas.microsoft.com/office/spreadsheetml/2009/9/main" objectType="CheckBox" fmlaLink="$P$37" lockText="1" noThreeD="1"/>
</file>

<file path=xl/ctrlProps/ctrlProp6.xml><?xml version="1.0" encoding="utf-8"?>
<formControlPr xmlns="http://schemas.microsoft.com/office/spreadsheetml/2009/9/main" objectType="CheckBox" fmlaLink="$P$39" lockText="1" noThreeD="1"/>
</file>

<file path=xl/ctrlProps/ctrlProp7.xml><?xml version="1.0" encoding="utf-8"?>
<formControlPr xmlns="http://schemas.microsoft.com/office/spreadsheetml/2009/9/main" objectType="CheckBox" fmlaLink="$P$41" lockText="1" noThreeD="1"/>
</file>

<file path=xl/ctrlProps/ctrlProp8.xml><?xml version="1.0" encoding="utf-8"?>
<formControlPr xmlns="http://schemas.microsoft.com/office/spreadsheetml/2009/9/main" objectType="CheckBox" fmlaLink="$P$40" lockText="1" noThreeD="1"/>
</file>

<file path=xl/ctrlProps/ctrlProp9.xml><?xml version="1.0" encoding="utf-8"?>
<formControlPr xmlns="http://schemas.microsoft.com/office/spreadsheetml/2009/9/main" objectType="CheckBox" fmlaLink="$P$42" lockText="1" noThreeD="1"/>
</file>

<file path=xl/ctrlProps/ctrlProp10.xml><?xml version="1.0" encoding="utf-8"?>
<formControlPr xmlns="http://schemas.microsoft.com/office/spreadsheetml/2009/9/main" objectType="CheckBox" fmlaLink="$T$47" lockText="1" noThreeD="1"/>
</file>

<file path=xl/ctrlProps/ctrlProp11.xml><?xml version="1.0" encoding="utf-8"?>
<formControlPr xmlns="http://schemas.microsoft.com/office/spreadsheetml/2009/9/main" objectType="CheckBox" fmlaLink="$T$54" lockText="1" noThreeD="1"/>
</file>

<file path=xl/ctrlProps/ctrlProp12.xml><?xml version="1.0" encoding="utf-8"?>
<formControlPr xmlns="http://schemas.microsoft.com/office/spreadsheetml/2009/9/main" objectType="CheckBox" fmlaLink="$T$50" lockText="1" noThreeD="1"/>
</file>

<file path=xl/drawings/_rels/drawing1.xml.rels><?xml version="1.0" encoding="UTF-8" standalone="yes"?>
<Relationships xmlns="http://schemas.openxmlformats.org/package/2006/relationships"><Relationship Id="rId8" Type="http://schemas.openxmlformats.org/officeDocument/2006/relationships/image" Target="../media/image5.emf"/><Relationship Id="rId3" Type="http://schemas.openxmlformats.org/officeDocument/2006/relationships/image" Target="../media/image1.emf"/><Relationship Id="rId7" Type="http://schemas.openxmlformats.org/officeDocument/2006/relationships/image" Target="../media/image4.emf"/><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3.xml"/><Relationship Id="rId5" Type="http://schemas.openxmlformats.org/officeDocument/2006/relationships/image" Target="../media/image3.emf"/><Relationship Id="rId10" Type="http://schemas.openxmlformats.org/officeDocument/2006/relationships/image" Target="../media/image7.emf"/><Relationship Id="rId4" Type="http://schemas.openxmlformats.org/officeDocument/2006/relationships/image" Target="../media/image2.emf"/><Relationship Id="rId9" Type="http://schemas.openxmlformats.org/officeDocument/2006/relationships/image" Target="../media/image6.emf"/></Relationships>
</file>

<file path=xl/drawings/_rels/vmlDrawing1.vml.rels><?xml version="1.0" encoding="UTF-8" standalone="yes"?>
<Relationships xmlns="http://schemas.openxmlformats.org/package/2006/relationships"><Relationship Id="rId3" Type="http://schemas.openxmlformats.org/officeDocument/2006/relationships/image" Target="../media/image10.emf"/><Relationship Id="rId7" Type="http://schemas.openxmlformats.org/officeDocument/2006/relationships/image" Target="../media/image14.emf"/><Relationship Id="rId2" Type="http://schemas.openxmlformats.org/officeDocument/2006/relationships/image" Target="../media/image9.emf"/><Relationship Id="rId1" Type="http://schemas.openxmlformats.org/officeDocument/2006/relationships/image" Target="../media/image8.emf"/><Relationship Id="rId6" Type="http://schemas.openxmlformats.org/officeDocument/2006/relationships/image" Target="../media/image13.emf"/><Relationship Id="rId5" Type="http://schemas.openxmlformats.org/officeDocument/2006/relationships/image" Target="../media/image12.emf"/><Relationship Id="rId4" Type="http://schemas.openxmlformats.org/officeDocument/2006/relationships/image" Target="../media/image11.emf"/></Relationships>
</file>

<file path=xl/drawings/drawing1.xml><?xml version="1.0" encoding="utf-8"?>
<xdr:wsDr xmlns:xdr="http://schemas.openxmlformats.org/drawingml/2006/spreadsheetDrawing" xmlns:a="http://schemas.openxmlformats.org/drawingml/2006/main">
  <xdr:oneCellAnchor>
    <xdr:from>
      <xdr:col>5</xdr:col>
      <xdr:colOff>549689</xdr:colOff>
      <xdr:row>0</xdr:row>
      <xdr:rowOff>26441</xdr:rowOff>
    </xdr:from>
    <xdr:ext cx="4945832" cy="333489"/>
    <xdr:sp macro="" textlink="">
      <xdr:nvSpPr>
        <xdr:cNvPr id="14" name="正方形/長方形 13">
          <a:extLst>
            <a:ext uri="{FF2B5EF4-FFF2-40B4-BE49-F238E27FC236}">
              <a16:creationId xmlns:a16="http://schemas.microsoft.com/office/drawing/2014/main" id="{00000000-0008-0000-0100-00000E000000}"/>
            </a:ext>
          </a:extLst>
        </xdr:cNvPr>
        <xdr:cNvSpPr/>
      </xdr:nvSpPr>
      <xdr:spPr>
        <a:xfrm>
          <a:off x="2928822" y="26441"/>
          <a:ext cx="4945832" cy="333489"/>
        </a:xfrm>
        <a:prstGeom prst="rect">
          <a:avLst/>
        </a:prstGeom>
        <a:noFill/>
      </xdr:spPr>
      <xdr:txBody>
        <a:bodyPr wrap="none" lIns="36000" tIns="0" rIns="36000" bIns="0">
          <a:spAutoFit/>
        </a:bodyPr>
        <a:lstStyle/>
        <a:p>
          <a:pPr algn="ctr"/>
          <a:r>
            <a:rPr lang="ja-JP" altLang="en-US" sz="2000" b="0" cap="none" spc="0">
              <a:ln w="0">
                <a:solidFill>
                  <a:schemeClr val="bg1"/>
                </a:solidFill>
                <a:prstDash val="solid"/>
              </a:ln>
              <a:solidFill>
                <a:schemeClr val="accent6">
                  <a:lumMod val="50000"/>
                </a:schemeClr>
              </a:solidFill>
              <a:effectLst>
                <a:outerShdw blurRad="12700" dist="38100" dir="2700000" algn="tl" rotWithShape="0">
                  <a:schemeClr val="bg1">
                    <a:lumMod val="65000"/>
                  </a:schemeClr>
                </a:outerShdw>
              </a:effectLst>
              <a:latin typeface="HGS創英角ｺﾞｼｯｸUB" panose="020B0900000000000000" pitchFamily="50" charset="-128"/>
              <a:ea typeface="HGS創英角ｺﾞｼｯｸUB" panose="020B0900000000000000" pitchFamily="50" charset="-128"/>
            </a:rPr>
            <a:t>農業センサスからみた地域（集落）の現状</a:t>
          </a:r>
        </a:p>
      </xdr:txBody>
    </xdr:sp>
    <xdr:clientData/>
  </xdr:oneCellAnchor>
  <xdr:twoCellAnchor editAs="oneCell">
    <xdr:from>
      <xdr:col>3</xdr:col>
      <xdr:colOff>197470</xdr:colOff>
      <xdr:row>19</xdr:row>
      <xdr:rowOff>45297</xdr:rowOff>
    </xdr:from>
    <xdr:to>
      <xdr:col>8</xdr:col>
      <xdr:colOff>180359</xdr:colOff>
      <xdr:row>32</xdr:row>
      <xdr:rowOff>69695</xdr:rowOff>
    </xdr:to>
    <xdr:graphicFrame macro="">
      <xdr:nvGraphicFramePr>
        <xdr:cNvPr id="4" name="グラフ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11</xdr:col>
      <xdr:colOff>429787</xdr:colOff>
      <xdr:row>18</xdr:row>
      <xdr:rowOff>121309</xdr:rowOff>
    </xdr:from>
    <xdr:to>
      <xdr:col>19</xdr:col>
      <xdr:colOff>476251</xdr:colOff>
      <xdr:row>32</xdr:row>
      <xdr:rowOff>197470</xdr:rowOff>
    </xdr:to>
    <xdr:graphicFrame macro="">
      <xdr:nvGraphicFramePr>
        <xdr:cNvPr id="6" name="グラフ 5">
          <a:extLst>
            <a:ext uri="{FF2B5EF4-FFF2-40B4-BE49-F238E27FC236}">
              <a16:creationId xmlns:a16="http://schemas.microsoft.com/office/drawing/2014/main" id="{00000000-0008-0000-01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absolute">
    <xdr:from>
      <xdr:col>15</xdr:col>
      <xdr:colOff>487955</xdr:colOff>
      <xdr:row>17</xdr:row>
      <xdr:rowOff>230081</xdr:rowOff>
    </xdr:from>
    <xdr:to>
      <xdr:col>19</xdr:col>
      <xdr:colOff>97218</xdr:colOff>
      <xdr:row>19</xdr:row>
      <xdr:rowOff>96307</xdr:rowOff>
    </xdr:to>
    <xdr:sp macro="" textlink="">
      <xdr:nvSpPr>
        <xdr:cNvPr id="7" name="テキスト ボックス 6">
          <a:extLst>
            <a:ext uri="{FF2B5EF4-FFF2-40B4-BE49-F238E27FC236}">
              <a16:creationId xmlns:a16="http://schemas.microsoft.com/office/drawing/2014/main" id="{00000000-0008-0000-0100-000007000000}"/>
            </a:ext>
          </a:extLst>
        </xdr:cNvPr>
        <xdr:cNvSpPr txBox="1"/>
      </xdr:nvSpPr>
      <xdr:spPr>
        <a:xfrm>
          <a:off x="8831855" y="3306656"/>
          <a:ext cx="2276263" cy="275801"/>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農業従事者の割合</a:t>
          </a:r>
        </a:p>
      </xdr:txBody>
    </xdr:sp>
    <xdr:clientData/>
  </xdr:twoCellAnchor>
  <xdr:twoCellAnchor editAs="oneCell">
    <xdr:from>
      <xdr:col>4</xdr:col>
      <xdr:colOff>335906</xdr:colOff>
      <xdr:row>18</xdr:row>
      <xdr:rowOff>48495</xdr:rowOff>
    </xdr:from>
    <xdr:to>
      <xdr:col>7</xdr:col>
      <xdr:colOff>277787</xdr:colOff>
      <xdr:row>19</xdr:row>
      <xdr:rowOff>181421</xdr:rowOff>
    </xdr:to>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951546" y="3405477"/>
          <a:ext cx="2253435" cy="272316"/>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農業経営体数の動向 </a:t>
          </a:r>
        </a:p>
      </xdr:txBody>
    </xdr:sp>
    <xdr:clientData/>
  </xdr:twoCellAnchor>
  <xdr:twoCellAnchor editAs="oneCell">
    <xdr:from>
      <xdr:col>4</xdr:col>
      <xdr:colOff>129568</xdr:colOff>
      <xdr:row>19</xdr:row>
      <xdr:rowOff>141657</xdr:rowOff>
    </xdr:from>
    <xdr:to>
      <xdr:col>7</xdr:col>
      <xdr:colOff>430615</xdr:colOff>
      <xdr:row>21</xdr:row>
      <xdr:rowOff>28628</xdr:rowOff>
    </xdr:to>
    <xdr:sp macro="" textlink="">
      <xdr:nvSpPr>
        <xdr:cNvPr id="9" name="テキスト ボックス 8">
          <a:extLst>
            <a:ext uri="{FF2B5EF4-FFF2-40B4-BE49-F238E27FC236}">
              <a16:creationId xmlns:a16="http://schemas.microsoft.com/office/drawing/2014/main" id="{00000000-0008-0000-0100-000009000000}"/>
            </a:ext>
          </a:extLst>
        </xdr:cNvPr>
        <xdr:cNvSpPr txBox="1"/>
      </xdr:nvSpPr>
      <xdr:spPr>
        <a:xfrm>
          <a:off x="745208" y="3638029"/>
          <a:ext cx="2606251" cy="298792"/>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2005</a:t>
          </a:r>
          <a:r>
            <a:rPr kumimoji="1" lang="ja-JP" altLang="en-US" sz="1000" b="0">
              <a:solidFill>
                <a:sysClr val="windowText" lastClr="000000"/>
              </a:solidFill>
              <a:latin typeface="Meiryo UI" panose="020B0604030504040204" pitchFamily="50" charset="-128"/>
              <a:ea typeface="Meiryo UI" panose="020B0604030504040204" pitchFamily="50" charset="-128"/>
            </a:rPr>
            <a:t>年を基点とした増減率</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15</xdr:col>
          <xdr:colOff>481052</xdr:colOff>
          <xdr:row>24</xdr:row>
          <xdr:rowOff>2092</xdr:rowOff>
        </xdr:from>
        <xdr:to>
          <xdr:col>16</xdr:col>
          <xdr:colOff>350920</xdr:colOff>
          <xdr:row>27</xdr:row>
          <xdr:rowOff>3031</xdr:rowOff>
        </xdr:to>
        <xdr:pic>
          <xdr:nvPicPr>
            <xdr:cNvPr id="12" name="図 11">
              <a:extLst>
                <a:ext uri="{FF2B5EF4-FFF2-40B4-BE49-F238E27FC236}">
                  <a16:creationId xmlns:a16="http://schemas.microsoft.com/office/drawing/2014/main" id="{00000000-0008-0000-0100-00000C000000}"/>
                </a:ext>
              </a:extLst>
            </xdr:cNvPr>
            <xdr:cNvPicPr>
              <a:picLocks noChangeAspect="1" noChangeArrowheads="1"/>
              <a:extLst>
                <a:ext uri="{84589F7E-364E-4C9E-8A38-B11213B215E9}">
                  <a14:cameraTool cellRange="サブシート!$C$3:$C$5" spid="_x0000_s26668"/>
                </a:ext>
              </a:extLst>
            </xdr:cNvPicPr>
          </xdr:nvPicPr>
          <xdr:blipFill>
            <a:blip xmlns:r="http://schemas.openxmlformats.org/officeDocument/2006/relationships" r:embed="rId3"/>
            <a:srcRect/>
            <a:stretch>
              <a:fillRect/>
            </a:stretch>
          </xdr:blipFill>
          <xdr:spPr bwMode="auto">
            <a:xfrm>
              <a:off x="8642473" y="4503908"/>
              <a:ext cx="541631" cy="632597"/>
            </a:xfrm>
            <a:prstGeom prst="rect">
              <a:avLst/>
            </a:prstGeom>
            <a:no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440715</xdr:colOff>
          <xdr:row>25</xdr:row>
          <xdr:rowOff>30526</xdr:rowOff>
        </xdr:from>
        <xdr:to>
          <xdr:col>15</xdr:col>
          <xdr:colOff>354612</xdr:colOff>
          <xdr:row>28</xdr:row>
          <xdr:rowOff>30316</xdr:rowOff>
        </xdr:to>
        <xdr:pic>
          <xdr:nvPicPr>
            <xdr:cNvPr id="13" name="図 12">
              <a:extLst>
                <a:ext uri="{FF2B5EF4-FFF2-40B4-BE49-F238E27FC236}">
                  <a16:creationId xmlns:a16="http://schemas.microsoft.com/office/drawing/2014/main" id="{00000000-0008-0000-0100-00000D000000}"/>
                </a:ext>
              </a:extLst>
            </xdr:cNvPr>
            <xdr:cNvPicPr>
              <a:picLocks noChangeAspect="1" noChangeArrowheads="1"/>
              <a:extLst>
                <a:ext uri="{84589F7E-364E-4C9E-8A38-B11213B215E9}">
                  <a14:cameraTool cellRange="サブシート!$E$3:$E$5" spid="_x0000_s26669"/>
                </a:ext>
              </a:extLst>
            </xdr:cNvPicPr>
          </xdr:nvPicPr>
          <xdr:blipFill>
            <a:blip xmlns:r="http://schemas.openxmlformats.org/officeDocument/2006/relationships" r:embed="rId4"/>
            <a:srcRect/>
            <a:stretch>
              <a:fillRect/>
            </a:stretch>
          </xdr:blipFill>
          <xdr:spPr bwMode="auto">
            <a:xfrm>
              <a:off x="7930373" y="4742894"/>
              <a:ext cx="585660" cy="631448"/>
            </a:xfrm>
            <a:prstGeom prst="rect">
              <a:avLst/>
            </a:prstGeom>
            <a:no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105916</xdr:colOff>
          <xdr:row>22</xdr:row>
          <xdr:rowOff>112132</xdr:rowOff>
        </xdr:from>
        <xdr:to>
          <xdr:col>13</xdr:col>
          <xdr:colOff>582599</xdr:colOff>
          <xdr:row>25</xdr:row>
          <xdr:rowOff>159122</xdr:rowOff>
        </xdr:to>
        <xdr:pic>
          <xdr:nvPicPr>
            <xdr:cNvPr id="15" name="図 14">
              <a:extLst>
                <a:ext uri="{FF2B5EF4-FFF2-40B4-BE49-F238E27FC236}">
                  <a16:creationId xmlns:a16="http://schemas.microsoft.com/office/drawing/2014/main" id="{00000000-0008-0000-0100-00000F000000}"/>
                </a:ext>
              </a:extLst>
            </xdr:cNvPr>
            <xdr:cNvPicPr>
              <a:picLocks noChangeAspect="1" noChangeArrowheads="1"/>
              <a:extLst>
                <a:ext uri="{84589F7E-364E-4C9E-8A38-B11213B215E9}">
                  <a14:cameraTool cellRange="サブシート!$G$7:$H$9" spid="_x0000_s26670"/>
                </a:ext>
              </a:extLst>
            </xdr:cNvPicPr>
          </xdr:nvPicPr>
          <xdr:blipFill>
            <a:blip xmlns:r="http://schemas.openxmlformats.org/officeDocument/2006/relationships" r:embed="rId5"/>
            <a:srcRect/>
            <a:stretch>
              <a:fillRect/>
            </a:stretch>
          </xdr:blipFill>
          <xdr:spPr bwMode="auto">
            <a:xfrm>
              <a:off x="6994117" y="4015059"/>
              <a:ext cx="1138787" cy="680596"/>
            </a:xfrm>
            <a:prstGeom prst="rect">
              <a:avLst/>
            </a:prstGeom>
            <a:noFill/>
            <a:ln w="9525">
              <a:noFill/>
              <a:miter lim="800000"/>
              <a:headEnd/>
              <a:tailEnd/>
            </a:ln>
          </xdr:spPr>
        </xdr:pic>
        <xdr:clientData/>
      </xdr:twoCellAnchor>
    </mc:Choice>
    <mc:Fallback/>
  </mc:AlternateContent>
  <xdr:twoCellAnchor>
    <xdr:from>
      <xdr:col>7</xdr:col>
      <xdr:colOff>328492</xdr:colOff>
      <xdr:row>31</xdr:row>
      <xdr:rowOff>50677</xdr:rowOff>
    </xdr:from>
    <xdr:to>
      <xdr:col>8</xdr:col>
      <xdr:colOff>313251</xdr:colOff>
      <xdr:row>32</xdr:row>
      <xdr:rowOff>107361</xdr:rowOff>
    </xdr:to>
    <xdr:sp macro="" textlink="">
      <xdr:nvSpPr>
        <xdr:cNvPr id="16" name="テキスト ボックス 15">
          <a:extLst>
            <a:ext uri="{FF2B5EF4-FFF2-40B4-BE49-F238E27FC236}">
              <a16:creationId xmlns:a16="http://schemas.microsoft.com/office/drawing/2014/main" id="{00000000-0008-0000-0100-000010000000}"/>
            </a:ext>
          </a:extLst>
        </xdr:cNvPr>
        <xdr:cNvSpPr txBox="1"/>
      </xdr:nvSpPr>
      <xdr:spPr>
        <a:xfrm>
          <a:off x="3325382" y="6056073"/>
          <a:ext cx="646863" cy="26577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800" b="0">
              <a:solidFill>
                <a:sysClr val="windowText" lastClr="000000"/>
              </a:solidFill>
              <a:latin typeface="Meiryo UI" panose="020B0604030504040204" pitchFamily="50" charset="-128"/>
              <a:ea typeface="Meiryo UI" panose="020B0604030504040204" pitchFamily="50" charset="-128"/>
            </a:rPr>
            <a:t>（年）</a:t>
          </a:r>
        </a:p>
      </xdr:txBody>
    </xdr:sp>
    <xdr:clientData/>
  </xdr:twoCellAnchor>
  <xdr:twoCellAnchor editAs="oneCell">
    <xdr:from>
      <xdr:col>14</xdr:col>
      <xdr:colOff>43417</xdr:colOff>
      <xdr:row>19</xdr:row>
      <xdr:rowOff>141817</xdr:rowOff>
    </xdr:from>
    <xdr:to>
      <xdr:col>17</xdr:col>
      <xdr:colOff>229684</xdr:colOff>
      <xdr:row>21</xdr:row>
      <xdr:rowOff>17993</xdr:rowOff>
    </xdr:to>
    <xdr:sp macro="" textlink="">
      <xdr:nvSpPr>
        <xdr:cNvPr id="11" name="テキスト ボックス 10">
          <a:extLst>
            <a:ext uri="{FF2B5EF4-FFF2-40B4-BE49-F238E27FC236}">
              <a16:creationId xmlns:a16="http://schemas.microsoft.com/office/drawing/2014/main" id="{00000000-0008-0000-0100-00000B000000}"/>
            </a:ext>
          </a:extLst>
        </xdr:cNvPr>
        <xdr:cNvSpPr txBox="1"/>
      </xdr:nvSpPr>
      <xdr:spPr>
        <a:xfrm>
          <a:off x="7605338" y="3638189"/>
          <a:ext cx="2172578" cy="294347"/>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a:t>
          </a:r>
          <a:r>
            <a:rPr kumimoji="1" lang="ja-JP" altLang="en-US" sz="1000" b="0">
              <a:solidFill>
                <a:sysClr val="windowText" lastClr="000000"/>
              </a:solidFill>
              <a:latin typeface="Meiryo UI" panose="020B0604030504040204" pitchFamily="50" charset="-128"/>
              <a:ea typeface="Meiryo UI" panose="020B0604030504040204" pitchFamily="50" charset="-128"/>
            </a:rPr>
            <a:t>基幹的農業従事者（</a:t>
          </a:r>
          <a:r>
            <a:rPr kumimoji="1" lang="en-US" altLang="ja-JP" sz="1000" b="0">
              <a:solidFill>
                <a:sysClr val="windowText" lastClr="000000"/>
              </a:solidFill>
              <a:latin typeface="Meiryo UI" panose="020B0604030504040204" pitchFamily="50" charset="-128"/>
              <a:ea typeface="Meiryo UI" panose="020B0604030504040204" pitchFamily="50" charset="-128"/>
            </a:rPr>
            <a:t>2020</a:t>
          </a:r>
          <a:r>
            <a:rPr kumimoji="1" lang="ja-JP" altLang="en-US" sz="1000" b="0">
              <a:solidFill>
                <a:sysClr val="windowText" lastClr="000000"/>
              </a:solidFill>
              <a:latin typeface="Meiryo UI" panose="020B0604030504040204" pitchFamily="50" charset="-128"/>
              <a:ea typeface="Meiryo UI" panose="020B0604030504040204" pitchFamily="50" charset="-128"/>
            </a:rPr>
            <a:t>年）</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editAs="oneCell">
    <xdr:from>
      <xdr:col>11</xdr:col>
      <xdr:colOff>569177</xdr:colOff>
      <xdr:row>34</xdr:row>
      <xdr:rowOff>76201</xdr:rowOff>
    </xdr:from>
    <xdr:to>
      <xdr:col>19</xdr:col>
      <xdr:colOff>465399</xdr:colOff>
      <xdr:row>43</xdr:row>
      <xdr:rowOff>124883</xdr:rowOff>
    </xdr:to>
    <xdr:graphicFrame macro="">
      <xdr:nvGraphicFramePr>
        <xdr:cNvPr id="10" name="グラフ 9">
          <a:extLst>
            <a:ext uri="{FF2B5EF4-FFF2-40B4-BE49-F238E27FC236}">
              <a16:creationId xmlns:a16="http://schemas.microsoft.com/office/drawing/2014/main" id="{00000000-0008-0000-01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14</xdr:col>
      <xdr:colOff>304801</xdr:colOff>
      <xdr:row>33</xdr:row>
      <xdr:rowOff>143934</xdr:rowOff>
    </xdr:from>
    <xdr:to>
      <xdr:col>17</xdr:col>
      <xdr:colOff>332317</xdr:colOff>
      <xdr:row>34</xdr:row>
      <xdr:rowOff>217594</xdr:rowOff>
    </xdr:to>
    <xdr:sp macro="" textlink="">
      <xdr:nvSpPr>
        <xdr:cNvPr id="17" name="テキスト ボックス 16">
          <a:extLst>
            <a:ext uri="{FF2B5EF4-FFF2-40B4-BE49-F238E27FC236}">
              <a16:creationId xmlns:a16="http://schemas.microsoft.com/office/drawing/2014/main" id="{00000000-0008-0000-0100-000011000000}"/>
            </a:ext>
          </a:extLst>
        </xdr:cNvPr>
        <xdr:cNvSpPr txBox="1"/>
      </xdr:nvSpPr>
      <xdr:spPr>
        <a:xfrm>
          <a:off x="8534401" y="5791201"/>
          <a:ext cx="2015066" cy="276860"/>
        </a:xfrm>
        <a:prstGeom prst="rect">
          <a:avLst/>
        </a:prstGeom>
        <a:solidFill>
          <a:srgbClr val="3333CC"/>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ja-JP" altLang="en-US" sz="1200" b="1">
              <a:solidFill>
                <a:schemeClr val="bg1"/>
              </a:solidFill>
              <a:latin typeface="BIZ UDPゴシック" panose="020B0400000000000000" pitchFamily="50" charset="-128"/>
              <a:ea typeface="BIZ UDPゴシック" panose="020B0400000000000000" pitchFamily="50" charset="-128"/>
            </a:rPr>
            <a:t>農業後継者の確保</a:t>
          </a:r>
        </a:p>
      </xdr:txBody>
    </xdr:sp>
    <xdr:clientData/>
  </xdr:twoCellAnchor>
  <xdr:twoCellAnchor editAs="oneCell">
    <xdr:from>
      <xdr:col>13</xdr:col>
      <xdr:colOff>211666</xdr:colOff>
      <xdr:row>34</xdr:row>
      <xdr:rowOff>213361</xdr:rowOff>
    </xdr:from>
    <xdr:to>
      <xdr:col>18</xdr:col>
      <xdr:colOff>474136</xdr:colOff>
      <xdr:row>36</xdr:row>
      <xdr:rowOff>1</xdr:rowOff>
    </xdr:to>
    <xdr:sp macro="" textlink="">
      <xdr:nvSpPr>
        <xdr:cNvPr id="18" name="テキスト ボックス 17">
          <a:extLst>
            <a:ext uri="{FF2B5EF4-FFF2-40B4-BE49-F238E27FC236}">
              <a16:creationId xmlns:a16="http://schemas.microsoft.com/office/drawing/2014/main" id="{00000000-0008-0000-0100-000012000000}"/>
            </a:ext>
          </a:extLst>
        </xdr:cNvPr>
        <xdr:cNvSpPr txBox="1"/>
      </xdr:nvSpPr>
      <xdr:spPr>
        <a:xfrm>
          <a:off x="7780866" y="6063828"/>
          <a:ext cx="3564468" cy="26077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000" b="0">
              <a:solidFill>
                <a:sysClr val="windowText" lastClr="000000"/>
              </a:solidFill>
              <a:latin typeface="Meiryo UI" panose="020B0604030504040204" pitchFamily="50" charset="-128"/>
              <a:ea typeface="Meiryo UI" panose="020B0604030504040204" pitchFamily="50" charset="-128"/>
            </a:rPr>
            <a:t>【 </a:t>
          </a:r>
          <a:r>
            <a:rPr kumimoji="1" lang="ja-JP" altLang="en-US" sz="1000" b="0">
              <a:solidFill>
                <a:sysClr val="windowText" lastClr="000000"/>
              </a:solidFill>
              <a:latin typeface="Meiryo UI" panose="020B0604030504040204" pitchFamily="50" charset="-128"/>
              <a:ea typeface="Meiryo UI" panose="020B0604030504040204" pitchFamily="50" charset="-128"/>
            </a:rPr>
            <a:t>５年以内に農業を引き継ぐ後継者の確保状況</a:t>
          </a:r>
          <a:r>
            <a:rPr kumimoji="1" lang="ja-JP" altLang="en-US" sz="800" b="0">
              <a:solidFill>
                <a:sysClr val="windowText" lastClr="000000"/>
              </a:solidFill>
              <a:latin typeface="Meiryo UI" panose="020B0604030504040204" pitchFamily="50" charset="-128"/>
              <a:ea typeface="Meiryo UI" panose="020B0604030504040204" pitchFamily="50" charset="-128"/>
            </a:rPr>
            <a:t>（</a:t>
          </a:r>
          <a:r>
            <a:rPr kumimoji="1" lang="en-US" altLang="ja-JP" sz="800" b="0">
              <a:solidFill>
                <a:sysClr val="windowText" lastClr="000000"/>
              </a:solidFill>
              <a:latin typeface="Meiryo UI" panose="020B0604030504040204" pitchFamily="50" charset="-128"/>
              <a:ea typeface="Meiryo UI" panose="020B0604030504040204" pitchFamily="50" charset="-128"/>
            </a:rPr>
            <a:t>2020</a:t>
          </a:r>
          <a:r>
            <a:rPr kumimoji="1" lang="ja-JP" altLang="en-US" sz="800" b="0">
              <a:solidFill>
                <a:sysClr val="windowText" lastClr="000000"/>
              </a:solidFill>
              <a:latin typeface="Meiryo UI" panose="020B0604030504040204" pitchFamily="50" charset="-128"/>
              <a:ea typeface="Meiryo UI" panose="020B0604030504040204" pitchFamily="50" charset="-128"/>
            </a:rPr>
            <a:t>年）</a:t>
          </a:r>
          <a:r>
            <a:rPr kumimoji="1" lang="en-US" altLang="ja-JP" sz="1000" b="0">
              <a:solidFill>
                <a:sysClr val="windowText" lastClr="000000"/>
              </a:solidFill>
              <a:latin typeface="Meiryo UI" panose="020B0604030504040204" pitchFamily="50" charset="-128"/>
              <a:ea typeface="Meiryo UI" panose="020B0604030504040204" pitchFamily="50" charset="-128"/>
            </a:rPr>
            <a:t>】</a:t>
          </a:r>
          <a:endParaRPr kumimoji="1" lang="ja-JP" altLang="en-US" sz="1000" b="0">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3</xdr:col>
      <xdr:colOff>190499</xdr:colOff>
      <xdr:row>20</xdr:row>
      <xdr:rowOff>16934</xdr:rowOff>
    </xdr:from>
    <xdr:to>
      <xdr:col>4</xdr:col>
      <xdr:colOff>73025</xdr:colOff>
      <xdr:row>21</xdr:row>
      <xdr:rowOff>50800</xdr:rowOff>
    </xdr:to>
    <xdr:sp macro="" textlink="">
      <xdr:nvSpPr>
        <xdr:cNvPr id="19" name="テキスト ボックス 18">
          <a:extLst>
            <a:ext uri="{FF2B5EF4-FFF2-40B4-BE49-F238E27FC236}">
              <a16:creationId xmlns:a16="http://schemas.microsoft.com/office/drawing/2014/main" id="{00000000-0008-0000-0100-000013000000}"/>
            </a:ext>
          </a:extLst>
        </xdr:cNvPr>
        <xdr:cNvSpPr txBox="1"/>
      </xdr:nvSpPr>
      <xdr:spPr>
        <a:xfrm>
          <a:off x="676274" y="3674534"/>
          <a:ext cx="482601" cy="24341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8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3</xdr:col>
      <xdr:colOff>46463</xdr:colOff>
      <xdr:row>17</xdr:row>
      <xdr:rowOff>93134</xdr:rowOff>
    </xdr:from>
    <xdr:to>
      <xdr:col>11</xdr:col>
      <xdr:colOff>278780</xdr:colOff>
      <xdr:row>44</xdr:row>
      <xdr:rowOff>177800</xdr:rowOff>
    </xdr:to>
    <xdr:sp macro="" textlink="">
      <xdr:nvSpPr>
        <xdr:cNvPr id="2" name="四角形: 角を丸くする 1">
          <a:extLst>
            <a:ext uri="{FF2B5EF4-FFF2-40B4-BE49-F238E27FC236}">
              <a16:creationId xmlns:a16="http://schemas.microsoft.com/office/drawing/2014/main" id="{00000000-0008-0000-0100-000002000000}"/>
            </a:ext>
          </a:extLst>
        </xdr:cNvPr>
        <xdr:cNvSpPr/>
      </xdr:nvSpPr>
      <xdr:spPr>
        <a:xfrm>
          <a:off x="975731" y="2962250"/>
          <a:ext cx="5529147" cy="5776434"/>
        </a:xfrm>
        <a:prstGeom prst="roundRect">
          <a:avLst>
            <a:gd name="adj" fmla="val 2748"/>
          </a:avLst>
        </a:prstGeom>
        <a:noFill/>
        <a:ln w="222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249250</xdr:colOff>
      <xdr:row>16</xdr:row>
      <xdr:rowOff>252835</xdr:rowOff>
    </xdr:from>
    <xdr:to>
      <xdr:col>5</xdr:col>
      <xdr:colOff>506171</xdr:colOff>
      <xdr:row>18</xdr:row>
      <xdr:rowOff>46063</xdr:rowOff>
    </xdr:to>
    <xdr:sp macro="" textlink="">
      <xdr:nvSpPr>
        <xdr:cNvPr id="20" name="テキスト ボックス 19">
          <a:extLst>
            <a:ext uri="{FF2B5EF4-FFF2-40B4-BE49-F238E27FC236}">
              <a16:creationId xmlns:a16="http://schemas.microsoft.com/office/drawing/2014/main" id="{00000000-0008-0000-0100-000014000000}"/>
            </a:ext>
          </a:extLst>
        </xdr:cNvPr>
        <xdr:cNvSpPr txBox="1"/>
      </xdr:nvSpPr>
      <xdr:spPr>
        <a:xfrm>
          <a:off x="249250" y="2941663"/>
          <a:ext cx="1931421" cy="335359"/>
        </a:xfrm>
        <a:prstGeom prst="rect">
          <a:avLst/>
        </a:prstGeom>
        <a:solidFill>
          <a:schemeClr val="bg1"/>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nchorCtr="0"/>
        <a:lstStyle/>
        <a:p>
          <a:pPr algn="l"/>
          <a:r>
            <a:rPr kumimoji="1" lang="ja-JP" altLang="en-US" sz="1600" b="0">
              <a:solidFill>
                <a:sysClr val="windowText" lastClr="000000"/>
              </a:solidFill>
              <a:latin typeface="HGS創英角ｺﾞｼｯｸUB" panose="020B0900000000000000" pitchFamily="50" charset="-128"/>
              <a:ea typeface="HGS創英角ｺﾞｼｯｸUB" panose="020B0900000000000000" pitchFamily="50" charset="-128"/>
            </a:rPr>
            <a:t>■ 地域の農業構造</a:t>
          </a:r>
        </a:p>
      </xdr:txBody>
    </xdr:sp>
    <xdr:clientData/>
  </xdr:twoCellAnchor>
  <xdr:twoCellAnchor>
    <xdr:from>
      <xdr:col>11</xdr:col>
      <xdr:colOff>336859</xdr:colOff>
      <xdr:row>17</xdr:row>
      <xdr:rowOff>93135</xdr:rowOff>
    </xdr:from>
    <xdr:to>
      <xdr:col>19</xdr:col>
      <xdr:colOff>558799</xdr:colOff>
      <xdr:row>44</xdr:row>
      <xdr:rowOff>177801</xdr:rowOff>
    </xdr:to>
    <xdr:sp macro="" textlink="">
      <xdr:nvSpPr>
        <xdr:cNvPr id="22" name="四角形: 角を丸くする 21">
          <a:extLst>
            <a:ext uri="{FF2B5EF4-FFF2-40B4-BE49-F238E27FC236}">
              <a16:creationId xmlns:a16="http://schemas.microsoft.com/office/drawing/2014/main" id="{00000000-0008-0000-0100-000016000000}"/>
            </a:ext>
          </a:extLst>
        </xdr:cNvPr>
        <xdr:cNvSpPr/>
      </xdr:nvSpPr>
      <xdr:spPr>
        <a:xfrm>
          <a:off x="6562957" y="2962251"/>
          <a:ext cx="5518769" cy="5776434"/>
        </a:xfrm>
        <a:prstGeom prst="roundRect">
          <a:avLst>
            <a:gd name="adj" fmla="val 2748"/>
          </a:avLst>
        </a:prstGeom>
        <a:noFill/>
        <a:ln w="222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11</xdr:col>
      <xdr:colOff>447674</xdr:colOff>
      <xdr:row>16</xdr:row>
      <xdr:rowOff>208625</xdr:rowOff>
    </xdr:from>
    <xdr:to>
      <xdr:col>14</xdr:col>
      <xdr:colOff>590475</xdr:colOff>
      <xdr:row>18</xdr:row>
      <xdr:rowOff>8203</xdr:rowOff>
    </xdr:to>
    <xdr:sp macro="" textlink="">
      <xdr:nvSpPr>
        <xdr:cNvPr id="21" name="テキスト ボックス 20">
          <a:extLst>
            <a:ext uri="{FF2B5EF4-FFF2-40B4-BE49-F238E27FC236}">
              <a16:creationId xmlns:a16="http://schemas.microsoft.com/office/drawing/2014/main" id="{00000000-0008-0000-0100-000015000000}"/>
            </a:ext>
          </a:extLst>
        </xdr:cNvPr>
        <xdr:cNvSpPr txBox="1"/>
      </xdr:nvSpPr>
      <xdr:spPr>
        <a:xfrm>
          <a:off x="7477124" y="3018500"/>
          <a:ext cx="2143051" cy="332978"/>
        </a:xfrm>
        <a:prstGeom prst="rect">
          <a:avLst/>
        </a:prstGeom>
        <a:solidFill>
          <a:schemeClr val="bg1"/>
        </a:solid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nchorCtr="0"/>
        <a:lstStyle/>
        <a:p>
          <a:pPr algn="l"/>
          <a:r>
            <a:rPr kumimoji="1" lang="ja-JP" altLang="en-US" sz="1600" b="0">
              <a:solidFill>
                <a:sysClr val="windowText" lastClr="000000"/>
              </a:solidFill>
              <a:latin typeface="HGS創英角ｺﾞｼｯｸUB" panose="020B0900000000000000" pitchFamily="50" charset="-128"/>
              <a:ea typeface="HGS創英角ｺﾞｼｯｸUB" panose="020B0900000000000000" pitchFamily="50" charset="-128"/>
            </a:rPr>
            <a:t>■ 地域の農業労働力</a:t>
          </a:r>
        </a:p>
      </xdr:txBody>
    </xdr:sp>
    <xdr:clientData/>
  </xdr:twoCellAnchor>
  <mc:AlternateContent xmlns:mc="http://schemas.openxmlformats.org/markup-compatibility/2006">
    <mc:Choice xmlns:a14="http://schemas.microsoft.com/office/drawing/2010/main" Requires="a14">
      <xdr:twoCellAnchor editAs="oneCell">
        <xdr:from>
          <xdr:col>3</xdr:col>
          <xdr:colOff>515228</xdr:colOff>
          <xdr:row>33</xdr:row>
          <xdr:rowOff>170547</xdr:rowOff>
        </xdr:from>
        <xdr:to>
          <xdr:col>6</xdr:col>
          <xdr:colOff>371707</xdr:colOff>
          <xdr:row>44</xdr:row>
          <xdr:rowOff>0</xdr:rowOff>
        </xdr:to>
        <xdr:pic>
          <xdr:nvPicPr>
            <xdr:cNvPr id="26" name="図 25">
              <a:extLst>
                <a:ext uri="{FF2B5EF4-FFF2-40B4-BE49-F238E27FC236}">
                  <a16:creationId xmlns:a16="http://schemas.microsoft.com/office/drawing/2014/main" id="{00000000-0008-0000-0100-00001A000000}"/>
                </a:ext>
              </a:extLst>
            </xdr:cNvPr>
            <xdr:cNvPicPr>
              <a:picLocks noChangeAspect="1" noChangeArrowheads="1"/>
              <a:extLst>
                <a:ext uri="{84589F7E-364E-4C9E-8A38-B11213B215E9}">
                  <a14:cameraTool cellRange="サブシート!$Q$34:$R$43" spid="_x0000_s26671"/>
                </a:ext>
              </a:extLst>
            </xdr:cNvPicPr>
          </xdr:nvPicPr>
          <xdr:blipFill>
            <a:blip xmlns:r="http://schemas.openxmlformats.org/officeDocument/2006/relationships" r:embed="rId7"/>
            <a:srcRect/>
            <a:stretch>
              <a:fillRect/>
            </a:stretch>
          </xdr:blipFill>
          <xdr:spPr bwMode="auto">
            <a:xfrm>
              <a:off x="515228" y="6594114"/>
              <a:ext cx="2191266" cy="2199087"/>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647957</xdr:colOff>
          <xdr:row>19</xdr:row>
          <xdr:rowOff>21610</xdr:rowOff>
        </xdr:from>
        <xdr:to>
          <xdr:col>11</xdr:col>
          <xdr:colOff>220802</xdr:colOff>
          <xdr:row>32</xdr:row>
          <xdr:rowOff>64481</xdr:rowOff>
        </xdr:to>
        <xdr:pic>
          <xdr:nvPicPr>
            <xdr:cNvPr id="23" name="図 22">
              <a:extLst>
                <a:ext uri="{FF2B5EF4-FFF2-40B4-BE49-F238E27FC236}">
                  <a16:creationId xmlns:a16="http://schemas.microsoft.com/office/drawing/2014/main" id="{00000000-0008-0000-0100-000017000000}"/>
                </a:ext>
              </a:extLst>
            </xdr:cNvPr>
            <xdr:cNvPicPr>
              <a:picLocks noChangeAspect="1" noChangeArrowheads="1"/>
              <a:extLst>
                <a:ext uri="{84589F7E-364E-4C9E-8A38-B11213B215E9}">
                  <a14:cameraTool cellRange="サブシート!$J$18:$O$31" spid="_x0000_s26672"/>
                </a:ext>
              </a:extLst>
            </xdr:cNvPicPr>
          </xdr:nvPicPr>
          <xdr:blipFill>
            <a:blip xmlns:r="http://schemas.openxmlformats.org/officeDocument/2006/relationships" r:embed="rId8"/>
            <a:srcRect/>
            <a:stretch>
              <a:fillRect/>
            </a:stretch>
          </xdr:blipFill>
          <xdr:spPr bwMode="auto">
            <a:xfrm>
              <a:off x="4887744" y="3297281"/>
              <a:ext cx="1552807" cy="2760980"/>
            </a:xfrm>
            <a:prstGeom prst="rect">
              <a:avLst/>
            </a:prstGeom>
            <a:solidFill>
              <a:srgbClr val="FFFFFF" mc:Ignorable="a14" a14:legacySpreadsheetColorIndex="9"/>
            </a:solidFill>
            <a:ln w="9525">
              <a:noFill/>
              <a:miter lim="800000"/>
              <a:headEnd/>
              <a:tailEnd/>
            </a:ln>
          </xdr:spPr>
        </xdr:pic>
        <xdr:clientData/>
      </xdr:twoCellAnchor>
    </mc:Choice>
    <mc:Fallback/>
  </mc:AlternateContent>
  <xdr:twoCellAnchor editAs="oneCell">
    <xdr:from>
      <xdr:col>7</xdr:col>
      <xdr:colOff>245533</xdr:colOff>
      <xdr:row>1</xdr:row>
      <xdr:rowOff>228598</xdr:rowOff>
    </xdr:from>
    <xdr:to>
      <xdr:col>11</xdr:col>
      <xdr:colOff>169333</xdr:colOff>
      <xdr:row>3</xdr:row>
      <xdr:rowOff>103560</xdr:rowOff>
    </xdr:to>
    <xdr:sp macro="" textlink="">
      <xdr:nvSpPr>
        <xdr:cNvPr id="29" name="テキスト ボックス 28">
          <a:extLst>
            <a:ext uri="{FF2B5EF4-FFF2-40B4-BE49-F238E27FC236}">
              <a16:creationId xmlns:a16="http://schemas.microsoft.com/office/drawing/2014/main" id="{00000000-0008-0000-0100-00001D000000}"/>
            </a:ext>
          </a:extLst>
        </xdr:cNvPr>
        <xdr:cNvSpPr txBox="1"/>
      </xdr:nvSpPr>
      <xdr:spPr>
        <a:xfrm>
          <a:off x="3945466" y="304798"/>
          <a:ext cx="2565402" cy="32173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ctr"/>
          <a:r>
            <a:rPr kumimoji="1" lang="en-US" altLang="ja-JP" sz="1100" b="0">
              <a:solidFill>
                <a:sysClr val="windowText" lastClr="000000"/>
              </a:solidFill>
              <a:latin typeface="+mn-ea"/>
              <a:ea typeface="+mn-ea"/>
            </a:rPr>
            <a:t>〔 2020</a:t>
          </a:r>
          <a:r>
            <a:rPr kumimoji="1" lang="ja-JP" altLang="en-US" sz="1100" b="0">
              <a:solidFill>
                <a:sysClr val="windowText" lastClr="000000"/>
              </a:solidFill>
              <a:latin typeface="+mn-ea"/>
              <a:ea typeface="+mn-ea"/>
            </a:rPr>
            <a:t>年農林業センサス結果 </a:t>
          </a:r>
          <a:r>
            <a:rPr kumimoji="1" lang="en-US" altLang="ja-JP" sz="1100" b="0">
              <a:solidFill>
                <a:sysClr val="windowText" lastClr="000000"/>
              </a:solidFill>
              <a:latin typeface="+mn-ea"/>
              <a:ea typeface="+mn-ea"/>
            </a:rPr>
            <a:t>〕</a:t>
          </a:r>
          <a:endParaRPr kumimoji="1" lang="ja-JP" altLang="en-US" sz="1100" b="0">
            <a:solidFill>
              <a:sysClr val="windowText" lastClr="000000"/>
            </a:solidFill>
            <a:latin typeface="+mn-ea"/>
            <a:ea typeface="+mn-ea"/>
          </a:endParaRPr>
        </a:p>
      </xdr:txBody>
    </xdr:sp>
    <xdr:clientData/>
  </xdr:twoCellAnchor>
  <xdr:twoCellAnchor editAs="oneCell">
    <xdr:from>
      <xdr:col>2</xdr:col>
      <xdr:colOff>901699</xdr:colOff>
      <xdr:row>32</xdr:row>
      <xdr:rowOff>25400</xdr:rowOff>
    </xdr:from>
    <xdr:to>
      <xdr:col>4</xdr:col>
      <xdr:colOff>937289</xdr:colOff>
      <xdr:row>33</xdr:row>
      <xdr:rowOff>169333</xdr:rowOff>
    </xdr:to>
    <xdr:sp macro="" textlink="">
      <xdr:nvSpPr>
        <xdr:cNvPr id="30" name="テキスト ボックス 29">
          <a:extLst>
            <a:ext uri="{FF2B5EF4-FFF2-40B4-BE49-F238E27FC236}">
              <a16:creationId xmlns:a16="http://schemas.microsoft.com/office/drawing/2014/main" id="{00000000-0008-0000-0100-00001E000000}"/>
            </a:ext>
          </a:extLst>
        </xdr:cNvPr>
        <xdr:cNvSpPr txBox="1"/>
      </xdr:nvSpPr>
      <xdr:spPr>
        <a:xfrm>
          <a:off x="1606549" y="5607050"/>
          <a:ext cx="1641475" cy="35348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en-US" altLang="ja-JP" sz="1200" b="0">
              <a:solidFill>
                <a:srgbClr val="0000FF"/>
              </a:solidFill>
              <a:latin typeface="HGS創英角ｺﾞｼｯｸUB" panose="020B0900000000000000" pitchFamily="50" charset="-128"/>
              <a:ea typeface="HGS創英角ｺﾞｼｯｸUB" panose="020B0900000000000000" pitchFamily="50" charset="-128"/>
            </a:rPr>
            <a:t>〈 </a:t>
          </a:r>
          <a:r>
            <a:rPr kumimoji="1" lang="ja-JP" altLang="en-US" sz="1200" b="0">
              <a:solidFill>
                <a:srgbClr val="0000FF"/>
              </a:solidFill>
              <a:latin typeface="HGS創英角ｺﾞｼｯｸUB" panose="020B0900000000000000" pitchFamily="50" charset="-128"/>
              <a:ea typeface="HGS創英角ｺﾞｼｯｸUB" panose="020B0900000000000000" pitchFamily="50" charset="-128"/>
            </a:rPr>
            <a:t>地域の活動 </a:t>
          </a:r>
          <a:r>
            <a:rPr kumimoji="1" lang="en-US" altLang="ja-JP" sz="1200" b="0">
              <a:solidFill>
                <a:srgbClr val="0000FF"/>
              </a:solidFill>
              <a:latin typeface="HGS創英角ｺﾞｼｯｸUB" panose="020B0900000000000000" pitchFamily="50" charset="-128"/>
              <a:ea typeface="HGS創英角ｺﾞｼｯｸUB" panose="020B0900000000000000" pitchFamily="50" charset="-128"/>
            </a:rPr>
            <a:t>〉</a:t>
          </a:r>
          <a:endParaRPr kumimoji="1" lang="ja-JP" altLang="en-US" sz="1200" b="0">
            <a:solidFill>
              <a:srgbClr val="0000FF"/>
            </a:solidFill>
            <a:latin typeface="HGS創英角ｺﾞｼｯｸUB" panose="020B0900000000000000" pitchFamily="50" charset="-128"/>
            <a:ea typeface="HGS創英角ｺﾞｼｯｸUB" panose="020B0900000000000000" pitchFamily="50" charset="-128"/>
          </a:endParaRPr>
        </a:p>
      </xdr:txBody>
    </xdr:sp>
    <xdr:clientData/>
  </xdr:twoCellAnchor>
  <xdr:twoCellAnchor>
    <xdr:from>
      <xdr:col>5</xdr:col>
      <xdr:colOff>58079</xdr:colOff>
      <xdr:row>32</xdr:row>
      <xdr:rowOff>190500</xdr:rowOff>
    </xdr:from>
    <xdr:to>
      <xdr:col>7</xdr:col>
      <xdr:colOff>162855</xdr:colOff>
      <xdr:row>33</xdr:row>
      <xdr:rowOff>0</xdr:rowOff>
    </xdr:to>
    <xdr:cxnSp macro="">
      <xdr:nvCxnSpPr>
        <xdr:cNvPr id="31" name="直線コネクタ 30">
          <a:extLst>
            <a:ext uri="{FF2B5EF4-FFF2-40B4-BE49-F238E27FC236}">
              <a16:creationId xmlns:a16="http://schemas.microsoft.com/office/drawing/2014/main" id="{00000000-0008-0000-0100-00001F000000}"/>
            </a:ext>
          </a:extLst>
        </xdr:cNvPr>
        <xdr:cNvCxnSpPr/>
      </xdr:nvCxnSpPr>
      <xdr:spPr>
        <a:xfrm>
          <a:off x="2311555" y="6184280"/>
          <a:ext cx="1428983" cy="18586"/>
        </a:xfrm>
        <a:prstGeom prst="line">
          <a:avLst/>
        </a:prstGeom>
        <a:ln>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93134</xdr:colOff>
      <xdr:row>5</xdr:row>
      <xdr:rowOff>228600</xdr:rowOff>
    </xdr:from>
    <xdr:to>
      <xdr:col>5</xdr:col>
      <xdr:colOff>575735</xdr:colOff>
      <xdr:row>6</xdr:row>
      <xdr:rowOff>0</xdr:rowOff>
    </xdr:to>
    <xdr:sp macro="" textlink="">
      <xdr:nvSpPr>
        <xdr:cNvPr id="33" name="テキスト ボックス 32">
          <a:extLst>
            <a:ext uri="{FF2B5EF4-FFF2-40B4-BE49-F238E27FC236}">
              <a16:creationId xmlns:a16="http://schemas.microsoft.com/office/drawing/2014/main" id="{00000000-0008-0000-0100-000021000000}"/>
            </a:ext>
          </a:extLst>
        </xdr:cNvPr>
        <xdr:cNvSpPr txBox="1"/>
      </xdr:nvSpPr>
      <xdr:spPr>
        <a:xfrm>
          <a:off x="2472267" y="1151467"/>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（経営体）</a:t>
          </a:r>
        </a:p>
      </xdr:txBody>
    </xdr:sp>
    <xdr:clientData/>
  </xdr:twoCellAnchor>
  <xdr:twoCellAnchor>
    <xdr:from>
      <xdr:col>15</xdr:col>
      <xdr:colOff>84666</xdr:colOff>
      <xdr:row>4</xdr:row>
      <xdr:rowOff>126999</xdr:rowOff>
    </xdr:from>
    <xdr:to>
      <xdr:col>15</xdr:col>
      <xdr:colOff>567267</xdr:colOff>
      <xdr:row>5</xdr:row>
      <xdr:rowOff>33865</xdr:rowOff>
    </xdr:to>
    <xdr:sp macro="" textlink="">
      <xdr:nvSpPr>
        <xdr:cNvPr id="35" name="テキスト ボックス 34">
          <a:extLst>
            <a:ext uri="{FF2B5EF4-FFF2-40B4-BE49-F238E27FC236}">
              <a16:creationId xmlns:a16="http://schemas.microsoft.com/office/drawing/2014/main" id="{00000000-0008-0000-0100-000023000000}"/>
            </a:ext>
          </a:extLst>
        </xdr:cNvPr>
        <xdr:cNvSpPr txBox="1"/>
      </xdr:nvSpPr>
      <xdr:spPr>
        <a:xfrm>
          <a:off x="9067799" y="719666"/>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（人）</a:t>
          </a:r>
        </a:p>
      </xdr:txBody>
    </xdr:sp>
    <xdr:clientData/>
  </xdr:twoCellAnchor>
  <xdr:twoCellAnchor>
    <xdr:from>
      <xdr:col>16</xdr:col>
      <xdr:colOff>93133</xdr:colOff>
      <xdr:row>5</xdr:row>
      <xdr:rowOff>245533</xdr:rowOff>
    </xdr:from>
    <xdr:to>
      <xdr:col>16</xdr:col>
      <xdr:colOff>575734</xdr:colOff>
      <xdr:row>6</xdr:row>
      <xdr:rowOff>16933</xdr:rowOff>
    </xdr:to>
    <xdr:sp macro="" textlink="">
      <xdr:nvSpPr>
        <xdr:cNvPr id="36" name="テキスト ボックス 35">
          <a:extLst>
            <a:ext uri="{FF2B5EF4-FFF2-40B4-BE49-F238E27FC236}">
              <a16:creationId xmlns:a16="http://schemas.microsoft.com/office/drawing/2014/main" id="{00000000-0008-0000-0100-000024000000}"/>
            </a:ext>
          </a:extLst>
        </xdr:cNvPr>
        <xdr:cNvSpPr txBox="1"/>
      </xdr:nvSpPr>
      <xdr:spPr>
        <a:xfrm>
          <a:off x="9736666" y="1168400"/>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twoCellAnchor>
    <xdr:from>
      <xdr:col>10</xdr:col>
      <xdr:colOff>313266</xdr:colOff>
      <xdr:row>4</xdr:row>
      <xdr:rowOff>84666</xdr:rowOff>
    </xdr:from>
    <xdr:to>
      <xdr:col>11</xdr:col>
      <xdr:colOff>135467</xdr:colOff>
      <xdr:row>4</xdr:row>
      <xdr:rowOff>321732</xdr:rowOff>
    </xdr:to>
    <xdr:sp macro="" textlink="">
      <xdr:nvSpPr>
        <xdr:cNvPr id="38" name="テキスト ボックス 37">
          <a:extLst>
            <a:ext uri="{FF2B5EF4-FFF2-40B4-BE49-F238E27FC236}">
              <a16:creationId xmlns:a16="http://schemas.microsoft.com/office/drawing/2014/main" id="{00000000-0008-0000-0100-000026000000}"/>
            </a:ext>
          </a:extLst>
        </xdr:cNvPr>
        <xdr:cNvSpPr txBox="1"/>
      </xdr:nvSpPr>
      <xdr:spPr>
        <a:xfrm>
          <a:off x="5994399" y="677333"/>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a:t>
          </a:r>
          <a:r>
            <a:rPr kumimoji="1" lang="en-US" altLang="ja-JP" sz="700" b="0">
              <a:solidFill>
                <a:sysClr val="windowText" lastClr="000000"/>
              </a:solidFill>
              <a:latin typeface="Meiryo UI" panose="020B0604030504040204" pitchFamily="50" charset="-128"/>
              <a:ea typeface="Meiryo UI" panose="020B0604030504040204" pitchFamily="50" charset="-128"/>
            </a:rPr>
            <a:t>ha</a:t>
          </a:r>
          <a:r>
            <a:rPr kumimoji="1" lang="ja-JP" altLang="en-US" sz="7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12</xdr:col>
      <xdr:colOff>101601</xdr:colOff>
      <xdr:row>5</xdr:row>
      <xdr:rowOff>228599</xdr:rowOff>
    </xdr:from>
    <xdr:to>
      <xdr:col>12</xdr:col>
      <xdr:colOff>584202</xdr:colOff>
      <xdr:row>5</xdr:row>
      <xdr:rowOff>465665</xdr:rowOff>
    </xdr:to>
    <xdr:sp macro="" textlink="">
      <xdr:nvSpPr>
        <xdr:cNvPr id="39" name="テキスト ボックス 38">
          <a:extLst>
            <a:ext uri="{FF2B5EF4-FFF2-40B4-BE49-F238E27FC236}">
              <a16:creationId xmlns:a16="http://schemas.microsoft.com/office/drawing/2014/main" id="{00000000-0008-0000-0100-000027000000}"/>
            </a:ext>
          </a:extLst>
        </xdr:cNvPr>
        <xdr:cNvSpPr txBox="1"/>
      </xdr:nvSpPr>
      <xdr:spPr>
        <a:xfrm>
          <a:off x="7103534" y="1151466"/>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a:t>
          </a:r>
          <a:r>
            <a:rPr kumimoji="1" lang="en-US" altLang="ja-JP" sz="700" b="0">
              <a:solidFill>
                <a:sysClr val="windowText" lastClr="000000"/>
              </a:solidFill>
              <a:latin typeface="Meiryo UI" panose="020B0604030504040204" pitchFamily="50" charset="-128"/>
              <a:ea typeface="Meiryo UI" panose="020B0604030504040204" pitchFamily="50" charset="-128"/>
            </a:rPr>
            <a:t>ha</a:t>
          </a:r>
          <a:r>
            <a:rPr kumimoji="1" lang="ja-JP" altLang="en-US" sz="7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twoCellAnchor>
    <xdr:from>
      <xdr:col>19</xdr:col>
      <xdr:colOff>169334</xdr:colOff>
      <xdr:row>4</xdr:row>
      <xdr:rowOff>127000</xdr:rowOff>
    </xdr:from>
    <xdr:to>
      <xdr:col>19</xdr:col>
      <xdr:colOff>651935</xdr:colOff>
      <xdr:row>5</xdr:row>
      <xdr:rowOff>33866</xdr:rowOff>
    </xdr:to>
    <xdr:sp macro="" textlink="">
      <xdr:nvSpPr>
        <xdr:cNvPr id="41" name="テキスト ボックス 40">
          <a:extLst>
            <a:ext uri="{FF2B5EF4-FFF2-40B4-BE49-F238E27FC236}">
              <a16:creationId xmlns:a16="http://schemas.microsoft.com/office/drawing/2014/main" id="{00000000-0008-0000-0100-000029000000}"/>
            </a:ext>
          </a:extLst>
        </xdr:cNvPr>
        <xdr:cNvSpPr txBox="1"/>
      </xdr:nvSpPr>
      <xdr:spPr>
        <a:xfrm>
          <a:off x="11794067" y="719667"/>
          <a:ext cx="482601" cy="2370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（経営体）</a:t>
          </a:r>
        </a:p>
      </xdr:txBody>
    </xdr:sp>
    <xdr:clientData/>
  </xdr:twoCellAnchor>
  <xdr:twoCellAnchor editAs="oneCell">
    <xdr:from>
      <xdr:col>12</xdr:col>
      <xdr:colOff>474135</xdr:colOff>
      <xdr:row>43</xdr:row>
      <xdr:rowOff>152401</xdr:rowOff>
    </xdr:from>
    <xdr:to>
      <xdr:col>19</xdr:col>
      <xdr:colOff>531334</xdr:colOff>
      <xdr:row>44</xdr:row>
      <xdr:rowOff>160867</xdr:rowOff>
    </xdr:to>
    <xdr:sp macro="" textlink="">
      <xdr:nvSpPr>
        <xdr:cNvPr id="42" name="テキスト ボックス 41">
          <a:extLst>
            <a:ext uri="{FF2B5EF4-FFF2-40B4-BE49-F238E27FC236}">
              <a16:creationId xmlns:a16="http://schemas.microsoft.com/office/drawing/2014/main" id="{00000000-0008-0000-0100-00002A000000}"/>
            </a:ext>
          </a:extLst>
        </xdr:cNvPr>
        <xdr:cNvSpPr txBox="1"/>
      </xdr:nvSpPr>
      <xdr:spPr>
        <a:xfrm>
          <a:off x="7476068" y="7984068"/>
          <a:ext cx="4680000" cy="21166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nchorCtr="0"/>
        <a:lstStyle/>
        <a:p>
          <a:pPr algn="l"/>
          <a:r>
            <a:rPr kumimoji="1" lang="en-US" altLang="ja-JP" sz="850" b="0">
              <a:solidFill>
                <a:sysClr val="windowText" lastClr="000000"/>
              </a:solidFill>
              <a:latin typeface="+mn-ea"/>
              <a:ea typeface="+mn-ea"/>
            </a:rPr>
            <a:t>〔※</a:t>
          </a:r>
          <a:r>
            <a:rPr kumimoji="1" lang="ja-JP" altLang="en-US" sz="850" b="0">
              <a:solidFill>
                <a:sysClr val="windowText" lastClr="000000"/>
              </a:solidFill>
              <a:latin typeface="+mn-ea"/>
              <a:ea typeface="+mn-ea"/>
            </a:rPr>
            <a:t>注：経営を開始又は継承直後のため引き継ぐ予定なしと答えた経営体数です。</a:t>
          </a:r>
          <a:r>
            <a:rPr kumimoji="1" lang="en-US" altLang="ja-JP" sz="850" b="0">
              <a:solidFill>
                <a:sysClr val="windowText" lastClr="000000"/>
              </a:solidFill>
              <a:latin typeface="+mn-ea"/>
              <a:ea typeface="+mn-ea"/>
            </a:rPr>
            <a:t>〕</a:t>
          </a:r>
          <a:endParaRPr kumimoji="1" lang="ja-JP" altLang="en-US" sz="850" b="0">
            <a:solidFill>
              <a:sysClr val="windowText" lastClr="000000"/>
            </a:solidFill>
            <a:latin typeface="+mn-ea"/>
            <a:ea typeface="+mn-ea"/>
          </a:endParaRPr>
        </a:p>
      </xdr:txBody>
    </xdr:sp>
    <xdr:clientData/>
  </xdr:twoCellAnchor>
  <xdr:twoCellAnchor editAs="oneCell">
    <xdr:from>
      <xdr:col>16</xdr:col>
      <xdr:colOff>355601</xdr:colOff>
      <xdr:row>42</xdr:row>
      <xdr:rowOff>127000</xdr:rowOff>
    </xdr:from>
    <xdr:to>
      <xdr:col>17</xdr:col>
      <xdr:colOff>211667</xdr:colOff>
      <xdr:row>43</xdr:row>
      <xdr:rowOff>126999</xdr:rowOff>
    </xdr:to>
    <xdr:sp macro="" textlink="">
      <xdr:nvSpPr>
        <xdr:cNvPr id="43" name="テキスト ボックス 42">
          <a:extLst>
            <a:ext uri="{FF2B5EF4-FFF2-40B4-BE49-F238E27FC236}">
              <a16:creationId xmlns:a16="http://schemas.microsoft.com/office/drawing/2014/main" id="{00000000-0008-0000-0100-00002B000000}"/>
            </a:ext>
          </a:extLst>
        </xdr:cNvPr>
        <xdr:cNvSpPr txBox="1"/>
      </xdr:nvSpPr>
      <xdr:spPr>
        <a:xfrm>
          <a:off x="9999134" y="7755467"/>
          <a:ext cx="516466" cy="2032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l"/>
          <a:r>
            <a:rPr kumimoji="1" lang="ja-JP" altLang="en-US" sz="800" b="0">
              <a:solidFill>
                <a:sysClr val="windowText" lastClr="000000"/>
              </a:solidFill>
              <a:latin typeface="+mn-ea"/>
              <a:ea typeface="+mn-ea"/>
            </a:rPr>
            <a:t>（</a:t>
          </a:r>
          <a:r>
            <a:rPr kumimoji="1" lang="en-US" altLang="ja-JP" sz="800" b="0">
              <a:solidFill>
                <a:sysClr val="windowText" lastClr="000000"/>
              </a:solidFill>
              <a:latin typeface="+mn-ea"/>
              <a:ea typeface="+mn-ea"/>
            </a:rPr>
            <a:t>※</a:t>
          </a:r>
          <a:r>
            <a:rPr kumimoji="1" lang="ja-JP" altLang="en-US" sz="800" b="0">
              <a:solidFill>
                <a:sysClr val="windowText" lastClr="000000"/>
              </a:solidFill>
              <a:latin typeface="+mn-ea"/>
              <a:ea typeface="+mn-ea"/>
            </a:rPr>
            <a:t>注）</a:t>
          </a:r>
        </a:p>
      </xdr:txBody>
    </xdr:sp>
    <xdr:clientData/>
  </xdr:twoCellAnchor>
  <xdr:twoCellAnchor editAs="oneCell">
    <xdr:from>
      <xdr:col>4</xdr:col>
      <xdr:colOff>419100</xdr:colOff>
      <xdr:row>33</xdr:row>
      <xdr:rowOff>99060</xdr:rowOff>
    </xdr:from>
    <xdr:to>
      <xdr:col>7</xdr:col>
      <xdr:colOff>268653</xdr:colOff>
      <xdr:row>43</xdr:row>
      <xdr:rowOff>152400</xdr:rowOff>
    </xdr:to>
    <xdr:sp macro="" textlink="">
      <xdr:nvSpPr>
        <xdr:cNvPr id="2747" name="AutoShape 699">
          <a:extLst>
            <a:ext uri="{FF2B5EF4-FFF2-40B4-BE49-F238E27FC236}">
              <a16:creationId xmlns:a16="http://schemas.microsoft.com/office/drawing/2014/main" id="{00000000-0008-0000-0100-0000BB0A0000}"/>
            </a:ext>
          </a:extLst>
        </xdr:cNvPr>
        <xdr:cNvSpPr>
          <a:spLocks noChangeAspect="1" noChangeArrowheads="1"/>
        </xdr:cNvSpPr>
      </xdr:nvSpPr>
      <xdr:spPr bwMode="auto">
        <a:xfrm>
          <a:off x="2057400" y="5867400"/>
          <a:ext cx="2164080" cy="217932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mc:AlternateContent xmlns:mc="http://schemas.openxmlformats.org/markup-compatibility/2006">
    <mc:Choice xmlns:a14="http://schemas.microsoft.com/office/drawing/2010/main" Requires="a14">
      <xdr:twoCellAnchor editAs="oneCell">
        <xdr:from>
          <xdr:col>7</xdr:col>
          <xdr:colOff>141085</xdr:colOff>
          <xdr:row>30</xdr:row>
          <xdr:rowOff>31163</xdr:rowOff>
        </xdr:from>
        <xdr:to>
          <xdr:col>11</xdr:col>
          <xdr:colOff>388733</xdr:colOff>
          <xdr:row>44</xdr:row>
          <xdr:rowOff>178215</xdr:rowOff>
        </xdr:to>
        <xdr:pic>
          <xdr:nvPicPr>
            <xdr:cNvPr id="37" name="図 36">
              <a:extLst>
                <a:ext uri="{FF2B5EF4-FFF2-40B4-BE49-F238E27FC236}">
                  <a16:creationId xmlns:a16="http://schemas.microsoft.com/office/drawing/2014/main" id="{00000000-0008-0000-0100-000025000000}"/>
                </a:ext>
              </a:extLst>
            </xdr:cNvPr>
            <xdr:cNvPicPr>
              <a:picLocks noChangeAspect="1" noChangeArrowheads="1"/>
              <a:extLst>
                <a:ext uri="{84589F7E-364E-4C9E-8A38-B11213B215E9}">
                  <a14:cameraTool cellRange="サブシート!$Z$64:$AE$76" spid="_x0000_s26673"/>
                </a:ext>
              </a:extLst>
            </xdr:cNvPicPr>
          </xdr:nvPicPr>
          <xdr:blipFill>
            <a:blip xmlns:r="http://schemas.openxmlformats.org/officeDocument/2006/relationships" r:embed="rId9"/>
            <a:srcRect/>
            <a:stretch>
              <a:fillRect/>
            </a:stretch>
          </xdr:blipFill>
          <xdr:spPr bwMode="auto">
            <a:xfrm>
              <a:off x="3137975" y="5827474"/>
              <a:ext cx="2896063" cy="3150292"/>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8</xdr:col>
      <xdr:colOff>180975</xdr:colOff>
      <xdr:row>33</xdr:row>
      <xdr:rowOff>76200</xdr:rowOff>
    </xdr:from>
    <xdr:to>
      <xdr:col>11</xdr:col>
      <xdr:colOff>371474</xdr:colOff>
      <xdr:row>43</xdr:row>
      <xdr:rowOff>190500</xdr:rowOff>
    </xdr:to>
    <xdr:sp macro="" textlink="">
      <xdr:nvSpPr>
        <xdr:cNvPr id="13368" name="AutoShape 1080">
          <a:extLst>
            <a:ext uri="{FF2B5EF4-FFF2-40B4-BE49-F238E27FC236}">
              <a16:creationId xmlns:a16="http://schemas.microsoft.com/office/drawing/2014/main" id="{00000000-0008-0000-0100-000038340000}"/>
            </a:ext>
          </a:extLst>
        </xdr:cNvPr>
        <xdr:cNvSpPr>
          <a:spLocks noChangeAspect="1" noChangeArrowheads="1"/>
        </xdr:cNvSpPr>
      </xdr:nvSpPr>
      <xdr:spPr bwMode="auto">
        <a:xfrm>
          <a:off x="4562475" y="5867400"/>
          <a:ext cx="2190750" cy="22669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mc:AlternateContent xmlns:mc="http://schemas.openxmlformats.org/markup-compatibility/2006">
    <mc:Choice xmlns:a14="http://schemas.microsoft.com/office/drawing/2010/main" Requires="a14">
      <xdr:twoCellAnchor editAs="oneCell">
        <xdr:from>
          <xdr:col>17</xdr:col>
          <xdr:colOff>406555</xdr:colOff>
          <xdr:row>22</xdr:row>
          <xdr:rowOff>174237</xdr:rowOff>
        </xdr:from>
        <xdr:to>
          <xdr:col>19</xdr:col>
          <xdr:colOff>293656</xdr:colOff>
          <xdr:row>32</xdr:row>
          <xdr:rowOff>17889</xdr:rowOff>
        </xdr:to>
        <xdr:pic>
          <xdr:nvPicPr>
            <xdr:cNvPr id="24" name="図 23">
              <a:extLst>
                <a:ext uri="{FF2B5EF4-FFF2-40B4-BE49-F238E27FC236}">
                  <a16:creationId xmlns:a16="http://schemas.microsoft.com/office/drawing/2014/main" id="{00000000-0008-0000-0100-000018000000}"/>
                </a:ext>
              </a:extLst>
            </xdr:cNvPr>
            <xdr:cNvPicPr>
              <a:picLocks noChangeAspect="1" noChangeArrowheads="1"/>
              <a:extLst>
                <a:ext uri="{84589F7E-364E-4C9E-8A38-B11213B215E9}">
                  <a14:cameraTool cellRange="サブシート!$G$11:$H$19" spid="_x0000_s26674"/>
                </a:ext>
              </a:extLst>
            </xdr:cNvPicPr>
          </xdr:nvPicPr>
          <xdr:blipFill>
            <a:blip xmlns:r="http://schemas.openxmlformats.org/officeDocument/2006/relationships" r:embed="rId10"/>
            <a:srcRect/>
            <a:stretch>
              <a:fillRect/>
            </a:stretch>
          </xdr:blipFill>
          <xdr:spPr bwMode="auto">
            <a:xfrm>
              <a:off x="10605275" y="4077164"/>
              <a:ext cx="1217658" cy="193450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xdr:from>
      <xdr:col>12</xdr:col>
      <xdr:colOff>34848</xdr:colOff>
      <xdr:row>20</xdr:row>
      <xdr:rowOff>185854</xdr:rowOff>
    </xdr:from>
    <xdr:to>
      <xdr:col>14</xdr:col>
      <xdr:colOff>23232</xdr:colOff>
      <xdr:row>22</xdr:row>
      <xdr:rowOff>69695</xdr:rowOff>
    </xdr:to>
    <xdr:sp macro="" textlink="">
      <xdr:nvSpPr>
        <xdr:cNvPr id="25" name="テキスト ボックス 24">
          <a:extLst>
            <a:ext uri="{FF2B5EF4-FFF2-40B4-BE49-F238E27FC236}">
              <a16:creationId xmlns:a16="http://schemas.microsoft.com/office/drawing/2014/main" id="{00000000-0008-0000-0100-000019000000}"/>
            </a:ext>
          </a:extLst>
        </xdr:cNvPr>
        <xdr:cNvSpPr txBox="1"/>
      </xdr:nvSpPr>
      <xdr:spPr>
        <a:xfrm>
          <a:off x="6923049" y="3670610"/>
          <a:ext cx="1312592" cy="3020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Meiryo UI" panose="020B0604030504040204" pitchFamily="50" charset="-128"/>
              <a:ea typeface="Meiryo UI" panose="020B0604030504040204" pitchFamily="50" charset="-128"/>
            </a:rPr>
            <a:t>基幹的農業従事者</a:t>
          </a:r>
        </a:p>
      </xdr:txBody>
    </xdr:sp>
    <xdr:clientData/>
  </xdr:twoCellAnchor>
  <xdr:twoCellAnchor>
    <xdr:from>
      <xdr:col>17</xdr:col>
      <xdr:colOff>453018</xdr:colOff>
      <xdr:row>19</xdr:row>
      <xdr:rowOff>174238</xdr:rowOff>
    </xdr:from>
    <xdr:to>
      <xdr:col>19</xdr:col>
      <xdr:colOff>429786</xdr:colOff>
      <xdr:row>22</xdr:row>
      <xdr:rowOff>116159</xdr:rowOff>
    </xdr:to>
    <xdr:sp macro="" textlink="">
      <xdr:nvSpPr>
        <xdr:cNvPr id="32" name="テキスト ボックス 31">
          <a:extLst>
            <a:ext uri="{FF2B5EF4-FFF2-40B4-BE49-F238E27FC236}">
              <a16:creationId xmlns:a16="http://schemas.microsoft.com/office/drawing/2014/main" id="{13DF6FC6-9DC3-5788-25DA-003240D45FC4}"/>
            </a:ext>
          </a:extLst>
        </xdr:cNvPr>
        <xdr:cNvSpPr txBox="1"/>
      </xdr:nvSpPr>
      <xdr:spPr>
        <a:xfrm>
          <a:off x="9838628" y="3449909"/>
          <a:ext cx="1300975" cy="56917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rPr>
            <a:t>外円：農業集落</a:t>
          </a:r>
          <a:endParaRPr kumimoji="1" lang="en-US" altLang="ja-JP" sz="1100" b="1">
            <a:solidFill>
              <a:srgbClr val="FF0000"/>
            </a:solidFill>
          </a:endParaRPr>
        </a:p>
        <a:p>
          <a:r>
            <a:rPr kumimoji="1" lang="ja-JP" altLang="en-US" sz="1100"/>
            <a:t>内円：旧市町村</a:t>
          </a:r>
        </a:p>
      </xdr:txBody>
    </xdr:sp>
    <xdr:clientData/>
  </xdr:twoCellAnchor>
  <xdr:twoCellAnchor>
    <xdr:from>
      <xdr:col>12</xdr:col>
      <xdr:colOff>255549</xdr:colOff>
      <xdr:row>28</xdr:row>
      <xdr:rowOff>1</xdr:rowOff>
    </xdr:from>
    <xdr:to>
      <xdr:col>13</xdr:col>
      <xdr:colOff>453018</xdr:colOff>
      <xdr:row>29</xdr:row>
      <xdr:rowOff>104544</xdr:rowOff>
    </xdr:to>
    <xdr:sp macro="" textlink="">
      <xdr:nvSpPr>
        <xdr:cNvPr id="34" name="テキスト ボックス 33">
          <a:extLst>
            <a:ext uri="{FF2B5EF4-FFF2-40B4-BE49-F238E27FC236}">
              <a16:creationId xmlns:a16="http://schemas.microsoft.com/office/drawing/2014/main" id="{BB7A30AD-C13B-4EE4-BF6C-BF945AE1FEF6}"/>
            </a:ext>
          </a:extLst>
        </xdr:cNvPr>
        <xdr:cNvSpPr txBox="1"/>
      </xdr:nvSpPr>
      <xdr:spPr>
        <a:xfrm>
          <a:off x="6330640" y="5157440"/>
          <a:ext cx="859573" cy="313628"/>
        </a:xfrm>
        <a:prstGeom prst="rect">
          <a:avLst/>
        </a:prstGeom>
        <a:solidFill>
          <a:srgbClr val="3FCD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65</a:t>
          </a:r>
          <a:r>
            <a:rPr kumimoji="1" lang="ja-JP" altLang="en-US" sz="1100"/>
            <a:t>歳未満</a:t>
          </a:r>
          <a:endParaRPr kumimoji="1" lang="en-US" altLang="ja-JP" sz="1100"/>
        </a:p>
      </xdr:txBody>
    </xdr:sp>
    <xdr:clientData/>
  </xdr:twoCellAnchor>
  <xdr:twoCellAnchor>
    <xdr:from>
      <xdr:col>12</xdr:col>
      <xdr:colOff>255550</xdr:colOff>
      <xdr:row>30</xdr:row>
      <xdr:rowOff>23232</xdr:rowOff>
    </xdr:from>
    <xdr:to>
      <xdr:col>13</xdr:col>
      <xdr:colOff>453019</xdr:colOff>
      <xdr:row>31</xdr:row>
      <xdr:rowOff>127775</xdr:rowOff>
    </xdr:to>
    <xdr:sp macro="" textlink="">
      <xdr:nvSpPr>
        <xdr:cNvPr id="40" name="テキスト ボックス 39">
          <a:extLst>
            <a:ext uri="{FF2B5EF4-FFF2-40B4-BE49-F238E27FC236}">
              <a16:creationId xmlns:a16="http://schemas.microsoft.com/office/drawing/2014/main" id="{115CA60C-A585-415B-B9F1-9B265AF87EED}"/>
            </a:ext>
          </a:extLst>
        </xdr:cNvPr>
        <xdr:cNvSpPr txBox="1"/>
      </xdr:nvSpPr>
      <xdr:spPr>
        <a:xfrm>
          <a:off x="6330641" y="5598842"/>
          <a:ext cx="859573" cy="313628"/>
        </a:xfrm>
        <a:prstGeom prst="rect">
          <a:avLst/>
        </a:prstGeom>
        <a:solidFill>
          <a:srgbClr val="F1975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65</a:t>
          </a:r>
          <a:r>
            <a:rPr kumimoji="1" lang="ja-JP" altLang="en-US" sz="1100"/>
            <a:t>歳以上</a:t>
          </a:r>
          <a:endParaRPr kumimoji="1" lang="en-US" altLang="ja-JP" sz="1100"/>
        </a:p>
      </xdr:txBody>
    </xdr:sp>
    <xdr:clientData/>
  </xdr:twoCellAnchor>
  <xdr:twoCellAnchor editAs="absolute">
    <xdr:from>
      <xdr:col>0</xdr:col>
      <xdr:colOff>0</xdr:colOff>
      <xdr:row>10</xdr:row>
      <xdr:rowOff>0</xdr:rowOff>
    </xdr:from>
    <xdr:to>
      <xdr:col>19</xdr:col>
      <xdr:colOff>455845</xdr:colOff>
      <xdr:row>44</xdr:row>
      <xdr:rowOff>68513</xdr:rowOff>
    </xdr:to>
    <xdr:sp macro="" textlink="">
      <xdr:nvSpPr>
        <xdr:cNvPr id="3" name="正方形/長方形 2">
          <a:extLst>
            <a:ext uri="{FF2B5EF4-FFF2-40B4-BE49-F238E27FC236}">
              <a16:creationId xmlns:a16="http://schemas.microsoft.com/office/drawing/2014/main" id="{4BAF8E67-B173-30DD-76A8-981A85211DBE}"/>
            </a:ext>
          </a:extLst>
        </xdr:cNvPr>
        <xdr:cNvSpPr/>
      </xdr:nvSpPr>
      <xdr:spPr>
        <a:xfrm>
          <a:off x="10026" y="2817394"/>
          <a:ext cx="11480132" cy="605589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93133</xdr:colOff>
      <xdr:row>6</xdr:row>
      <xdr:rowOff>245533</xdr:rowOff>
    </xdr:from>
    <xdr:to>
      <xdr:col>16</xdr:col>
      <xdr:colOff>575734</xdr:colOff>
      <xdr:row>7</xdr:row>
      <xdr:rowOff>16933</xdr:rowOff>
    </xdr:to>
    <xdr:sp macro="" textlink="">
      <xdr:nvSpPr>
        <xdr:cNvPr id="5" name="テキスト ボックス 4">
          <a:extLst>
            <a:ext uri="{FF2B5EF4-FFF2-40B4-BE49-F238E27FC236}">
              <a16:creationId xmlns:a16="http://schemas.microsoft.com/office/drawing/2014/main" id="{F12D7F19-A6CA-4CAB-832B-31C5A491EF2E}"/>
            </a:ext>
          </a:extLst>
        </xdr:cNvPr>
        <xdr:cNvSpPr txBox="1"/>
      </xdr:nvSpPr>
      <xdr:spPr>
        <a:xfrm>
          <a:off x="11104962" y="1302576"/>
          <a:ext cx="482601" cy="224418"/>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twoCellAnchor>
    <xdr:from>
      <xdr:col>12</xdr:col>
      <xdr:colOff>101601</xdr:colOff>
      <xdr:row>6</xdr:row>
      <xdr:rowOff>228599</xdr:rowOff>
    </xdr:from>
    <xdr:to>
      <xdr:col>12</xdr:col>
      <xdr:colOff>584202</xdr:colOff>
      <xdr:row>6</xdr:row>
      <xdr:rowOff>465665</xdr:rowOff>
    </xdr:to>
    <xdr:sp macro="" textlink="">
      <xdr:nvSpPr>
        <xdr:cNvPr id="27" name="テキスト ボックス 26">
          <a:extLst>
            <a:ext uri="{FF2B5EF4-FFF2-40B4-BE49-F238E27FC236}">
              <a16:creationId xmlns:a16="http://schemas.microsoft.com/office/drawing/2014/main" id="{31CFFC5B-36D8-479F-BCC9-E7779FE7E240}"/>
            </a:ext>
          </a:extLst>
        </xdr:cNvPr>
        <xdr:cNvSpPr txBox="1"/>
      </xdr:nvSpPr>
      <xdr:spPr>
        <a:xfrm>
          <a:off x="8465016" y="1285642"/>
          <a:ext cx="482601" cy="227541"/>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a:t>
          </a:r>
          <a:r>
            <a:rPr kumimoji="1" lang="en-US" altLang="ja-JP" sz="700" b="0">
              <a:solidFill>
                <a:sysClr val="windowText" lastClr="000000"/>
              </a:solidFill>
              <a:latin typeface="Meiryo UI" panose="020B0604030504040204" pitchFamily="50" charset="-128"/>
              <a:ea typeface="Meiryo UI" panose="020B0604030504040204" pitchFamily="50" charset="-128"/>
            </a:rPr>
            <a:t>ha</a:t>
          </a:r>
          <a:r>
            <a:rPr kumimoji="1" lang="ja-JP" altLang="en-US" sz="700" b="0">
              <a:solidFill>
                <a:sysClr val="windowText" lastClr="000000"/>
              </a:solidFill>
              <a:latin typeface="Meiryo UI" panose="020B0604030504040204" pitchFamily="50" charset="-128"/>
              <a:ea typeface="Meiryo UI" panose="020B0604030504040204" pitchFamily="50" charset="-128"/>
            </a:rPr>
            <a:t>）</a:t>
          </a: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28575</xdr:colOff>
          <xdr:row>33</xdr:row>
          <xdr:rowOff>257175</xdr:rowOff>
        </xdr:from>
        <xdr:to>
          <xdr:col>16</xdr:col>
          <xdr:colOff>276225</xdr:colOff>
          <xdr:row>35</xdr:row>
          <xdr:rowOff>19050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3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38100</xdr:colOff>
          <xdr:row>41</xdr:row>
          <xdr:rowOff>200025</xdr:rowOff>
        </xdr:from>
        <xdr:to>
          <xdr:col>16</xdr:col>
          <xdr:colOff>285750</xdr:colOff>
          <xdr:row>43</xdr:row>
          <xdr:rowOff>19050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3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34</xdr:row>
          <xdr:rowOff>190500</xdr:rowOff>
        </xdr:from>
        <xdr:to>
          <xdr:col>16</xdr:col>
          <xdr:colOff>371475</xdr:colOff>
          <xdr:row>36</xdr:row>
          <xdr:rowOff>9525</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3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36</xdr:row>
          <xdr:rowOff>190500</xdr:rowOff>
        </xdr:from>
        <xdr:to>
          <xdr:col>16</xdr:col>
          <xdr:colOff>371475</xdr:colOff>
          <xdr:row>38</xdr:row>
          <xdr:rowOff>9525</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3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35</xdr:row>
          <xdr:rowOff>190500</xdr:rowOff>
        </xdr:from>
        <xdr:to>
          <xdr:col>16</xdr:col>
          <xdr:colOff>371475</xdr:colOff>
          <xdr:row>37</xdr:row>
          <xdr:rowOff>9525</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3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37</xdr:row>
          <xdr:rowOff>190500</xdr:rowOff>
        </xdr:from>
        <xdr:to>
          <xdr:col>16</xdr:col>
          <xdr:colOff>371475</xdr:colOff>
          <xdr:row>39</xdr:row>
          <xdr:rowOff>9525</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3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39</xdr:row>
          <xdr:rowOff>190500</xdr:rowOff>
        </xdr:from>
        <xdr:to>
          <xdr:col>16</xdr:col>
          <xdr:colOff>371475</xdr:colOff>
          <xdr:row>41</xdr:row>
          <xdr:rowOff>9525</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3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38</xdr:row>
          <xdr:rowOff>190500</xdr:rowOff>
        </xdr:from>
        <xdr:to>
          <xdr:col>16</xdr:col>
          <xdr:colOff>371475</xdr:colOff>
          <xdr:row>40</xdr:row>
          <xdr:rowOff>9525</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3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133350</xdr:colOff>
          <xdr:row>40</xdr:row>
          <xdr:rowOff>190500</xdr:rowOff>
        </xdr:from>
        <xdr:to>
          <xdr:col>16</xdr:col>
          <xdr:colOff>371475</xdr:colOff>
          <xdr:row>42</xdr:row>
          <xdr:rowOff>9525</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3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123825</xdr:colOff>
          <xdr:row>46</xdr:row>
          <xdr:rowOff>0</xdr:rowOff>
        </xdr:from>
        <xdr:to>
          <xdr:col>20</xdr:col>
          <xdr:colOff>361950</xdr:colOff>
          <xdr:row>47</xdr:row>
          <xdr:rowOff>0</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3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133350</xdr:colOff>
          <xdr:row>52</xdr:row>
          <xdr:rowOff>66675</xdr:rowOff>
        </xdr:from>
        <xdr:to>
          <xdr:col>20</xdr:col>
          <xdr:colOff>371475</xdr:colOff>
          <xdr:row>54</xdr:row>
          <xdr:rowOff>9525</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3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123825</xdr:colOff>
          <xdr:row>49</xdr:row>
          <xdr:rowOff>0</xdr:rowOff>
        </xdr:from>
        <xdr:to>
          <xdr:col>20</xdr:col>
          <xdr:colOff>361950</xdr:colOff>
          <xdr:row>50</xdr:row>
          <xdr:rowOff>0</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3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60960</xdr:colOff>
      <xdr:row>6</xdr:row>
      <xdr:rowOff>182880</xdr:rowOff>
    </xdr:from>
    <xdr:to>
      <xdr:col>4</xdr:col>
      <xdr:colOff>320040</xdr:colOff>
      <xdr:row>9</xdr:row>
      <xdr:rowOff>114300</xdr:rowOff>
    </xdr:to>
    <xdr:sp macro="" textlink="">
      <xdr:nvSpPr>
        <xdr:cNvPr id="2" name="吹き出し: 角を丸めた四角形 1">
          <a:extLst>
            <a:ext uri="{FF2B5EF4-FFF2-40B4-BE49-F238E27FC236}">
              <a16:creationId xmlns:a16="http://schemas.microsoft.com/office/drawing/2014/main" id="{00000000-0008-0000-0200-000002000000}"/>
            </a:ext>
          </a:extLst>
        </xdr:cNvPr>
        <xdr:cNvSpPr/>
      </xdr:nvSpPr>
      <xdr:spPr>
        <a:xfrm>
          <a:off x="194310" y="1278255"/>
          <a:ext cx="1335405" cy="588645"/>
        </a:xfrm>
        <a:prstGeom prst="wedgeRoundRectCallout">
          <a:avLst>
            <a:gd name="adj1" fmla="val 33687"/>
            <a:gd name="adj2" fmla="val -48991"/>
            <a:gd name="adj3" fmla="val 16667"/>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43</xdr:col>
      <xdr:colOff>0</xdr:colOff>
      <xdr:row>3</xdr:row>
      <xdr:rowOff>0</xdr:rowOff>
    </xdr:from>
    <xdr:ext cx="4814138" cy="409086"/>
    <xdr:sp macro="" textlink="">
      <xdr:nvSpPr>
        <xdr:cNvPr id="3" name="正方形/長方形 2">
          <a:extLst>
            <a:ext uri="{FF2B5EF4-FFF2-40B4-BE49-F238E27FC236}">
              <a16:creationId xmlns:a16="http://schemas.microsoft.com/office/drawing/2014/main" id="{86502063-B07D-43E6-B7EF-D8D5E079BAB2}"/>
            </a:ext>
          </a:extLst>
        </xdr:cNvPr>
        <xdr:cNvSpPr/>
      </xdr:nvSpPr>
      <xdr:spPr>
        <a:xfrm>
          <a:off x="28870275" y="76200"/>
          <a:ext cx="4814138" cy="409086"/>
        </a:xfrm>
        <a:prstGeom prst="rect">
          <a:avLst/>
        </a:prstGeom>
        <a:noFill/>
      </xdr:spPr>
      <xdr:txBody>
        <a:bodyPr wrap="none" lIns="91440" tIns="45720" rIns="91440" bIns="45720">
          <a:spAutoFit/>
        </a:bodyPr>
        <a:lstStyle/>
        <a:p>
          <a:pPr algn="ctr"/>
          <a:r>
            <a:rPr lang="ja-JP" altLang="en-US" sz="1900" b="0" cap="none" spc="0">
              <a:ln w="3175">
                <a:solidFill>
                  <a:schemeClr val="accent2">
                    <a:lumMod val="75000"/>
                  </a:schemeClr>
                </a:solidFill>
                <a:prstDash val="solid"/>
              </a:ln>
              <a:solidFill>
                <a:srgbClr val="FFFFFF"/>
              </a:solidFill>
              <a:effectLst>
                <a:outerShdw dist="38100" dir="2700000" algn="tl" rotWithShape="0">
                  <a:schemeClr val="accent2">
                    <a:lumMod val="75000"/>
                  </a:schemeClr>
                </a:outerShdw>
              </a:effectLst>
              <a:latin typeface="HGS創英角ｺﾞｼｯｸUB" panose="020B0900000000000000" pitchFamily="50" charset="-128"/>
              <a:ea typeface="HGS創英角ｺﾞｼｯｸUB" panose="020B0900000000000000" pitchFamily="50" charset="-128"/>
            </a:rPr>
            <a:t>農業センサスからみた地域（集落）の現状</a:t>
          </a:r>
        </a:p>
      </xdr:txBody>
    </xdr:sp>
    <xdr:clientData/>
  </xdr:oneCellAnchor>
  <xdr:twoCellAnchor>
    <xdr:from>
      <xdr:col>17</xdr:col>
      <xdr:colOff>93133</xdr:colOff>
      <xdr:row>7</xdr:row>
      <xdr:rowOff>245533</xdr:rowOff>
    </xdr:from>
    <xdr:to>
      <xdr:col>17</xdr:col>
      <xdr:colOff>575734</xdr:colOff>
      <xdr:row>8</xdr:row>
      <xdr:rowOff>16933</xdr:rowOff>
    </xdr:to>
    <xdr:sp macro="" textlink="">
      <xdr:nvSpPr>
        <xdr:cNvPr id="4" name="テキスト ボックス 3">
          <a:extLst>
            <a:ext uri="{FF2B5EF4-FFF2-40B4-BE49-F238E27FC236}">
              <a16:creationId xmlns:a16="http://schemas.microsoft.com/office/drawing/2014/main" id="{088722BF-DE66-4946-9E5D-84B63FCC4B52}"/>
            </a:ext>
          </a:extLst>
        </xdr:cNvPr>
        <xdr:cNvSpPr txBox="1"/>
      </xdr:nvSpPr>
      <xdr:spPr>
        <a:xfrm>
          <a:off x="12828058" y="1198033"/>
          <a:ext cx="482601" cy="2286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twoCellAnchor>
    <xdr:from>
      <xdr:col>18</xdr:col>
      <xdr:colOff>93133</xdr:colOff>
      <xdr:row>7</xdr:row>
      <xdr:rowOff>245533</xdr:rowOff>
    </xdr:from>
    <xdr:to>
      <xdr:col>18</xdr:col>
      <xdr:colOff>575734</xdr:colOff>
      <xdr:row>8</xdr:row>
      <xdr:rowOff>16933</xdr:rowOff>
    </xdr:to>
    <xdr:sp macro="" textlink="">
      <xdr:nvSpPr>
        <xdr:cNvPr id="5" name="テキスト ボックス 4">
          <a:extLst>
            <a:ext uri="{FF2B5EF4-FFF2-40B4-BE49-F238E27FC236}">
              <a16:creationId xmlns:a16="http://schemas.microsoft.com/office/drawing/2014/main" id="{14E2E5D3-D764-419A-BD61-7EDA9374B510}"/>
            </a:ext>
          </a:extLst>
        </xdr:cNvPr>
        <xdr:cNvSpPr txBox="1"/>
      </xdr:nvSpPr>
      <xdr:spPr>
        <a:xfrm>
          <a:off x="13437658" y="1198033"/>
          <a:ext cx="482601" cy="228600"/>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gn="ctr"/>
          <a:r>
            <a:rPr kumimoji="1" lang="ja-JP" altLang="en-US" sz="700" b="0">
              <a:solidFill>
                <a:sysClr val="windowText" lastClr="000000"/>
              </a:solidFill>
              <a:latin typeface="Meiryo UI" panose="020B0604030504040204" pitchFamily="50" charset="-128"/>
              <a:ea typeface="Meiryo UI" panose="020B0604030504040204" pitchFamily="50" charset="-128"/>
            </a:rPr>
            <a:t>（歳）</a:t>
          </a:r>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辻 義晴(TSUJI Yoshiharu)" refreshedDate="45947.47587465278" createdVersion="8" refreshedVersion="8" minRefreshableVersion="3" recordCount="444" xr:uid="{6B2422A2-827B-44F4-A5D4-0A69E0749F86}">
  <cacheSource type="worksheet">
    <worksheetSource ref="C5:E2088" sheet="2020年"/>
  </cacheSource>
  <cacheFields count="3">
    <cacheField name="市町村" numFmtId="0">
      <sharedItems containsBlank="1" count="61">
        <m/>
        <s v="平塚市"/>
        <s v="横須賀市" u="1"/>
        <s v="相模原市" u="1"/>
        <s v="緑区" u="1"/>
        <s v="中央区" u="1"/>
        <s v="南区" u="1"/>
        <s v="川崎市" u="1"/>
        <s v="川崎区" u="1"/>
        <s v="幸区" u="1"/>
        <s v="中原区" u="1"/>
        <s v="高津区" u="1"/>
        <s v="多摩区" u="1"/>
        <s v="宮前区" u="1"/>
        <s v="麻生区" u="1"/>
        <s v="横浜市" u="1"/>
        <s v="鶴見区" u="1"/>
        <s v="神奈川区" u="1"/>
        <s v="西区" u="1"/>
        <s v="中区" u="1"/>
        <s v="南区（南区２－１）" u="1"/>
        <s v="保土ケ谷区" u="1"/>
        <s v="磯子区" u="1"/>
        <s v="金沢区" u="1"/>
        <s v="港北区" u="1"/>
        <s v="戸塚区" u="1"/>
        <s v="港南区（南区２－２）" u="1"/>
        <s v="旭区" u="1"/>
        <s v="瀬谷区" u="1"/>
        <s v="栄区" u="1"/>
        <s v="泉区" u="1"/>
        <s v="青葉区" u="1"/>
        <s v="都筑区" u="1"/>
        <s v="鎌倉市" u="1"/>
        <s v="藤沢市" u="1"/>
        <s v="小田原市" u="1"/>
        <s v="茅ヶ崎市" u="1"/>
        <s v="逗子市" u="1"/>
        <s v="三浦市" u="1"/>
        <s v="秦野市" u="1"/>
        <s v="厚木市" u="1"/>
        <s v="大和市" u="1"/>
        <s v="伊勢原市" u="1"/>
        <s v="海老名市" u="1"/>
        <s v="座間市" u="1"/>
        <s v="南足柄市" u="1"/>
        <s v="綾瀬市" u="1"/>
        <s v="葉山町" u="1"/>
        <s v="寒川町" u="1"/>
        <s v="大磯町" u="1"/>
        <s v="二宮町" u="1"/>
        <s v="中井町" u="1"/>
        <s v="大井町" u="1"/>
        <s v="松田町" u="1"/>
        <s v="山北町" u="1"/>
        <s v="開成町" u="1"/>
        <s v="箱根町" u="1"/>
        <s v="真鶴町" u="1"/>
        <s v="湯河原町" u="1"/>
        <s v="愛川町" u="1"/>
        <s v="清川村" u="1"/>
      </sharedItems>
    </cacheField>
    <cacheField name="旧市町村" numFmtId="0">
      <sharedItems containsBlank="1"/>
    </cacheField>
    <cacheField name="農業集落" numFmtId="0">
      <sharedItems containsBlank="1" count="1547">
        <m/>
        <s v="上平塚"/>
        <s v="諏訪町"/>
        <s v="柳町"/>
        <s v="西仲町"/>
        <s v="平塚新宿"/>
        <s v="馬入"/>
        <s v="須賀北"/>
        <s v="須賀西"/>
        <s v="公所"/>
        <s v="根坂間"/>
        <s v="出繩"/>
        <s v="上万田"/>
        <s v="下万田"/>
        <s v="高根"/>
        <s v="山下"/>
        <s v="河内"/>
        <s v="徳延"/>
        <s v="纒"/>
        <s v="大真土"/>
        <s v="古真土"/>
        <s v="今里"/>
        <s v="西町"/>
        <s v="通町"/>
        <s v="中庭"/>
        <s v="東町"/>
        <s v="観音町"/>
        <s v="下郷"/>
        <s v="上町"/>
        <s v="田端"/>
        <s v="坂戸"/>
        <s v="尼沼"/>
        <s v="上宿"/>
        <s v="中宿"/>
        <s v="御殿東"/>
        <s v="御殿西"/>
        <s v="下宿"/>
        <s v="裏宿"/>
        <s v="横宿"/>
        <s v="南原東町"/>
        <s v="南原上町"/>
        <s v="上惣領"/>
        <s v="惣領分"/>
        <s v="庶子分"/>
        <s v="寺分"/>
        <s v="遠藤原"/>
        <s v="小熊"/>
        <s v="早田・人増"/>
        <s v="山田屋敷・飛谷津"/>
        <s v="山入・四十畑"/>
        <s v="山之神"/>
        <s v="台"/>
        <s v="新宿・神戸"/>
        <s v="下吉沢"/>
        <s v="宮下"/>
        <s v="平等寺"/>
        <s v="豊中"/>
        <s v="本宿"/>
        <s v="小嶺"/>
        <s v="打間木"/>
        <s v="飯島"/>
        <s v="寺田繩"/>
        <s v="入野"/>
        <s v="長持"/>
        <s v="北久保"/>
        <s v="中久保"/>
        <s v="大久保"/>
        <s v="青柳"/>
        <s v="坪之内"/>
        <s v="堀之内"/>
        <s v="川前"/>
        <s v="片岡"/>
        <s v="広川"/>
        <s v="千須谷"/>
        <s v="吉際"/>
        <s v="大神第一"/>
        <s v="大神第二"/>
        <s v="大神第三"/>
        <s v="大神第四"/>
        <s v="田村第一"/>
        <s v="田村第二"/>
        <s v="田村第三"/>
        <s v="田村第四"/>
        <s v="横内第一"/>
        <s v="横内第二"/>
        <s v="横内第三"/>
        <s v="横内第四"/>
        <s v="城所"/>
        <s v="小鍋島"/>
        <s v="大島"/>
        <s v="下島"/>
        <s v="西海地"/>
        <s v="矢崎"/>
        <s v="別北"/>
        <s v="大畑"/>
        <s v="丸島"/>
        <s v="入山瀬"/>
        <s v="真田"/>
        <s v="追浜行政地区" u="1"/>
        <s v="田浦行政地区" u="1"/>
        <s v="逸見行政地区" u="1"/>
        <s v="本庁行政地区" u="1"/>
        <s v="川間" u="1"/>
        <s v="高坂" u="1"/>
        <s v="荒巻芝生" u="1"/>
        <s v="吉井" u="1"/>
        <s v="走水" u="1"/>
        <s v="鴨居" u="1"/>
        <s v="馬堀，大津" u="1"/>
        <s v="池田" u="1"/>
        <s v="根岸" u="1"/>
        <s v="公郷" u="1"/>
        <s v="森崎" u="1"/>
        <s v="大矢部" u="1"/>
        <s v="衣笠" u="1"/>
        <s v="平作" u="1"/>
        <s v="阿部倉" u="1"/>
        <s v="池上" u="1"/>
        <s v="金谷，衣笠栄" u="1"/>
        <s v="小矢部" u="1"/>
        <s v="久里浜" u="1"/>
        <s v="久村" u="1"/>
        <s v="佐原上" u="1"/>
        <s v="佐原下" u="1"/>
        <s v="岩戸" u="1"/>
        <s v="武" u="1"/>
        <s v="須軽谷" u="1"/>
        <s v="林" u="1"/>
        <s v="太田和" u="1"/>
        <s v="久留和" u="1"/>
        <s v="子安" u="1"/>
        <s v="秋谷" u="1"/>
        <s v="芦名" u="1"/>
        <s v="長坂" u="1"/>
        <s v="荻野" u="1"/>
        <s v="佐島" u="1"/>
        <s v="丸大" u="1"/>
        <s v="東" u="1"/>
        <s v="中村" u="1"/>
        <s v="志も" u="1"/>
        <s v="長岡" u="1"/>
        <s v="金は" u="1"/>
        <s v="津久井浜" u="1"/>
        <s v="丸を" u="1"/>
        <s v="丸岡" u="1"/>
        <s v="丸入" u="1"/>
        <s v="丸な" u="1"/>
        <s v="小根岸" u="1"/>
        <s v="大木根" u="1"/>
        <s v="長浜" u="1"/>
        <s v="井尻" u="1"/>
        <s v="仮屋ケ崎" u="1"/>
        <s v="漆山" u="1"/>
        <s v="荒井" u="1"/>
        <s v="屋形" u="1"/>
        <s v="番場" u="1"/>
        <s v="新宿" u="1"/>
        <s v="市町村" u="1"/>
        <s v="森下" u="1"/>
        <s v="当麻田" u="1"/>
        <s v="橋本本町" u="1"/>
        <s v="中町" u="1"/>
        <s v="南町" u="1"/>
        <s v="宮上" u="1"/>
        <s v="新町" u="1"/>
        <s v="二本松" u="1"/>
        <s v="上大島" u="1"/>
        <s v="中ノ郷" u="1"/>
        <s v="常盤" u="1"/>
        <s v="古清水２－１" u="1"/>
        <s v="上九沢" u="1"/>
        <s v="下九沢" u="1"/>
        <s v="塚場２－１" u="1"/>
        <s v="宮下２－１" u="1"/>
        <s v="作ノ口" u="1"/>
        <s v="葛輪２－１" u="1"/>
        <s v="荒丸" u="1"/>
        <s v="東野" u="1"/>
        <s v="上野田" u="1"/>
        <s v="上青根" u="1"/>
        <s v="音久和" u="1"/>
        <s v="大堀" u="1"/>
        <s v="共進" u="1"/>
        <s v="関上" u="1"/>
        <s v="鮑子" u="1"/>
        <s v="青山" u="1"/>
        <s v="石神" u="1"/>
        <s v="宮前" u="1"/>
        <s v="長竹" u="1"/>
        <s v="土沢" u="1"/>
        <s v="谷戸・寺沢" u="1"/>
        <s v="根本" u="1"/>
        <s v="明日原・平井・荒久" u="1"/>
        <s v="中野" u="1"/>
        <s v="稲生" u="1"/>
        <s v="石ケ沢" u="1"/>
        <s v="韮尾根" u="1"/>
        <s v="小網" u="1"/>
        <s v="森戸" u="1"/>
        <s v="仲町" u="1"/>
        <s v="奈良井" u="1"/>
        <s v="大沢" u="1"/>
        <s v="原替戸" u="1"/>
        <s v="野尻" u="1"/>
        <s v="又野" u="1"/>
        <s v="川坂" u="1"/>
        <s v="馬石" u="1"/>
        <s v="渡戸" u="1"/>
        <s v="中開戸下" u="1"/>
        <s v="中開戸上" u="1"/>
        <s v="宮ノ前" u="1"/>
        <s v="谷戸" u="1"/>
        <s v="西門" u="1"/>
        <s v="道場" u="1"/>
        <s v="御屋敷" u="1"/>
        <s v="大上" u="1"/>
        <s v="前戸" u="1"/>
        <s v="梶野" u="1"/>
        <s v="嵐" u="1"/>
        <s v="下原" u="1"/>
        <s v="上原" u="1"/>
        <s v="東開戸" u="1"/>
        <s v="上村" u="1"/>
        <s v="西野々" u="1"/>
        <s v="三井" u="1"/>
        <s v="名手" u="1"/>
        <s v="奥畑" u="1"/>
        <s v="若柳" u="1"/>
        <s v="阿津" u="1"/>
        <s v="寸沢嵐" u="1"/>
        <s v="沼本" u="1"/>
        <s v="道南" u="1"/>
        <s v="道北" u="1"/>
        <s v="増原" u="1"/>
        <s v="関口" u="1"/>
        <s v="山口" u="1"/>
        <s v="鼠坂" u="1"/>
        <s v="新戸" u="1"/>
        <s v="下町" u="1"/>
        <s v="横橋" u="1"/>
        <s v="赤馬東部" u="1"/>
        <s v="赤馬" u="1"/>
        <s v="柳馬場" u="1"/>
        <s v="宿" u="1"/>
        <s v="原" u="1"/>
        <s v="西" u="1"/>
        <s v="岡本" u="1"/>
        <s v="小原" u="1"/>
        <s v="底沢" u="1"/>
        <s v="宮原" u="1"/>
        <s v="西村" u="1"/>
        <s v="山沢" u="1"/>
        <s v="下倉" u="1"/>
        <s v="藤木" u="1"/>
        <s v="中平" u="1"/>
        <s v="下河原" u="1"/>
        <s v="都畑" u="1"/>
        <s v="谷ケ原" u="1"/>
        <s v="久保沢" u="1"/>
        <s v="向原" u="1"/>
        <s v="原宿" u="1"/>
        <s v="町屋" u="1"/>
        <s v="小松" u="1"/>
        <s v="城北" u="1"/>
        <s v="堂面" u="1"/>
        <s v="はけ" u="1"/>
        <s v="日連" u="1"/>
        <s v="杉" u="1"/>
        <s v="青田" u="1"/>
        <s v="奈良本" u="1"/>
        <s v="椚戸" u="1"/>
        <s v="藤野" u="1"/>
        <s v="関野" u="1"/>
        <s v="小渕" u="1"/>
        <s v="栃谷" u="1"/>
        <s v="上沢井" u="1"/>
        <s v="落合" u="1"/>
        <s v="中里" u="1"/>
        <s v="日野" u="1"/>
        <s v="牧馬" u="1"/>
        <s v="篠原上" u="1"/>
        <s v="篠原中" u="1"/>
        <s v="篠原下" u="1"/>
        <s v="大久和" u="1"/>
        <s v="中尾" u="1"/>
        <s v="新和田" u="1"/>
        <s v="馬本" u="1"/>
        <s v="吉原" u="1"/>
        <s v="堂地" u="1"/>
        <s v="大鐘" u="1"/>
        <s v="小津久" u="1"/>
        <s v="奥牧野" u="1"/>
        <s v="舟久保" u="1"/>
        <s v="綱子" u="1"/>
        <s v="大川原" u="1"/>
        <s v="長又" u="1"/>
        <s v="菅井" u="1"/>
        <s v="伏馬田" u="1"/>
        <s v="小舟" u="1"/>
        <s v="川上" u="1"/>
        <s v="上和田" u="1"/>
        <s v="下和田" u="1"/>
        <s v="鎌沢" u="1"/>
        <s v="上河原" u="1"/>
        <s v="下岩" u="1"/>
        <s v="御霊" u="1"/>
        <s v="上岩" u="1"/>
        <s v="日向" u="1"/>
        <s v="葛原" u="1"/>
        <s v="名倉" u="1"/>
        <s v="大刀" u="1"/>
        <s v="清兵衛新田" u="1"/>
        <s v="清新東部" u="1"/>
        <s v="すすきの" u="1"/>
        <s v="古清水２－２" u="1"/>
        <s v="塚場２－２" u="1"/>
        <s v="宮下２－２" u="1"/>
        <s v="滝" u="1"/>
        <s v="久所" u="1"/>
        <s v="堀ノ内" u="1"/>
        <s v="半在家" u="1"/>
        <s v="陽原" u="1"/>
        <s v="望地" u="1"/>
        <s v="塩田" u="1"/>
        <s v="四ツ谷" u="1"/>
        <s v="葛輪２－２" u="1"/>
        <s v="清水" u="1"/>
        <s v="星ケ丘南" u="1"/>
        <s v="星ケ丘北中南西" u="1"/>
        <s v="久保ケ谷戸" u="1"/>
        <s v="丸崎" u="1"/>
        <s v="虹吹２－１" u="1"/>
        <s v="諏訪面２－１" u="1"/>
        <s v="番田" u="1"/>
        <s v="田尻" u="1"/>
        <s v="田中" u="1"/>
        <s v="元町" u="1"/>
        <s v="石橋" u="1"/>
        <s v="本町" u="1"/>
        <s v="日金沢" u="1"/>
        <s v="久保" u="1"/>
        <s v="栄町" u="1"/>
        <s v="青葉" u="1"/>
        <s v="大和" u="1"/>
        <s v="上宿，谷原２－１" u="1"/>
        <s v="一青会２－１" u="1"/>
        <s v="上矢部" u="1"/>
        <s v="山王" u="1"/>
        <s v="中渕" u="1"/>
        <s v="嶽ノ内２－１" u="1"/>
        <s v="共和旭町" u="1"/>
        <s v="東町幸町矢の３" u="1"/>
        <s v="矢部新田第２" u="1"/>
        <s v="矢部新田第３" u="1"/>
        <s v="虹吹２－２" u="1"/>
        <s v="諏訪面２－２" u="1"/>
        <s v="大下" u="1"/>
        <s v="上庭" u="1"/>
        <s v="下庭，中丸" u="1"/>
        <s v="新屋敷，畑中" u="1"/>
        <s v="大橋，松原" u="1"/>
        <s v="下原，山ノ神" u="1"/>
        <s v="古山上" u="1"/>
        <s v="古山下" u="1"/>
        <s v="市場" u="1"/>
        <s v="三島" u="1"/>
        <s v="上宿，谷原２－２" u="1"/>
        <s v="原当麻上" u="1"/>
        <s v="原当麻下" u="1"/>
        <s v="麻溝台" u="1"/>
        <s v="溝上" u="1"/>
        <s v="豊原" u="1"/>
        <s v="振興" u="1"/>
        <s v="一青会２－２" u="1"/>
        <s v="旭" u="1"/>
        <s v="嶽ノ内２－２" u="1"/>
        <s v="大野台第１" u="1"/>
        <s v="大野台第２" u="1"/>
        <s v="新渕" u="1"/>
        <s v="古渕" u="1"/>
        <s v="大沼" u="1"/>
        <s v="鵜野森" u="1"/>
        <s v="中和田新開" u="1"/>
        <s v="谷口" u="1"/>
        <s v="中和田" u="1"/>
        <s v="東林間" u="1"/>
        <s v="翠ケ丘" u="1"/>
        <s v="鶴ケ丘" u="1"/>
        <s v="相模大野" u="1"/>
        <s v="上磯部" u="1"/>
        <s v="下磯部" u="1"/>
        <s v="勝坂上" u="1"/>
        <s v="相武台前" u="1"/>
        <s v="新磯台帰農" u="1"/>
        <s v="新興帰農" u="1"/>
        <s v="昭和町・台町" u="1"/>
        <s v="日ノ出町・出来野" u="1"/>
        <s v="江川町・殿町" u="1"/>
        <s v="塩浜" u="1"/>
        <s v="四谷・観音町" u="1"/>
        <s v="西町・川中島・藤崎町" u="1"/>
        <s v="小田・渡田新町" u="1"/>
        <s v="下平間" u="1"/>
        <s v="小向・古市場" u="1"/>
        <s v="戸手・南河原" u="1"/>
        <s v="北加瀬" u="1"/>
        <s v="越路" u="1"/>
        <s v="江川" u="1"/>
        <s v="辻" u="1"/>
        <s v="東前" u="1"/>
        <s v="小倉" u="1"/>
        <s v="鹿島田" u="1"/>
        <s v="中丸子" u="1"/>
        <s v="上平間" u="1"/>
        <s v="大谷戸" u="1"/>
        <s v="宮内" u="1"/>
        <s v="新城" u="1"/>
        <s v="神地" u="1"/>
        <s v="下小田中" u="1"/>
        <s v="井田" u="1"/>
        <s v="木月" u="1"/>
        <s v="今井" u="1"/>
        <s v="市ノ坪" u="1"/>
        <s v="苅宿" u="1"/>
        <s v="小杉" u="1"/>
        <s v="上丸子" u="1"/>
        <s v="下野毛" u="1"/>
        <s v="北見方" u="1"/>
        <s v="久本" u="1"/>
        <s v="下作延" u="1"/>
        <s v="久地第一" u="1"/>
        <s v="久地第二" u="1"/>
        <s v="宇奈根" u="1"/>
        <s v="溝口" u="1"/>
        <s v="二子" u="1"/>
        <s v="諏訪" u="1"/>
        <s v="宮崎２－１" u="1"/>
        <s v="梶ヶ谷２－１" u="1"/>
        <s v="野川東部３－１" u="1"/>
        <s v="野川東部３－２" u="1"/>
        <s v="南野川東部２－１" u="1"/>
        <s v="南野川２－１" u="1"/>
        <s v="末長" u="1"/>
        <s v="新作" u="1"/>
        <s v="千年" u="1"/>
        <s v="子母口" u="1"/>
        <s v="久末" u="1"/>
        <s v="蟹ケ谷" u="1"/>
        <s v="明津" u="1"/>
        <s v="上作延東部" u="1"/>
        <s v="上作延西部２－１" u="1"/>
        <s v="城下" u="1"/>
        <s v="仙谷" u="1"/>
        <s v="芝間" u="1"/>
        <s v="天宿" u="1"/>
        <s v="野戸呂" u="1"/>
        <s v="北浦" u="1"/>
        <s v="南馬場" u="1"/>
        <s v="馬場" u="1"/>
        <s v="稲田提" u="1"/>
        <s v="中相" u="1"/>
        <s v="中上" u="1"/>
        <s v="上の台" u="1"/>
        <s v="台南" u="1"/>
        <s v="籠堰" u="1"/>
        <s v="向" u="1"/>
        <s v="中部" u="1"/>
        <s v="川原" u="1"/>
        <s v="登戸東東中" u="1"/>
        <s v="富士塚・入谷" u="1"/>
        <s v="舟島" u="1"/>
        <s v="宿河原" u="1"/>
        <s v="宿之島" u="1"/>
        <s v="下網" u="1"/>
        <s v="堰" u="1"/>
        <s v="東生田" u="1"/>
        <s v="長沢２－１" u="1"/>
        <s v="大作" u="1"/>
        <s v="栗谷" u="1"/>
        <s v="五反田" u="1"/>
        <s v="土渕" u="1"/>
        <s v="明王宿" u="1"/>
        <s v="長尾" u="1"/>
        <s v="長尾東部" u="1"/>
        <s v="長尾中部" u="1"/>
        <s v="馬絹北部" u="1"/>
        <s v="小台" u="1"/>
        <s v="平台第一" u="1"/>
        <s v="平台第二" u="1"/>
        <s v="三ツ又" u="1"/>
        <s v="寺矢" u="1"/>
        <s v="矢中" u="1"/>
        <s v="梶ヶ谷２－２" u="1"/>
        <s v="野川東部３－３" u="1"/>
        <s v="野川西部" u="1"/>
        <s v="南野川東部２－２" u="1"/>
        <s v="南野川２－２" u="1"/>
        <s v="野川南西部" u="1"/>
        <s v="日蔭根" u="1"/>
        <s v="日向根" u="1"/>
        <s v="後谷戸" u="1"/>
        <s v="下有馬" u="1"/>
        <s v="有馬中部" u="1"/>
        <s v="上有馬" u="1"/>
        <s v="土橋東部" u="1"/>
        <s v="土橋西部" u="1"/>
        <s v="土橋南部" u="1"/>
        <s v="新鷺沼" u="1"/>
        <s v="宮崎２－２" u="1"/>
        <s v="花の台" u="1"/>
        <s v="稗原" u="1"/>
        <s v="長沢" u="1"/>
        <s v="初山" u="1"/>
        <s v="犬蔵" u="1"/>
        <s v="菅生帰農" u="1"/>
        <s v="向丘帰農" u="1"/>
        <s v="蔵敷" u="1"/>
        <s v="興農" u="1"/>
        <s v="平日向" u="1"/>
        <s v="平日陰" u="1"/>
        <s v="神木" u="1"/>
        <s v="神木第一" u="1"/>
        <s v="上作延西部" u="1"/>
        <s v="長沢２－２" u="1"/>
        <s v="高石" u="1"/>
        <s v="細山" u="1"/>
        <s v="金程" u="1"/>
        <s v="万福寺" u="1"/>
        <s v="古沢" u="1"/>
        <s v="五力田" u="1"/>
        <s v="大ケ谷戸" u="1"/>
        <s v="真福寺" u="1"/>
        <s v="日吉" u="1"/>
        <s v="王禅寺" u="1"/>
        <s v="下麻生" u="1"/>
        <s v="上麻生東部" u="1"/>
        <s v="早野" u="1"/>
        <s v="片平" u="1"/>
        <s v="栗木" u="1"/>
        <s v="黒川" u="1"/>
        <s v="岡上" u="1"/>
        <s v="東寺尾" u="1"/>
        <s v="山手" u="1"/>
        <s v="北寺尾" u="1"/>
        <s v="獅子ケ谷" u="1"/>
        <s v="駒岡" u="1"/>
        <s v="上末吉" u="1"/>
        <s v="江ケ崎" u="1"/>
        <s v="矢向，尻手" u="1"/>
        <s v="菅田東部" u="1"/>
        <s v="菅田南部" u="1"/>
        <s v="羽沢北部" u="1"/>
        <s v="羽沢侑生" u="1"/>
        <s v="羽沢南部" u="1"/>
        <s v="三枚" u="1"/>
        <s v="片倉" u="1"/>
        <s v="神大寺" u="1"/>
        <s v="西寺尾" u="1"/>
        <s v="西寺尾東部" u="1"/>
        <s v="三ツ沢" u="1"/>
        <s v="三ッ沢東部，栗田谷" u="1"/>
        <s v="六角橋" u="1"/>
        <s v="白幡" u="1"/>
        <s v="大口子安" u="1"/>
        <s v="西区全域" u="1"/>
        <s v="本牧１・２丁目" u="1"/>
        <s v="根岸その他" u="1"/>
        <s v="大岡" u="1"/>
        <s v="別所" u="1"/>
        <s v="六ツ川" u="1"/>
        <s v="永田南" u="1"/>
        <s v="永田北" u="1"/>
        <s v="南太田外" u="1"/>
        <s v="中村町外" u="1"/>
        <s v="上星川" u="1"/>
        <s v="西谷" u="1"/>
        <s v="川島" u="1"/>
        <s v="仏向" u="1"/>
        <s v="峯沢" u="1"/>
        <s v="岡沢" u="1"/>
        <s v="鎌谷，宮田，天王" u="1"/>
        <s v="峰岡" u="1"/>
        <s v="常盤台・釜台" u="1"/>
        <s v="和田" u="1"/>
        <s v="星川" u="1"/>
        <s v="保土ケ谷" u="1"/>
        <s v="仏向・藤塚" u="1"/>
        <s v="霞台、神戸、月見台、桜ケ丘" u="1"/>
        <s v="岩井外" u="1"/>
        <s v="上菅田" u="1"/>
        <s v="新井" u="1"/>
        <s v="岡村" u="1"/>
        <s v="磯子" u="1"/>
        <s v="中原" u="1"/>
        <s v="杉田" u="1"/>
        <s v="上中里" u="1"/>
        <s v="氷取沢" u="1"/>
        <s v="峰" u="1"/>
        <s v="矢部野" u="1"/>
        <s v="森" u="1"/>
        <s v="根岸・滝頭その他" u="1"/>
        <s v="富岡" u="1"/>
        <s v="柴" u="1"/>
        <s v="谷津" u="1"/>
        <s v="六浦" u="1"/>
        <s v="朝比奈" u="1"/>
        <s v="釜利谷南" u="1"/>
        <s v="北谷" u="1"/>
        <s v="宮谷" u="1"/>
        <s v="釜利谷東" u="1"/>
        <s v="福浦" u="1"/>
        <s v="下田" u="1"/>
        <s v="矢上" u="1"/>
        <s v="箕輪" u="1"/>
        <s v="日吉本町" u="1"/>
        <s v="綱島" u="1"/>
        <s v="樽" u="1"/>
        <s v="大曽根" u="1"/>
        <s v="太尾" u="1"/>
        <s v="師岡" u="1"/>
        <s v="菊名" u="1"/>
        <s v="大豆戸" u="1"/>
        <s v="表谷" u="1"/>
        <s v="篠原" u="1"/>
        <s v="更生" u="1"/>
        <s v="岸根" u="1"/>
        <s v="鳥山" u="1"/>
        <s v="小机" u="1"/>
        <s v="第一生産班" u="1"/>
        <s v="第二生産班" u="1"/>
        <s v="第三生産班" u="1"/>
        <s v="第四生産班" u="1"/>
        <s v="第五生産班" u="1"/>
        <s v="第六生産班" u="1"/>
        <s v="第七生産班" u="1"/>
        <s v="第八生産班" u="1"/>
        <s v="第九生産班" u="1"/>
        <s v="第十生産班" u="1"/>
        <s v="第十一生産班" u="1"/>
        <s v="第十二生産班" u="1"/>
        <s v="第十三生産班" u="1"/>
        <s v="宮ノ谷" u="1"/>
        <s v="富塚" u="1"/>
        <s v="矢沢" u="1"/>
        <s v="谷矢部" u="1"/>
        <s v="矢部" u="1"/>
        <s v="上倉田" u="1"/>
        <s v="下倉田" u="1"/>
        <s v="品濃第一" u="1"/>
        <s v="品濃第二" u="1"/>
        <s v="蒔田野" u="1"/>
        <s v="会下根" u="1"/>
        <s v="平戸台" u="1"/>
        <s v="前田" u="1"/>
        <s v="秋葉" u="1"/>
        <s v="上柏尾" u="1"/>
        <s v="柏尾" u="1"/>
        <s v="舞岡下分" u="1"/>
        <s v="舞岡上分" u="1"/>
        <s v="桜堂" u="1"/>
        <s v="汲沢（２－１）" u="1"/>
        <s v="深谷（２－１）" u="1"/>
        <s v="深谷谷戸（２－１）" u="1"/>
        <s v="小雀" u="1"/>
        <s v="俣野" u="1"/>
        <s v="東俣野" u="1"/>
        <s v="共栄" u="1"/>
        <s v="影取" u="1"/>
        <s v="日森" u="1"/>
        <s v="片曽" u="1"/>
        <s v="篠塚" u="1"/>
        <s v="名瀬" u="1"/>
        <s v="羽根沢" u="1"/>
        <s v="歌舞伎" u="1"/>
        <s v="坂本" u="1"/>
        <s v="上大岡" u="1"/>
        <s v="上大岡南" u="1"/>
        <s v="西松本" u="1"/>
        <s v="大谷" u="1"/>
        <s v="大北" u="1"/>
        <s v="金井" u="1"/>
        <s v="寺尾" u="1"/>
        <s v="中の丸" u="1"/>
        <s v="武者ケ谷" u="1"/>
        <s v="関" u="1"/>
        <s v="雑色" u="1"/>
        <s v="臼杵" u="1"/>
        <s v="宮ケ谷" u="1"/>
        <s v="上金井" u="1"/>
        <s v="上野庭" u="1"/>
        <s v="北辰" u="1"/>
        <s v="中下野庭" u="1"/>
        <s v="上永谷" u="1"/>
        <s v="中永谷" u="1"/>
        <s v="下永谷" u="1"/>
        <s v="芹ケ谷第１" u="1"/>
        <s v="芹ケ谷第２" u="1"/>
        <s v="最戸" u="1"/>
        <s v="上今宿" u="1"/>
        <s v="下今宿" u="1"/>
        <s v="本村" u="1"/>
        <s v="半ケ谷" u="1"/>
        <s v="善部" u="1"/>
        <s v="春ノ木" u="1"/>
        <s v="市沢" u="1"/>
        <s v="桐ケ作" u="1"/>
        <s v="小三" u="1"/>
        <s v="上川井" u="1"/>
        <s v="川井第一" u="1"/>
        <s v="川井第二" u="1"/>
        <s v="下川井" u="1"/>
        <s v="三ツ境" u="1"/>
        <s v="今宿" u="1"/>
        <s v="鶴ケ峰" u="1"/>
        <s v="上白根" u="1"/>
        <s v="白根第一" u="1"/>
        <s v="白根第二" u="1"/>
        <s v="北八朔上" u="1"/>
        <s v="北八朔下" u="1"/>
        <s v="青砥" u="1"/>
        <s v="小山" u="1"/>
        <s v="西八朔" u="1"/>
        <s v="岡部" u="1"/>
        <s v="御前田" u="1"/>
        <s v="東向地" u="1"/>
        <s v="下長津田" u="1"/>
        <s v="十日市場" u="1"/>
        <s v="新治" u="1"/>
        <s v="三保" u="1"/>
        <s v="台村" u="1"/>
        <s v="寺山" u="1"/>
        <s v="中山" u="1"/>
        <s v="上山" u="1"/>
        <s v="白山" u="1"/>
        <s v="東本郷" u="1"/>
        <s v="山谷" u="1"/>
        <s v="宮腰" u="1"/>
        <s v="大中村" u="1"/>
        <s v="宮沢" u="1"/>
        <s v="下瀬谷" u="1"/>
        <s v="北村新道" u="1"/>
        <s v="橋戸南部" u="1"/>
        <s v="橋戸北部" u="1"/>
        <s v="本郷" u="1"/>
        <s v="中屋敷" u="1"/>
        <s v="竹村" u="1"/>
        <s v="上瀬谷" u="1"/>
        <s v="五貫目" u="1"/>
        <s v="相沢" u="1"/>
        <s v="二ツ橋" u="1"/>
        <s v="中谷" u="1"/>
        <s v="平台" u="1"/>
        <s v="内郷地" u="1"/>
        <s v="笠間" u="1"/>
        <s v="打越" u="1"/>
        <s v="大道" u="1"/>
        <s v="鍛冶ケ谷" u="1"/>
        <s v="大橋" u="1"/>
        <s v="上郷下組" u="1"/>
        <s v="石原" u="1"/>
        <s v="中島" u="1"/>
        <s v="庄土" u="1"/>
        <s v="長沼" u="1"/>
        <s v="田谷" u="1"/>
        <s v="長尾台" u="1"/>
        <s v="根下" u="1"/>
        <s v="中西" u="1"/>
        <s v="葛野" u="1"/>
        <s v="笹山" u="1"/>
        <s v="下村" u="1"/>
        <s v="下分" u="1"/>
        <s v="下和泉" u="1"/>
        <s v="中和泉" u="1"/>
        <s v="台谷戸" u="1"/>
        <s v="和泉中村" u="1"/>
        <s v="並木谷戸" u="1"/>
        <s v="西部" u="1"/>
        <s v="三家" u="1"/>
        <s v="飯田南町" u="1"/>
        <s v="柳明" u="1"/>
        <s v="元木" u="1"/>
        <s v="下飯田" u="1"/>
        <s v="神明" u="1"/>
        <s v="下阿久和" u="1"/>
        <s v="子易" u="1"/>
        <s v="坂下" u="1"/>
        <s v="領家第一" u="1"/>
        <s v="領家第二" u="1"/>
        <s v="深谷（２－２）" u="1"/>
        <s v="汲沢（２－２）" u="1"/>
        <s v="深谷谷戸（２－２）" u="1"/>
        <s v="保木" u="1"/>
        <s v="平川" u="1"/>
        <s v="荏子田" u="1"/>
        <s v="船頭" u="1"/>
        <s v="牛込" u="1"/>
        <s v="稗田原" u="1"/>
        <s v="下谷" u="1"/>
        <s v="小黒" u="1"/>
        <s v="柚木" u="1"/>
        <s v="下谷本下部" u="1"/>
        <s v="下谷本上部" u="1"/>
        <s v="上谷本" u="1"/>
        <s v="成合" u="1"/>
        <s v="鴨志田" u="1"/>
        <s v="寺家" u="1"/>
        <s v="上鉄" u="1"/>
        <s v="中鉄" u="1"/>
        <s v="下鉄" u="1"/>
        <s v="黒須田" u="1"/>
        <s v="大場" u="1"/>
        <s v="上市ケ尾" u="1"/>
        <s v="下市ケ尾" u="1"/>
        <s v="下台" u="1"/>
        <s v="東村" u="1"/>
        <s v="西谷戸" u="1"/>
        <s v="中恩田" u="1"/>
        <s v="内田" u="1"/>
        <s v="井戸久保" u="1"/>
        <s v="下講中" u="1"/>
        <s v="宮之谷戸" u="1"/>
        <s v="北之谷戸" u="1"/>
        <s v="中講中" u="1"/>
        <s v="上講中" u="1"/>
        <s v="地蔵堂" u="1"/>
        <s v="小山田" u="1"/>
        <s v="川和" u="1"/>
        <s v="北山田" u="1"/>
        <s v="東山田" u="1"/>
        <s v="南山田" u="1"/>
        <s v="大棚" u="1"/>
        <s v="勝田" u="1"/>
        <s v="中川町" u="1"/>
        <s v="茅ケ崎" u="1"/>
        <s v="金子入" u="1"/>
        <s v="請地古梅" u="1"/>
        <s v="佐江戸" u="1"/>
        <s v="東方" u="1"/>
        <s v="折本" u="1"/>
        <s v="大熊谷戸" u="1"/>
        <s v="大熊下" u="1"/>
        <s v="川向" u="1"/>
        <s v="池辺北部" u="1"/>
        <s v="池辺東部" u="1"/>
        <s v="池辺南部" u="1"/>
        <s v="池辺西部" u="1"/>
        <s v="渋沢" u="1"/>
        <s v="扇ガ谷" u="1"/>
        <s v="二階堂" u="1"/>
        <s v="十二所" u="1"/>
        <s v="浄明寺" u="1"/>
        <s v="大町" u="1"/>
        <s v="材木座" u="1"/>
        <s v="長谷" u="1"/>
        <s v="極楽寺" u="1"/>
        <s v="雪ノ下" u="1"/>
        <s v="腰越" u="1"/>
        <s v="津" u="1"/>
        <s v="田辺" u="1"/>
        <s v="手広" u="1"/>
        <s v="上町屋" u="1"/>
        <s v="山崎" u="1"/>
        <s v="梶原" u="1"/>
        <s v="笛田" u="1"/>
        <s v="城廻" u="1"/>
        <s v="岩瀬" u="1"/>
        <s v="植木" u="1"/>
        <s v="大船" u="1"/>
        <s v="山ノ内" u="1"/>
        <s v="小袋谷" u="1"/>
        <s v="立石" u="1"/>
        <s v="善行" u="1"/>
        <s v="諏訪ケ谷" u="1"/>
        <s v="陣屋小路" u="1"/>
        <s v="厚生" u="1"/>
        <s v="三共" u="1"/>
        <s v="西富" u="1"/>
        <s v="大鋸東町" u="1"/>
        <s v="大東" u="1"/>
        <s v="中東" u="1"/>
        <s v="石上新田" u="1"/>
        <s v="堀川" u="1"/>
        <s v="苅田" u="1"/>
        <s v="宿庭" u="1"/>
        <s v="丸宮" u="1"/>
        <s v="下土棚" u="1"/>
        <s v="今田" u="1"/>
        <s v="亀井野" u="1"/>
        <s v="西俣野" u="1"/>
        <s v="石川" u="1"/>
        <s v="円行" u="1"/>
        <s v="北ノ谷表郷" u="1"/>
        <s v="小ケ谷" u="1"/>
        <s v="小糸" u="1"/>
        <s v="台谷" u="1"/>
        <s v="折戸" u="1"/>
        <s v="二ツ谷" u="1"/>
        <s v="羽鳥" u="1"/>
        <s v="城" u="1"/>
        <s v="藤大" u="1"/>
        <s v="引地" u="1"/>
        <s v="辻堂北町" u="1"/>
        <s v="辻堂東町" u="1"/>
        <s v="辻堂南町" u="1"/>
        <s v="辻堂西町" u="1"/>
        <s v="柄沢" u="1"/>
        <s v="渡内" u="1"/>
        <s v="高谷" u="1"/>
        <s v="小塚" u="1"/>
        <s v="弥勒寺" u="1"/>
        <s v="河原" u="1"/>
        <s v="川名" u="1"/>
        <s v="新屋敷" u="1"/>
        <s v="東り町" u="1"/>
        <s v="西方" u="1"/>
        <s v="高倉" u="1"/>
        <s v="藪鼻" u="1"/>
        <s v="長後" u="1"/>
        <s v="長後通り" u="1"/>
        <s v="上合" u="1"/>
        <s v="遠藤北部" u="1"/>
        <s v="遠藤東部" u="1"/>
        <s v="遠藤南部" u="1"/>
        <s v="遠藤西部" u="1"/>
        <s v="菖蒲沢" u="1"/>
        <s v="打戻" u="1"/>
        <s v="獺郷" u="1"/>
        <s v="用田" u="1"/>
        <s v="小田原" u="1"/>
        <s v="町田" u="1"/>
        <s v="井細田" u="1"/>
        <s v="多古" u="1"/>
        <s v="荻窪" u="1"/>
        <s v="山王原" u="1"/>
        <s v="網一色" u="1"/>
        <s v="諏訪原" u="1"/>
        <s v="宮本" u="1"/>
        <s v="中宿第一" u="1"/>
        <s v="中宿第二" u="1"/>
        <s v="星山" u="1"/>
        <s v="中久野" u="1"/>
        <s v="留場" u="1"/>
        <s v="欠ノ上" u="1"/>
        <s v="坊所" u="1"/>
        <s v="舟原" u="1"/>
        <s v="和留沢" u="1"/>
        <s v="丸西" u="1"/>
        <s v="丸中" u="1"/>
        <s v="東組" u="1"/>
        <s v="向口" u="1"/>
        <s v="丸上" u="1"/>
        <s v="板橋" u="1"/>
        <s v="東風祭" u="1"/>
        <s v="西風祭" u="1"/>
        <s v="入生田" u="1"/>
        <s v="水之尾" u="1"/>
        <s v="酒匂" u="1"/>
        <s v="小八幡" u="1"/>
        <s v="下堀" u="1"/>
        <s v="矢作" u="1"/>
        <s v="上鴨宮" u="1"/>
        <s v="鴨宮東西" u="1"/>
        <s v="鴨宮駅前" u="1"/>
        <s v="中新田" u="1"/>
        <s v="下新田" u="1"/>
        <s v="曽我原" u="1"/>
        <s v="曽我谷津" u="1"/>
        <s v="曽我別所" u="1"/>
        <s v="曽我岸" u="1"/>
        <s v="曽我神戸" u="1"/>
        <s v="米神" u="1"/>
        <s v="根府川" u="1"/>
        <s v="江ノ浦" u="1"/>
        <s v="国府津東部" u="1"/>
        <s v="国府津中宿" u="1"/>
        <s v="国府津西部" u="1"/>
        <s v="国府津天神前" u="1"/>
        <s v="国府津辻川" u="1"/>
        <s v="国府津生田" u="1"/>
        <s v="田島丹沢" u="1"/>
        <s v="田島根岸" u="1"/>
        <s v="田島堂ノ前" u="1"/>
        <s v="田島河原境" u="1"/>
        <s v="田島河原" u="1"/>
        <s v="東栢山" u="1"/>
        <s v="西栢山" u="1"/>
        <s v="曽比西" u="1"/>
        <s v="曽比河原" u="1"/>
        <s v="曽比寺下" u="1"/>
        <s v="穴部新田" u="1"/>
        <s v="穴部" u="1"/>
        <s v="府川" u="1"/>
        <s v="北ノ窪" u="1"/>
        <s v="柳新田" u="1"/>
        <s v="飯田岡" u="1"/>
        <s v="清水新田" u="1"/>
        <s v="新屋" u="1"/>
        <s v="中曽根" u="1"/>
        <s v="蓮正寺" u="1"/>
        <s v="延清" u="1"/>
        <s v="西大友" u="1"/>
        <s v="東大友" u="1"/>
        <s v="永塚" u="1"/>
        <s v="下千代" u="1"/>
        <s v="上千代" u="1"/>
        <s v="千代上原" u="1"/>
        <s v="高田" u="1"/>
        <s v="別堀" u="1"/>
        <s v="曽我大沢" u="1"/>
        <s v="上曽我" u="1"/>
        <s v="下大井" u="1"/>
        <s v="鬼柳" u="1"/>
        <s v="桑原" u="1"/>
        <s v="西成田" u="1"/>
        <s v="東成田" u="1"/>
        <s v="飯泉" u="1"/>
        <s v="脇" u="1"/>
        <s v="坂呂" u="1"/>
        <s v="下" u="1"/>
        <s v="小船" u="1"/>
        <s v="山西" u="1"/>
        <s v="中村原" u="1"/>
        <s v="沼代" u="1"/>
        <s v="明沢" u="1"/>
        <s v="羽根尾" u="1"/>
        <s v="十間坂" u="1"/>
        <s v="茶屋町" u="1"/>
        <s v="鳥井戸" u="1"/>
        <s v="東海岸" u="1"/>
        <s v="中海岸" u="1"/>
        <s v="萩園" u="1"/>
        <s v="西久保" u="1"/>
        <s v="円蔵" u="1"/>
        <s v="矢畑" u="1"/>
        <s v="浜之郷" u="1"/>
        <s v="下町屋" u="1"/>
        <s v="松尾" u="1"/>
        <s v="柳島" u="1"/>
        <s v="新田" u="1"/>
        <s v="香川" u="1"/>
        <s v="甘沼" u="1"/>
        <s v="下赤羽根" u="1"/>
        <s v="中赤羽根" u="1"/>
        <s v="上赤羽根" u="1"/>
        <s v="小和田" u="1"/>
        <s v="菱沼" u="1"/>
        <s v="室田" u="1"/>
        <s v="芹沢" u="1"/>
        <s v="行谷" u="1"/>
        <s v="堤" u="1"/>
        <s v="下寺尾" u="1"/>
        <s v="桜山" u="1"/>
        <s v="沼間" u="1"/>
        <s v="池子" u="1"/>
        <s v="久木" u="1"/>
        <s v="小坪" u="1"/>
        <s v="逗子" u="1"/>
        <s v="山ノ根" u="1"/>
        <s v="今井原" u="1"/>
        <s v="仲今井" u="1"/>
        <s v="大瀬戸" u="1"/>
        <s v="芝原" u="1"/>
        <s v="木ノ間" u="1"/>
        <s v="松原" u="1"/>
        <s v="岩井口" u="1"/>
        <s v="鹿池" u="1"/>
        <s v="山道" u="1"/>
        <s v="菊名浜" u="1"/>
        <s v="菊名岡" u="1"/>
        <s v="蛭尾" u="1"/>
        <s v="里丸山" u="1"/>
        <s v="岩浦" u="1"/>
        <s v="鋒小浜" u="1"/>
        <s v="間久保" u="1"/>
        <s v="柳田" u="1"/>
        <s v="田戸" u="1"/>
        <s v="房坪" u="1"/>
        <s v="大毘" u="1"/>
        <s v="大乗" u="1"/>
        <s v="宮川" u="1"/>
        <s v="向ケ崎" u="1"/>
        <s v="城ケ島" u="1"/>
        <s v="町部" u="1"/>
        <s v="諸磯" u="1"/>
        <s v="小網代" u="1"/>
        <s v="高円坊西組" u="1"/>
        <s v="高円坊東組" u="1"/>
        <s v="元屋敷" u="1"/>
        <s v="飯森" u="1"/>
        <s v="下宮田，神田" u="1"/>
        <s v="黒崎" u="1"/>
        <s v="三戸神田" u="1"/>
        <s v="三戸北" u="1"/>
        <s v="谷戸上" u="1"/>
        <s v="竹の下" u="1"/>
        <s v="赤羽根" u="1"/>
        <s v="本乳牛" u="1"/>
        <s v="乳牛" u="1"/>
        <s v="上乳牛" u="1"/>
        <s v="曽屋" u="1"/>
        <s v="入船" u="1"/>
        <s v="御門" u="1"/>
        <s v="才ケ分" u="1"/>
        <s v="河原町" u="1"/>
        <s v="東南" u="1"/>
        <s v="上大槻" u="1"/>
        <s v="簑毛" u="1"/>
        <s v="名古木" u="1"/>
        <s v="東田原" u="1"/>
        <s v="西田原" u="1"/>
        <s v="平沢" u="1"/>
        <s v="今泉" u="1"/>
        <s v="尾尻" u="1"/>
        <s v="西大竹" u="1"/>
        <s v="羽根" u="1"/>
        <s v="菩堤" u="1"/>
        <s v="横野" u="1"/>
        <s v="戸川" u="1"/>
        <s v="南矢名" u="1"/>
        <s v="北矢名" u="1"/>
        <s v="鶴巻" u="1"/>
        <s v="下大槻" u="1"/>
        <s v="堀山下" u="1"/>
        <s v="堀西" u="1"/>
        <s v="千村" u="1"/>
        <s v="三廻部" u="1"/>
        <s v="柳川" u="1"/>
        <s v="菖蒲" u="1"/>
        <s v="八沢" u="1"/>
        <s v="松枝町" u="1"/>
        <s v="弁天町・本町・天王町" u="1"/>
        <s v="大手町・仲町" u="1"/>
        <s v="大手町南北" u="1"/>
        <s v="仲町北南" u="1"/>
        <s v="旭町北" u="1"/>
        <s v="旭町西" u="1"/>
        <s v="旭町南一部" u="1"/>
        <s v="旭町南" u="1"/>
        <s v="猿ケ島" u="1"/>
        <s v="新開" u="1"/>
        <s v="小平" u="1"/>
        <s v="中依知" u="1"/>
        <s v="下依知" u="1"/>
        <s v="金田上部" u="1"/>
        <s v="金田中部" u="1"/>
        <s v="金田東部" u="1"/>
        <s v="用野" u="1"/>
        <s v="北部" u="1"/>
        <s v="丸打" u="1"/>
        <s v="浅後" u="1"/>
        <s v="峰柄" u="1"/>
        <s v="眞弓" u="1"/>
        <s v="清源" u="1"/>
        <s v="泉" u="1"/>
        <s v="檜谷" u="1"/>
        <s v="宮郷" u="1"/>
        <s v="桝割" u="1"/>
        <s v="子中" u="1"/>
        <s v="新興" u="1"/>
        <s v="下川入" u="1"/>
        <s v="上三田" u="1"/>
        <s v="中三田" u="1"/>
        <s v="根岸，十日市場" u="1"/>
        <s v="白根" u="1"/>
        <s v="反田" u="1"/>
        <s v="木売場" u="1"/>
        <s v="及川" u="1"/>
        <s v="棚沢" u="1"/>
        <s v="上飯山" u="1"/>
        <s v="中飯山" u="1"/>
        <s v="日枝" u="1"/>
        <s v="千頭" u="1"/>
        <s v="籏谷" u="1"/>
        <s v="下古沢" u="1"/>
        <s v="上古沢" u="1"/>
        <s v="上谷戸" u="1"/>
        <s v="川久保" u="1"/>
        <s v="中沢" u="1"/>
        <s v="観音谷戸" u="1"/>
        <s v="神川" u="1"/>
        <s v="大竹" u="1"/>
        <s v="日向川，大畑" u="1"/>
        <s v="久保屋敷" u="1"/>
        <s v="中屋" u="1"/>
        <s v="榎田，椚山" u="1"/>
        <s v="町屋，堀合" u="1"/>
        <s v="小野，桂木" u="1"/>
        <s v="岩田，竹内" u="1"/>
        <s v="表津古久" u="1"/>
        <s v="裏津古久" u="1"/>
        <s v="戸室" u="1"/>
        <s v="恩名" u="1"/>
        <s v="下温水" u="1"/>
        <s v="船子第一，第二" u="1"/>
        <s v="坊中" u="1"/>
        <s v="宿愛甲" u="1"/>
        <s v="上愛甲" u="1"/>
        <s v="愛名" u="1"/>
        <s v="高坪" u="1"/>
        <s v="浅間山" u="1"/>
        <s v="戸田" u="1"/>
        <s v="上落合" u="1"/>
        <s v="下津古久" u="1"/>
        <s v="酒井" u="1"/>
        <s v="岡田" u="1"/>
        <s v="坂上" u="1"/>
        <s v="山上" u="1"/>
        <s v="大和原" u="1"/>
        <s v="一の関" u="1"/>
        <s v="島津" u="1"/>
        <s v="坊の窪" u="1"/>
        <s v="入村" u="1"/>
        <s v="光丘" u="1"/>
        <s v="南大和" u="1"/>
        <s v="下草柳大下" u="1"/>
        <s v="下草柳六軒" u="1"/>
        <s v="下草柳中村" u="1"/>
        <s v="上草柳東" u="1"/>
        <s v="上草柳マルソ" u="1"/>
        <s v="鶴間台" u="1"/>
        <s v="南林間" u="1"/>
        <s v="鶴間新町" u="1"/>
        <s v="中央林間" u="1"/>
        <s v="久田" u="1"/>
        <s v="桜株" u="1"/>
        <s v="宮久保" u="1"/>
        <s v="高等町" u="1"/>
        <s v="下福田南部" u="1"/>
        <s v="下福田北部" u="1"/>
        <s v="中福田" u="1"/>
        <s v="札ノ辻" u="1"/>
        <s v="善光明" u="1"/>
        <s v="南庭" u="1"/>
        <s v="代官庭" u="1"/>
        <s v="新道下" u="1"/>
        <s v="境橋" u="1"/>
        <s v="東大竹" u="1"/>
        <s v="板戸" u="1"/>
        <s v="片町" u="1"/>
        <s v="伊勢原" u="1"/>
        <s v="池端" u="1"/>
        <s v="七区点在地" u="1"/>
        <s v="馬渡" u="1"/>
        <s v="大句" u="1"/>
        <s v="北高森" u="1"/>
        <s v="石田" u="1"/>
        <s v="下落合" u="1"/>
        <s v="見附島" u="1"/>
        <s v="下糟屋" u="1"/>
        <s v="東富岡" u="1"/>
        <s v="粟窪" u="1"/>
        <s v="前高森" u="1"/>
        <s v="小金塚" u="1"/>
        <s v="大山" u="1"/>
        <s v="神戸" u="1"/>
        <s v="串橋" u="1"/>
        <s v="笠窪" u="1"/>
        <s v="坪ノ内" u="1"/>
        <s v="善波" u="1"/>
        <s v="栗原" u="1"/>
        <s v="三ノ宮" u="1"/>
        <s v="木津根" u="1"/>
        <s v="上谷" u="1"/>
        <s v="沖" u="1"/>
        <s v="西屋" u="1"/>
        <s v="下小稲葉" u="1"/>
        <s v="東沼目" u="1"/>
        <s v="原之宿" u="1"/>
        <s v="西沼目" u="1"/>
        <s v="洗水" u="1"/>
        <s v="宝地・九沢" u="1"/>
        <s v="峰岸" u="1"/>
        <s v="〆引" u="1"/>
        <s v="辻・秋山" u="1"/>
        <s v="中丸" u="1"/>
        <s v="石倉" u="1"/>
        <s v="上今泉" u="1"/>
        <s v="柏ケ谷" u="1"/>
        <s v="国分" u="1"/>
        <s v="勝瀬" u="1"/>
        <s v="河原口" u="1"/>
        <s v="上郷" u="1"/>
        <s v="下今泉" u="1"/>
        <s v="社家第一" u="1"/>
        <s v="社家第二" u="1"/>
        <s v="社家第三" u="1"/>
        <s v="上河内" u="1"/>
        <s v="杉久保第二" u="1"/>
        <s v="杉久保第三" u="1"/>
        <s v="杉久保第四" u="1"/>
        <s v="杉久保第一" u="1"/>
        <s v="根" u="1"/>
        <s v="神崎" u="1"/>
        <s v="居合" u="1"/>
        <s v="下河内" u="1"/>
        <s v="門沢橋" u="1"/>
        <s v="桜野" u="1"/>
        <s v="雪里" u="1"/>
        <s v="中河内" u="1"/>
        <s v="相模が丘" u="1"/>
        <s v="小松原" u="1"/>
        <s v="ひばりが丘" u="1"/>
        <s v="下栗原" u="1"/>
        <s v="皆原" u="1"/>
        <s v="新田宿第３" u="1"/>
        <s v="新田宿第２" u="1"/>
        <s v="新田宿第１" u="1"/>
        <s v="中河原" u="1"/>
        <s v="入谷第２" u="1"/>
        <s v="河原宿" u="1"/>
        <s v="入谷第１" u="1"/>
        <s v="鈴鹿" u="1"/>
        <s v="中谷戸" u="1"/>
        <s v="星の谷" u="1"/>
        <s v="星徳" u="1"/>
        <s v="相武台" u="1"/>
        <s v="小池" u="1"/>
        <s v="上栗原東部" u="1"/>
        <s v="上栗原西部" u="1"/>
        <s v="中沼" u="1"/>
        <s v="狩野" u="1"/>
        <s v="飯沢" u="1"/>
        <s v="広町" u="1"/>
        <s v="関本" u="1"/>
        <s v="大雄町" u="1"/>
        <s v="雨坪" u="1"/>
        <s v="福泉" u="1"/>
        <s v="弘西寺" u="1"/>
        <s v="向田" u="1"/>
        <s v="苅野" u="1"/>
        <s v="矢倉沢関場" u="1"/>
        <s v="矢倉沢本村" u="1"/>
        <s v="内山第３" u="1"/>
        <s v="内山第２" u="1"/>
        <s v="内山第１" u="1"/>
        <s v="班目" u="1"/>
        <s v="千津島" u="1"/>
        <s v="壗下" u="1"/>
        <s v="竹松" u="1"/>
        <s v="下怒田" u="1"/>
        <s v="上怒田" u="1"/>
        <s v="和田河原上部" u="1"/>
        <s v="和田河原下部" u="1"/>
        <s v="生駒" u="1"/>
        <s v="駒形新宿" u="1"/>
        <s v="日影" u="1"/>
        <s v="台河原" u="1"/>
        <s v="岩原" u="1"/>
        <s v="沼田" u="1"/>
        <s v="三竹" u="1"/>
        <s v="矢佐芝" u="1"/>
        <s v="板屋窪" u="1"/>
        <s v="蓼川" u="1"/>
        <s v="上深谷" u="1"/>
        <s v="上土棚" u="1"/>
        <s v="吉岡" u="1"/>
        <s v="早川" u="1"/>
        <s v="小園" u="1"/>
        <s v="厚木基地・飛行場(非認定)" u="1"/>
        <s v="木古庭" u="1"/>
        <s v="上山口" u="1"/>
        <s v="下山口" u="1"/>
        <s v="一色" u="1"/>
        <s v="堀内" u="1"/>
        <s v="長柄" u="1"/>
        <s v="一之宮" u="1"/>
        <s v="中瀬" u="1"/>
        <s v="大曲" u="1"/>
        <s v="大蔵" u="1"/>
        <s v="小谷" u="1"/>
        <s v="小動" u="1"/>
        <s v="宮山" u="1"/>
        <s v="倉見" u="1"/>
        <s v="高麗" u="1"/>
        <s v="西小磯東" u="1"/>
        <s v="西小磯西" u="1"/>
        <s v="山王町Ａ" u="1"/>
        <s v="山王町Ｂ" u="1"/>
        <s v="台町" u="1"/>
        <s v="月京" u="1"/>
        <s v="生沢" u="1"/>
        <s v="寺坂" u="1"/>
        <s v="虫窪" u="1"/>
        <s v="黒岩" u="1"/>
        <s v="妙見，富士見が丘" u="1"/>
        <s v="梅沢" u="1"/>
        <s v="越地" u="1"/>
        <s v="茶屋" u="1"/>
        <s v="釜野" u="1"/>
        <s v="入川匂" u="1"/>
        <s v="通川匂" u="1"/>
        <s v="岩倉" u="1"/>
        <s v="境別所" u="1"/>
        <s v="本境" u="1"/>
        <s v="境原" u="1"/>
        <s v="砂口" u="1"/>
        <s v="上井ノ口東" u="1"/>
        <s v="上井ノ口西" u="1"/>
        <s v="宮向" u="1"/>
        <s v="北窪" u="1"/>
        <s v="下井ノ口" u="1"/>
        <s v="五分一" u="1"/>
        <s v="北田" u="1"/>
        <s v="藤沢" u="1"/>
        <s v="比奈窪" u="1"/>
        <s v="遠藤" u="1"/>
        <s v="大久保下" u="1"/>
        <s v="大久保上" u="1"/>
        <s v="古怒田" u="1"/>
        <s v="半分形" u="1"/>
        <s v="鴨沢" u="1"/>
        <s v="松本下" u="1"/>
        <s v="松本上" u="1"/>
        <s v="根岸上" u="1"/>
        <s v="根岸下" u="1"/>
        <s v="坊村" u="1"/>
        <s v="宮地" u="1"/>
        <s v="金手" u="1"/>
        <s v="赤田" u="1"/>
        <s v="中庭，下庭" u="1"/>
        <s v="台庭，馬場" u="1"/>
        <s v="東庭" u="1"/>
        <s v="西庭" u="1"/>
        <s v="篠窪" u="1"/>
        <s v="柳" u="1"/>
        <s v="高尾" u="1"/>
        <s v="西大井" u="1"/>
        <s v="上大井" u="1"/>
        <s v="萓沼" u="1"/>
        <s v="弥勒寺下部" u="1"/>
        <s v="弥勒寺上部" u="1"/>
        <s v="土佐原" u="1"/>
        <s v="宇津茂" u="1"/>
        <s v="大寺" u="1"/>
        <s v="田代" u="1"/>
        <s v="虫沢" u="1"/>
        <s v="根石" u="1"/>
        <s v="庶子" u="1"/>
        <s v="大門" u="1"/>
        <s v="神山上" u="1"/>
        <s v="神山下" u="1"/>
        <s v="中央" u="1"/>
        <s v="萩原上" u="1"/>
        <s v="萩原中" u="1"/>
        <s v="萩原下" u="1"/>
        <s v="鶴野" u="1"/>
        <s v="上清水" u="1"/>
        <s v="下清水" u="1"/>
        <s v="堂山" u="1"/>
        <s v="尺里西" u="1"/>
        <s v="尺里中" u="1"/>
        <s v="尺里東" u="1"/>
        <s v="上本村" u="1"/>
        <s v="下本村" u="1"/>
        <s v="村雨" u="1"/>
        <s v="南原" u="1"/>
        <s v="越地東" u="1"/>
        <s v="越地西" u="1"/>
        <s v="湯坂下" u="1"/>
        <s v="湯坂上" u="1"/>
        <s v="城山" u="1"/>
        <s v="万随" u="1"/>
        <s v="田屋敷" u="1"/>
        <s v="高松山" u="1"/>
        <s v="原耕地" u="1"/>
        <s v="箒沢" u="1"/>
        <s v="玄倉" u="1"/>
        <s v="神尾田" u="1"/>
        <s v="焼大" u="1"/>
        <s v="畑" u="1"/>
        <s v="平山" u="1"/>
        <s v="神繩" u="1"/>
        <s v="山市場" u="1"/>
        <s v="湯触" u="1"/>
        <s v="大蔵野" u="1"/>
        <s v="谷ケ" u="1"/>
        <s v="透間" u="1"/>
        <s v="谷戸・諸渕" u="1"/>
        <s v="峯・塩沢" u="1"/>
        <s v="都夫良野" u="1"/>
        <s v="瀬戸・駒の子" u="1"/>
        <s v="鍛冶屋敷" u="1"/>
        <s v="深沢" u="1"/>
        <s v="市間・高杉" u="1"/>
        <s v="人遠・八丁" u="1"/>
        <s v="岡野" u="1"/>
        <s v="金井島" u="1"/>
        <s v="延沢" u="1"/>
        <s v="円中" u="1"/>
        <s v="宮台" u="1"/>
        <s v="牛島" u="1"/>
        <s v="上島" u="1"/>
        <s v="榎本" u="1"/>
        <s v="中家村" u="1"/>
        <s v="神明町" u="1"/>
        <s v="その他" u="1"/>
        <s v="上向" u="1"/>
        <s v="中筋" u="1"/>
        <s v="下向" u="1"/>
        <s v="宮城野" u="1"/>
        <s v="二ノ平・強羅" u="1"/>
        <s v="真鶴地区生産組合" u="1"/>
        <s v="岩地区生産組合" u="1"/>
        <s v="川堀" u="1"/>
        <s v="中" u="1"/>
        <s v="西一" u="1"/>
        <s v="西二" u="1"/>
        <s v="西三" u="1"/>
        <s v="温泉場" u="1"/>
        <s v="城堀" u="1"/>
        <s v="門川" u="1"/>
        <s v="半繩" u="1"/>
        <s v="二井" u="1"/>
        <s v="八菅" u="1"/>
        <s v="松台" u="1"/>
        <s v="楠" u="1"/>
        <s v="上熊坂" u="1"/>
        <s v="大塚" u="1"/>
        <s v="六ツ倉" u="1"/>
        <s v="桜台" u="1"/>
        <s v="小沢" u="1"/>
        <s v="原箕輪" u="1"/>
        <s v="下箕輪" u="1"/>
        <s v="幣山" u="1"/>
        <s v="下之街道" u="1"/>
        <s v="中之平" u="1"/>
        <s v="角田上部" u="1"/>
        <s v="海底" u="1"/>
        <s v="金山" u="1"/>
        <s v="上三増" u="1"/>
        <s v="川北" u="1"/>
        <s v="原臼" u="1"/>
        <s v="両向" u="1"/>
        <s v="細野" u="1"/>
        <s v="田代第一" u="1"/>
        <s v="田代第二" u="1"/>
        <s v="田代第三" u="1"/>
        <s v="法論堂" u="1"/>
        <s v="柿ノ木平" u="1"/>
        <s v="谷太郎" u="1"/>
        <s v="中根" u="1"/>
        <s v="八幡" u="1"/>
        <s v="片原" u="1"/>
        <s v="金翅" u="1"/>
        <s v="宮門" u="1"/>
        <s v="下煤ケ谷" u="1"/>
        <s v="南"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44">
  <r>
    <x v="0"/>
    <m/>
    <x v="0"/>
  </r>
  <r>
    <x v="1"/>
    <m/>
    <x v="0"/>
  </r>
  <r>
    <x v="1"/>
    <s v="平塚市"/>
    <x v="0"/>
  </r>
  <r>
    <x v="1"/>
    <s v="平塚市"/>
    <x v="1"/>
  </r>
  <r>
    <x v="1"/>
    <s v="平塚市"/>
    <x v="2"/>
  </r>
  <r>
    <x v="1"/>
    <s v="平塚市"/>
    <x v="3"/>
  </r>
  <r>
    <x v="1"/>
    <s v="平塚市"/>
    <x v="4"/>
  </r>
  <r>
    <x v="1"/>
    <s v="平塚市"/>
    <x v="5"/>
  </r>
  <r>
    <x v="1"/>
    <s v="平塚市"/>
    <x v="6"/>
  </r>
  <r>
    <x v="1"/>
    <s v="平塚市"/>
    <x v="7"/>
  </r>
  <r>
    <x v="1"/>
    <s v="平塚市"/>
    <x v="8"/>
  </r>
  <r>
    <x v="1"/>
    <s v="旭村"/>
    <x v="0"/>
  </r>
  <r>
    <x v="1"/>
    <s v="旭村"/>
    <x v="9"/>
  </r>
  <r>
    <x v="1"/>
    <s v="旭村"/>
    <x v="10"/>
  </r>
  <r>
    <x v="1"/>
    <s v="旭村"/>
    <x v="11"/>
  </r>
  <r>
    <x v="1"/>
    <s v="旭村"/>
    <x v="12"/>
  </r>
  <r>
    <x v="1"/>
    <s v="旭村"/>
    <x v="13"/>
  </r>
  <r>
    <x v="1"/>
    <s v="旭村"/>
    <x v="14"/>
  </r>
  <r>
    <x v="1"/>
    <s v="旭村"/>
    <x v="15"/>
  </r>
  <r>
    <x v="1"/>
    <s v="旭村"/>
    <x v="16"/>
  </r>
  <r>
    <x v="1"/>
    <s v="旭村"/>
    <x v="17"/>
  </r>
  <r>
    <x v="1"/>
    <s v="旭村"/>
    <x v="18"/>
  </r>
  <r>
    <x v="1"/>
    <s v="大野町"/>
    <x v="0"/>
  </r>
  <r>
    <x v="1"/>
    <s v="大野町"/>
    <x v="19"/>
  </r>
  <r>
    <x v="1"/>
    <s v="大野町"/>
    <x v="20"/>
  </r>
  <r>
    <x v="1"/>
    <s v="大野町"/>
    <x v="21"/>
  </r>
  <r>
    <x v="1"/>
    <s v="大野町"/>
    <x v="22"/>
  </r>
  <r>
    <x v="1"/>
    <s v="大野町"/>
    <x v="23"/>
  </r>
  <r>
    <x v="1"/>
    <s v="大野町"/>
    <x v="24"/>
  </r>
  <r>
    <x v="1"/>
    <s v="大野町"/>
    <x v="25"/>
  </r>
  <r>
    <x v="1"/>
    <s v="大野町"/>
    <x v="26"/>
  </r>
  <r>
    <x v="1"/>
    <s v="大野町"/>
    <x v="27"/>
  </r>
  <r>
    <x v="1"/>
    <s v="大野町"/>
    <x v="28"/>
  </r>
  <r>
    <x v="1"/>
    <s v="大野町"/>
    <x v="29"/>
  </r>
  <r>
    <x v="1"/>
    <s v="大野町"/>
    <x v="30"/>
  </r>
  <r>
    <x v="1"/>
    <s v="大野町"/>
    <x v="31"/>
  </r>
  <r>
    <x v="1"/>
    <s v="大野町"/>
    <x v="32"/>
  </r>
  <r>
    <x v="1"/>
    <s v="大野町"/>
    <x v="33"/>
  </r>
  <r>
    <x v="1"/>
    <s v="大野町"/>
    <x v="34"/>
  </r>
  <r>
    <x v="1"/>
    <s v="大野町"/>
    <x v="35"/>
  </r>
  <r>
    <x v="1"/>
    <s v="大野町"/>
    <x v="36"/>
  </r>
  <r>
    <x v="1"/>
    <s v="大野町"/>
    <x v="37"/>
  </r>
  <r>
    <x v="1"/>
    <s v="大野町"/>
    <x v="38"/>
  </r>
  <r>
    <x v="1"/>
    <s v="大野町"/>
    <x v="39"/>
  </r>
  <r>
    <x v="1"/>
    <s v="大野町"/>
    <x v="40"/>
  </r>
  <r>
    <x v="1"/>
    <s v="土沢村"/>
    <x v="0"/>
  </r>
  <r>
    <x v="1"/>
    <s v="土沢村"/>
    <x v="41"/>
  </r>
  <r>
    <x v="1"/>
    <s v="土沢村"/>
    <x v="42"/>
  </r>
  <r>
    <x v="1"/>
    <s v="土沢村"/>
    <x v="43"/>
  </r>
  <r>
    <x v="1"/>
    <s v="土沢村"/>
    <x v="44"/>
  </r>
  <r>
    <x v="1"/>
    <s v="土沢村"/>
    <x v="45"/>
  </r>
  <r>
    <x v="1"/>
    <s v="土沢村"/>
    <x v="46"/>
  </r>
  <r>
    <x v="1"/>
    <s v="土沢村"/>
    <x v="47"/>
  </r>
  <r>
    <x v="1"/>
    <s v="土沢村"/>
    <x v="48"/>
  </r>
  <r>
    <x v="1"/>
    <s v="土沢村"/>
    <x v="49"/>
  </r>
  <r>
    <x v="1"/>
    <s v="土沢村"/>
    <x v="50"/>
  </r>
  <r>
    <x v="1"/>
    <s v="土沢村"/>
    <x v="51"/>
  </r>
  <r>
    <x v="1"/>
    <s v="土沢村"/>
    <x v="52"/>
  </r>
  <r>
    <x v="1"/>
    <s v="土沢村"/>
    <x v="53"/>
  </r>
  <r>
    <x v="1"/>
    <s v="土沢村"/>
    <x v="54"/>
  </r>
  <r>
    <x v="1"/>
    <s v="豊田村"/>
    <x v="0"/>
  </r>
  <r>
    <x v="1"/>
    <s v="豊田村"/>
    <x v="55"/>
  </r>
  <r>
    <x v="1"/>
    <s v="豊田村"/>
    <x v="56"/>
  </r>
  <r>
    <x v="1"/>
    <s v="豊田村"/>
    <x v="22"/>
  </r>
  <r>
    <x v="1"/>
    <s v="豊田村"/>
    <x v="57"/>
  </r>
  <r>
    <x v="1"/>
    <s v="豊田村"/>
    <x v="54"/>
  </r>
  <r>
    <x v="1"/>
    <s v="豊田村"/>
    <x v="58"/>
  </r>
  <r>
    <x v="1"/>
    <s v="豊田村"/>
    <x v="59"/>
  </r>
  <r>
    <x v="1"/>
    <s v="金田村"/>
    <x v="0"/>
  </r>
  <r>
    <x v="1"/>
    <s v="金田村"/>
    <x v="60"/>
  </r>
  <r>
    <x v="1"/>
    <s v="金田村"/>
    <x v="61"/>
  </r>
  <r>
    <x v="1"/>
    <s v="金田村"/>
    <x v="62"/>
  </r>
  <r>
    <x v="1"/>
    <s v="金田村"/>
    <x v="63"/>
  </r>
  <r>
    <x v="1"/>
    <s v="金目村"/>
    <x v="0"/>
  </r>
  <r>
    <x v="1"/>
    <s v="金目村"/>
    <x v="64"/>
  </r>
  <r>
    <x v="1"/>
    <s v="金目村"/>
    <x v="65"/>
  </r>
  <r>
    <x v="1"/>
    <s v="金目村"/>
    <x v="66"/>
  </r>
  <r>
    <x v="1"/>
    <s v="金目村"/>
    <x v="67"/>
  </r>
  <r>
    <x v="1"/>
    <s v="金目村"/>
    <x v="68"/>
  </r>
  <r>
    <x v="1"/>
    <s v="金目村"/>
    <x v="69"/>
  </r>
  <r>
    <x v="1"/>
    <s v="金目村"/>
    <x v="70"/>
  </r>
  <r>
    <x v="1"/>
    <s v="金目村"/>
    <x v="71"/>
  </r>
  <r>
    <x v="1"/>
    <s v="金目村"/>
    <x v="72"/>
  </r>
  <r>
    <x v="1"/>
    <s v="金目村"/>
    <x v="73"/>
  </r>
  <r>
    <x v="1"/>
    <s v="神田村"/>
    <x v="0"/>
  </r>
  <r>
    <x v="1"/>
    <s v="神田村"/>
    <x v="74"/>
  </r>
  <r>
    <x v="1"/>
    <s v="神田村"/>
    <x v="75"/>
  </r>
  <r>
    <x v="1"/>
    <s v="神田村"/>
    <x v="76"/>
  </r>
  <r>
    <x v="1"/>
    <s v="神田村"/>
    <x v="77"/>
  </r>
  <r>
    <x v="1"/>
    <s v="神田村"/>
    <x v="78"/>
  </r>
  <r>
    <x v="1"/>
    <s v="神田村"/>
    <x v="79"/>
  </r>
  <r>
    <x v="1"/>
    <s v="神田村"/>
    <x v="80"/>
  </r>
  <r>
    <x v="1"/>
    <s v="神田村"/>
    <x v="81"/>
  </r>
  <r>
    <x v="1"/>
    <s v="神田村"/>
    <x v="82"/>
  </r>
  <r>
    <x v="1"/>
    <s v="神田村"/>
    <x v="83"/>
  </r>
  <r>
    <x v="1"/>
    <s v="神田村"/>
    <x v="84"/>
  </r>
  <r>
    <x v="1"/>
    <s v="神田村"/>
    <x v="85"/>
  </r>
  <r>
    <x v="1"/>
    <s v="神田村"/>
    <x v="86"/>
  </r>
  <r>
    <x v="1"/>
    <s v="城島村"/>
    <x v="0"/>
  </r>
  <r>
    <x v="1"/>
    <s v="城島村"/>
    <x v="87"/>
  </r>
  <r>
    <x v="1"/>
    <s v="城島村"/>
    <x v="88"/>
  </r>
  <r>
    <x v="1"/>
    <s v="城島村"/>
    <x v="89"/>
  </r>
  <r>
    <x v="1"/>
    <s v="城島村"/>
    <x v="90"/>
  </r>
  <r>
    <x v="1"/>
    <s v="岡崎村２－１"/>
    <x v="0"/>
  </r>
  <r>
    <x v="1"/>
    <s v="岡崎村２－１"/>
    <x v="91"/>
  </r>
  <r>
    <x v="1"/>
    <s v="岡崎村２－１"/>
    <x v="92"/>
  </r>
  <r>
    <x v="1"/>
    <s v="岡崎村２－１"/>
    <x v="93"/>
  </r>
  <r>
    <x v="1"/>
    <s v="岡崎村２－１"/>
    <x v="94"/>
  </r>
  <r>
    <x v="1"/>
    <s v="岡崎村２－１"/>
    <x v="95"/>
  </r>
  <r>
    <x v="1"/>
    <s v="岡崎村２－１"/>
    <x v="96"/>
  </r>
  <r>
    <x v="1"/>
    <s v="大根村２－１"/>
    <x v="0"/>
  </r>
  <r>
    <x v="1"/>
    <s v="大根村２－１"/>
    <x v="97"/>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r>
    <x v="0"/>
    <m/>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86801FC8-36C9-4530-BBCE-77556AC5CFB3}" name="ピボットテーブル2" cacheId="0" applyNumberFormats="0" applyBorderFormats="0" applyFontFormats="0" applyPatternFormats="0" applyAlignmentFormats="0" applyWidthHeightFormats="1" dataCaption="値" updatedVersion="8" minRefreshableVersion="3" useAutoFormatting="1" itemPrintTitles="1" createdVersion="8" indent="0" outline="1" outlineData="1" multipleFieldFilters="0">
  <location ref="A3:D103" firstHeaderRow="1" firstDataRow="2" firstDataCol="1"/>
  <pivotFields count="3">
    <pivotField axis="axisCol" showAll="0">
      <items count="62">
        <item m="1" x="18"/>
        <item m="1" x="19"/>
        <item m="1" x="6"/>
        <item x="0"/>
        <item m="1" x="15"/>
        <item m="1" x="16"/>
        <item m="1" x="17"/>
        <item m="1" x="20"/>
        <item m="1" x="21"/>
        <item m="1" x="22"/>
        <item m="1" x="23"/>
        <item m="1" x="24"/>
        <item m="1" x="25"/>
        <item m="1" x="26"/>
        <item m="1" x="27"/>
        <item m="1" x="4"/>
        <item m="1" x="28"/>
        <item m="1" x="29"/>
        <item m="1" x="30"/>
        <item m="1" x="31"/>
        <item m="1" x="32"/>
        <item m="1" x="7"/>
        <item m="1" x="8"/>
        <item m="1" x="9"/>
        <item m="1" x="10"/>
        <item m="1" x="11"/>
        <item m="1" x="12"/>
        <item m="1" x="13"/>
        <item m="1" x="14"/>
        <item m="1" x="3"/>
        <item m="1" x="5"/>
        <item m="1" x="2"/>
        <item x="1"/>
        <item m="1" x="33"/>
        <item m="1" x="34"/>
        <item m="1" x="35"/>
        <item m="1" x="36"/>
        <item m="1" x="37"/>
        <item m="1" x="38"/>
        <item m="1" x="39"/>
        <item m="1" x="40"/>
        <item m="1" x="41"/>
        <item m="1" x="42"/>
        <item m="1" x="43"/>
        <item m="1" x="44"/>
        <item m="1" x="45"/>
        <item m="1" x="46"/>
        <item m="1" x="47"/>
        <item m="1" x="48"/>
        <item m="1" x="49"/>
        <item m="1" x="50"/>
        <item m="1" x="51"/>
        <item m="1" x="52"/>
        <item m="1" x="53"/>
        <item m="1" x="54"/>
        <item m="1" x="55"/>
        <item m="1" x="56"/>
        <item m="1" x="57"/>
        <item m="1" x="58"/>
        <item m="1" x="59"/>
        <item m="1" x="60"/>
        <item t="default"/>
      </items>
    </pivotField>
    <pivotField showAll="0"/>
    <pivotField axis="axisRow" dataField="1" showAll="0">
      <items count="1548">
        <item m="1" x="150"/>
        <item m="1" x="419"/>
        <item m="1" x="1362"/>
        <item m="1" x="341"/>
        <item m="1" x="1002"/>
        <item m="1" x="1386"/>
        <item m="1" x="474"/>
        <item x="38"/>
        <item m="1" x="1204"/>
        <item m="1" x="722"/>
        <item m="1" x="246"/>
        <item m="1" x="1263"/>
        <item m="1" x="154"/>
        <item m="1" x="1508"/>
        <item m="1" x="1018"/>
        <item m="1" x="255"/>
        <item m="1" x="219"/>
        <item x="36"/>
        <item m="1" x="964"/>
        <item m="1" x="769"/>
        <item m="1" x="238"/>
        <item x="90"/>
        <item m="1" x="781"/>
        <item m="1" x="958"/>
        <item m="1" x="910"/>
        <item m="1" x="1103"/>
        <item x="16"/>
        <item m="1" x="272"/>
        <item m="1" x="1355"/>
        <item m="1" x="287"/>
        <item m="1" x="340"/>
        <item x="54"/>
        <item m="1" x="249"/>
        <item m="1" x="163"/>
        <item m="1" x="1079"/>
        <item m="1" x="415"/>
        <item m="1" x="936"/>
        <item m="1" x="666"/>
        <item m="1" x="1528"/>
        <item m="1" x="1259"/>
        <item m="1" x="1012"/>
        <item m="1" x="336"/>
        <item m="1" x="244"/>
        <item m="1" x="528"/>
        <item m="1" x="1101"/>
        <item m="1" x="465"/>
        <item m="1" x="972"/>
        <item m="1" x="407"/>
        <item m="1" x="1006"/>
        <item m="1" x="856"/>
        <item m="1" x="421"/>
        <item m="1" x="712"/>
        <item m="1" x="886"/>
        <item x="21"/>
        <item m="1" x="110"/>
        <item m="1" x="1533"/>
        <item m="1" x="785"/>
        <item x="30"/>
        <item m="1" x="1205"/>
        <item m="1" x="674"/>
        <item m="1" x="777"/>
        <item m="1" x="365"/>
        <item m="1" x="347"/>
        <item m="1" x="235"/>
        <item m="1" x="861"/>
        <item m="1" x="1020"/>
        <item m="1" x="130"/>
        <item m="1" x="364"/>
        <item m="1" x="805"/>
        <item m="1" x="681"/>
        <item m="1" x="623"/>
        <item m="1" x="602"/>
        <item m="1" x="846"/>
        <item m="1" x="243"/>
        <item m="1" x="1357"/>
        <item m="1" x="798"/>
        <item m="1" x="720"/>
        <item m="1" x="825"/>
        <item m="1" x="1520"/>
        <item m="1" x="1316"/>
        <item m="1" x="1063"/>
        <item m="1" x="1036"/>
        <item m="1" x="1348"/>
        <item m="1" x="303"/>
        <item m="1" x="1286"/>
        <item m="1" x="306"/>
        <item m="1" x="220"/>
        <item m="1" x="1496"/>
        <item m="1" x="919"/>
        <item m="1" x="1446"/>
        <item m="1" x="222"/>
        <item m="1" x="1262"/>
        <item x="28"/>
        <item m="1" x="178"/>
        <item m="1" x="1201"/>
        <item m="1" x="300"/>
        <item m="1" x="898"/>
        <item m="1" x="451"/>
        <item m="1" x="1460"/>
        <item m="1" x="168"/>
        <item m="1" x="590"/>
        <item m="1" x="996"/>
        <item m="1" x="1139"/>
        <item m="1" x="237"/>
        <item m="1" x="156"/>
        <item m="1" x="164"/>
        <item m="1" x="1038"/>
        <item m="1" x="599"/>
        <item m="1" x="158"/>
        <item m="1" x="1482"/>
        <item x="2"/>
        <item m="1" x="939"/>
        <item m="1" x="326"/>
        <item m="1" x="245"/>
        <item m="1" x="1031"/>
        <item m="1" x="250"/>
        <item x="22"/>
        <item m="1" x="776"/>
        <item m="1" x="759"/>
        <item m="1" x="186"/>
        <item m="1" x="889"/>
        <item m="1" x="1245"/>
        <item m="1" x="1176"/>
        <item m="1" x="467"/>
        <item m="1" x="841"/>
        <item m="1" x="205"/>
        <item m="1" x="299"/>
        <item m="1" x="576"/>
        <item m="1" x="1153"/>
        <item m="1" x="653"/>
        <item m="1" x="748"/>
        <item m="1" x="356"/>
        <item x="66"/>
        <item m="1" x="757"/>
        <item m="1" x="1253"/>
        <item m="1" x="380"/>
        <item m="1" x="215"/>
        <item m="1" x="201"/>
        <item m="1" x="678"/>
        <item m="1" x="414"/>
        <item m="1" x="1180"/>
        <item m="1" x="1517"/>
        <item x="89"/>
        <item m="1" x="878"/>
        <item m="1" x="755"/>
        <item x="94"/>
        <item m="1" x="679"/>
        <item m="1" x="1438"/>
        <item m="1" x="343"/>
        <item m="1" x="211"/>
        <item m="1" x="603"/>
        <item m="1" x="616"/>
        <item m="1" x="824"/>
        <item m="1" x="109"/>
        <item m="1" x="1504"/>
        <item m="1" x="167"/>
        <item m="1" x="1274"/>
        <item x="65"/>
        <item m="1" x="593"/>
        <item m="1" x="731"/>
        <item x="33"/>
        <item m="1" x="461"/>
        <item m="1" x="963"/>
        <item m="1" x="766"/>
        <item m="1" x="832"/>
        <item m="1" x="138"/>
        <item m="1" x="1177"/>
        <item m="1" x="161"/>
        <item m="1" x="760"/>
        <item m="1" x="1525"/>
        <item m="1" x="284"/>
        <item m="1" x="466"/>
        <item m="1" x="254"/>
        <item m="1" x="193"/>
        <item m="1" x="277"/>
        <item m="1" x="199"/>
        <item m="1" x="261"/>
        <item m="1" x="929"/>
        <item m="1" x="1082"/>
        <item m="1" x="140"/>
        <item m="1" x="511"/>
        <item m="1" x="853"/>
        <item m="1" x="482"/>
        <item m="1" x="149"/>
        <item m="1" x="408"/>
        <item m="1" x="1049"/>
        <item m="1" x="1434"/>
        <item x="29"/>
        <item m="1" x="335"/>
        <item m="1" x="137"/>
        <item m="1" x="948"/>
        <item x="25"/>
        <item m="1" x="734"/>
        <item m="1" x="1403"/>
        <item m="1" x="1448"/>
        <item m="1" x="213"/>
        <item m="1" x="269"/>
        <item m="1" x="1546"/>
        <item m="1" x="1455"/>
        <item m="1" x="162"/>
        <item m="1" x="1515"/>
        <item m="1" x="434"/>
        <item m="1" x="532"/>
        <item m="1" x="307"/>
        <item x="96"/>
        <item x="62"/>
        <item m="1" x="458"/>
        <item m="1" x="656"/>
        <item m="1" x="1469"/>
        <item m="1" x="1541"/>
        <item m="1" x="320"/>
        <item m="1" x="1237"/>
        <item m="1" x="1112"/>
        <item m="1" x="510"/>
        <item m="1" x="601"/>
        <item m="1" x="1470"/>
        <item m="1" x="1110"/>
        <item m="1" x="568"/>
        <item m="1" x="555"/>
        <item m="1" x="1115"/>
        <item m="1" x="597"/>
        <item m="1" x="1402"/>
        <item m="1" x="1147"/>
        <item m="1" x="881"/>
        <item x="69"/>
        <item m="1" x="743"/>
        <item x="57"/>
        <item m="1" x="700"/>
        <item m="1" x="338"/>
        <item m="1" x="613"/>
        <item m="1" x="203"/>
        <item m="1" x="993"/>
        <item m="1" x="1037"/>
        <item m="1" x="799"/>
        <item m="1" x="276"/>
        <item m="1" x="127"/>
        <item m="1" x="583"/>
        <item x="0"/>
        <item m="1" x="157"/>
        <item m="1" x="541"/>
        <item m="1" x="542"/>
        <item m="1" x="543"/>
        <item m="1" x="544"/>
        <item m="1" x="545"/>
        <item m="1" x="546"/>
        <item m="1" x="547"/>
        <item m="1" x="548"/>
        <item m="1" x="549"/>
        <item m="1" x="550"/>
        <item m="1" x="551"/>
        <item m="1" x="552"/>
        <item m="1" x="553"/>
        <item m="1" x="554"/>
        <item m="1" x="556"/>
        <item m="1" x="557"/>
        <item m="1" x="558"/>
        <item m="1" x="559"/>
        <item m="1" x="560"/>
        <item m="1" x="561"/>
        <item m="1" x="562"/>
        <item m="1" x="563"/>
        <item m="1" x="564"/>
        <item m="1" x="565"/>
        <item m="1" x="566"/>
        <item m="1" x="567"/>
        <item m="1" x="569"/>
        <item m="1" x="570"/>
        <item m="1" x="571"/>
        <item m="1" x="572"/>
        <item m="1" x="573"/>
        <item m="1" x="574"/>
        <item m="1" x="575"/>
        <item m="1" x="577"/>
        <item m="1" x="578"/>
        <item m="1" x="579"/>
        <item m="1" x="580"/>
        <item m="1" x="581"/>
        <item m="1" x="582"/>
        <item m="1" x="584"/>
        <item m="1" x="585"/>
        <item m="1" x="586"/>
        <item m="1" x="587"/>
        <item m="1" x="588"/>
        <item m="1" x="589"/>
        <item m="1" x="591"/>
        <item m="1" x="592"/>
        <item m="1" x="594"/>
        <item m="1" x="595"/>
        <item m="1" x="596"/>
        <item m="1" x="538"/>
        <item m="1" x="598"/>
        <item m="1" x="600"/>
        <item m="1" x="604"/>
        <item m="1" x="605"/>
        <item m="1" x="606"/>
        <item m="1" x="607"/>
        <item m="1" x="608"/>
        <item m="1" x="609"/>
        <item m="1" x="610"/>
        <item m="1" x="611"/>
        <item m="1" x="612"/>
        <item m="1" x="187"/>
        <item m="1" x="614"/>
        <item m="1" x="615"/>
        <item m="1" x="617"/>
        <item m="1" x="618"/>
        <item m="1" x="619"/>
        <item m="1" x="620"/>
        <item m="1" x="621"/>
        <item m="1" x="622"/>
        <item m="1" x="624"/>
        <item m="1" x="625"/>
        <item m="1" x="626"/>
        <item m="1" x="627"/>
        <item m="1" x="628"/>
        <item m="1" x="629"/>
        <item m="1" x="630"/>
        <item m="1" x="631"/>
        <item m="1" x="632"/>
        <item m="1" x="633"/>
        <item m="1" x="634"/>
        <item m="1" x="635"/>
        <item m="1" x="636"/>
        <item m="1" x="637"/>
        <item m="1" x="638"/>
        <item m="1" x="639"/>
        <item m="1" x="640"/>
        <item x="27"/>
        <item m="1" x="641"/>
        <item m="1" x="642"/>
        <item m="1" x="643"/>
        <item m="1" x="644"/>
        <item m="1" x="645"/>
        <item m="1" x="646"/>
        <item m="1" x="647"/>
        <item m="1" x="648"/>
        <item m="1" x="649"/>
        <item m="1" x="650"/>
        <item m="1" x="651"/>
        <item m="1" x="652"/>
        <item m="1" x="654"/>
        <item m="1" x="655"/>
        <item m="1" x="657"/>
        <item m="1" x="658"/>
        <item m="1" x="659"/>
        <item m="1" x="660"/>
        <item m="1" x="661"/>
        <item m="1" x="662"/>
        <item m="1" x="260"/>
        <item m="1" x="663"/>
        <item m="1" x="664"/>
        <item m="1" x="665"/>
        <item m="1" x="667"/>
        <item m="1" x="668"/>
        <item m="1" x="669"/>
        <item m="1" x="670"/>
        <item m="1" x="671"/>
        <item m="1" x="672"/>
        <item m="1" x="673"/>
        <item m="1" x="675"/>
        <item m="1" x="676"/>
        <item m="1" x="677"/>
        <item m="1" x="680"/>
        <item m="1" x="682"/>
        <item m="1" x="683"/>
        <item m="1" x="684"/>
        <item m="1" x="685"/>
        <item m="1" x="686"/>
        <item m="1" x="687"/>
        <item m="1" x="688"/>
        <item m="1" x="689"/>
        <item m="1" x="690"/>
        <item m="1" x="691"/>
        <item m="1" x="692"/>
        <item m="1" x="693"/>
        <item m="1" x="694"/>
        <item m="1" x="695"/>
        <item m="1" x="696"/>
        <item m="1" x="697"/>
        <item m="1" x="698"/>
        <item m="1" x="699"/>
        <item m="1" x="701"/>
        <item m="1" x="702"/>
        <item m="1" x="703"/>
        <item m="1" x="704"/>
        <item m="1" x="705"/>
        <item m="1" x="706"/>
        <item m="1" x="707"/>
        <item m="1" x="708"/>
        <item m="1" x="709"/>
        <item m="1" x="710"/>
        <item m="1" x="711"/>
        <item m="1" x="713"/>
        <item m="1" x="714"/>
        <item m="1" x="715"/>
        <item m="1" x="716"/>
        <item m="1" x="717"/>
        <item m="1" x="718"/>
        <item m="1" x="719"/>
        <item m="1" x="721"/>
        <item x="51"/>
        <item m="1" x="723"/>
        <item m="1" x="724"/>
        <item m="1" x="725"/>
        <item m="1" x="726"/>
        <item m="1" x="727"/>
        <item m="1" x="728"/>
        <item m="1" x="729"/>
        <item m="1" x="730"/>
        <item m="1" x="732"/>
        <item m="1" x="733"/>
        <item m="1" x="107"/>
        <item m="1" x="735"/>
        <item m="1" x="736"/>
        <item m="1" x="737"/>
        <item m="1" x="738"/>
        <item m="1" x="739"/>
        <item m="1" x="740"/>
        <item m="1" x="741"/>
        <item m="1" x="742"/>
        <item m="1" x="744"/>
        <item m="1" x="745"/>
        <item m="1" x="746"/>
        <item m="1" x="747"/>
        <item m="1" x="749"/>
        <item m="1" x="750"/>
        <item m="1" x="751"/>
        <item m="1" x="752"/>
        <item x="23"/>
        <item m="1" x="753"/>
        <item m="1" x="754"/>
        <item m="1" x="207"/>
        <item m="1" x="756"/>
        <item m="1" x="758"/>
        <item m="1" x="761"/>
        <item m="1" x="762"/>
        <item x="60"/>
        <item m="1" x="763"/>
        <item m="1" x="764"/>
        <item m="1" x="765"/>
        <item m="1" x="767"/>
        <item m="1" x="768"/>
        <item m="1" x="770"/>
        <item m="1" x="771"/>
        <item m="1" x="772"/>
        <item m="1" x="773"/>
        <item m="1" x="774"/>
        <item m="1" x="775"/>
        <item m="1" x="778"/>
        <item m="1" x="779"/>
        <item m="1" x="780"/>
        <item m="1" x="782"/>
        <item m="1" x="783"/>
        <item m="1" x="784"/>
        <item m="1" x="786"/>
        <item m="1" x="787"/>
        <item m="1" x="788"/>
        <item m="1" x="789"/>
        <item m="1" x="790"/>
        <item m="1" x="791"/>
        <item m="1" x="792"/>
        <item m="1" x="793"/>
        <item m="1" x="794"/>
        <item m="1" x="795"/>
        <item m="1" x="796"/>
        <item m="1" x="797"/>
        <item m="1" x="800"/>
        <item m="1" x="801"/>
        <item m="1" x="802"/>
        <item m="1" x="803"/>
        <item m="1" x="804"/>
        <item m="1" x="806"/>
        <item m="1" x="807"/>
        <item m="1" x="808"/>
        <item m="1" x="809"/>
        <item m="1" x="810"/>
        <item m="1" x="811"/>
        <item m="1" x="812"/>
        <item m="1" x="813"/>
        <item m="1" x="814"/>
        <item m="1" x="815"/>
        <item m="1" x="816"/>
        <item m="1" x="817"/>
        <item m="1" x="818"/>
        <item m="1" x="819"/>
        <item m="1" x="820"/>
        <item m="1" x="821"/>
        <item m="1" x="822"/>
        <item m="1" x="823"/>
        <item m="1" x="826"/>
        <item m="1" x="827"/>
        <item m="1" x="828"/>
        <item m="1" x="829"/>
        <item m="1" x="830"/>
        <item m="1" x="831"/>
        <item m="1" x="833"/>
        <item m="1" x="834"/>
        <item m="1" x="835"/>
        <item m="1" x="836"/>
        <item m="1" x="837"/>
        <item m="1" x="838"/>
        <item m="1" x="839"/>
        <item m="1" x="840"/>
        <item m="1" x="842"/>
        <item m="1" x="843"/>
        <item m="1" x="844"/>
        <item m="1" x="845"/>
        <item m="1" x="395"/>
        <item m="1" x="396"/>
        <item m="1" x="397"/>
        <item m="1" x="398"/>
        <item m="1" x="399"/>
        <item m="1" x="400"/>
        <item m="1" x="401"/>
        <item m="1" x="402"/>
        <item m="1" x="403"/>
        <item m="1" x="404"/>
        <item m="1" x="405"/>
        <item m="1" x="406"/>
        <item m="1" x="409"/>
        <item m="1" x="410"/>
        <item m="1" x="411"/>
        <item m="1" x="412"/>
        <item m="1" x="413"/>
        <item m="1" x="416"/>
        <item m="1" x="417"/>
        <item m="1" x="418"/>
        <item m="1" x="420"/>
        <item m="1" x="422"/>
        <item m="1" x="423"/>
        <item m="1" x="424"/>
        <item m="1" x="425"/>
        <item m="1" x="426"/>
        <item m="1" x="427"/>
        <item m="1" x="428"/>
        <item m="1" x="429"/>
        <item m="1" x="430"/>
        <item m="1" x="431"/>
        <item m="1" x="432"/>
        <item m="1" x="433"/>
        <item m="1" x="435"/>
        <item m="1" x="436"/>
        <item m="1" x="437"/>
        <item m="1" x="438"/>
        <item m="1" x="439"/>
        <item m="1" x="440"/>
        <item m="1" x="441"/>
        <item m="1" x="442"/>
        <item m="1" x="443"/>
        <item m="1" x="444"/>
        <item m="1" x="445"/>
        <item m="1" x="446"/>
        <item m="1" x="447"/>
        <item m="1" x="448"/>
        <item m="1" x="449"/>
        <item m="1" x="450"/>
        <item m="1" x="452"/>
        <item m="1" x="453"/>
        <item m="1" x="454"/>
        <item m="1" x="455"/>
        <item m="1" x="456"/>
        <item m="1" x="457"/>
        <item m="1" x="459"/>
        <item m="1" x="460"/>
        <item m="1" x="462"/>
        <item m="1" x="463"/>
        <item m="1" x="464"/>
        <item m="1" x="468"/>
        <item m="1" x="469"/>
        <item m="1" x="470"/>
        <item m="1" x="471"/>
        <item m="1" x="472"/>
        <item m="1" x="473"/>
        <item m="1" x="475"/>
        <item m="1" x="476"/>
        <item m="1" x="477"/>
        <item m="1" x="478"/>
        <item m="1" x="479"/>
        <item m="1" x="480"/>
        <item m="1" x="481"/>
        <item m="1" x="483"/>
        <item m="1" x="484"/>
        <item m="1" x="485"/>
        <item m="1" x="486"/>
        <item m="1" x="487"/>
        <item m="1" x="488"/>
        <item m="1" x="489"/>
        <item m="1" x="490"/>
        <item m="1" x="491"/>
        <item m="1" x="492"/>
        <item m="1" x="493"/>
        <item m="1" x="494"/>
        <item m="1" x="495"/>
        <item m="1" x="496"/>
        <item m="1" x="497"/>
        <item m="1" x="498"/>
        <item m="1" x="499"/>
        <item m="1" x="500"/>
        <item m="1" x="501"/>
        <item m="1" x="502"/>
        <item m="1" x="503"/>
        <item m="1" x="504"/>
        <item m="1" x="505"/>
        <item m="1" x="506"/>
        <item m="1" x="507"/>
        <item m="1" x="508"/>
        <item m="1" x="509"/>
        <item m="1" x="512"/>
        <item m="1" x="513"/>
        <item m="1" x="514"/>
        <item m="1" x="515"/>
        <item m="1" x="516"/>
        <item m="1" x="517"/>
        <item m="1" x="518"/>
        <item m="1" x="519"/>
        <item m="1" x="520"/>
        <item m="1" x="521"/>
        <item m="1" x="522"/>
        <item m="1" x="523"/>
        <item m="1" x="524"/>
        <item m="1" x="525"/>
        <item m="1" x="526"/>
        <item m="1" x="527"/>
        <item m="1" x="529"/>
        <item m="1" x="530"/>
        <item m="1" x="531"/>
        <item m="1" x="533"/>
        <item m="1" x="534"/>
        <item m="1" x="535"/>
        <item m="1" x="536"/>
        <item m="1" x="537"/>
        <item m="1" x="539"/>
        <item m="1" x="540"/>
        <item m="1" x="159"/>
        <item m="1" x="160"/>
        <item m="1" x="165"/>
        <item m="1" x="166"/>
        <item m="1" x="169"/>
        <item m="1" x="170"/>
        <item m="1" x="171"/>
        <item m="1" x="172"/>
        <item m="1" x="173"/>
        <item m="1" x="174"/>
        <item m="1" x="175"/>
        <item m="1" x="176"/>
        <item m="1" x="177"/>
        <item m="1" x="179"/>
        <item m="1" x="180"/>
        <item m="1" x="181"/>
        <item m="1" x="182"/>
        <item m="1" x="183"/>
        <item m="1" x="184"/>
        <item m="1" x="185"/>
        <item m="1" x="188"/>
        <item m="1" x="189"/>
        <item m="1" x="190"/>
        <item m="1" x="191"/>
        <item m="1" x="192"/>
        <item m="1" x="194"/>
        <item m="1" x="195"/>
        <item m="1" x="196"/>
        <item m="1" x="197"/>
        <item m="1" x="198"/>
        <item m="1" x="200"/>
        <item m="1" x="202"/>
        <item m="1" x="204"/>
        <item m="1" x="206"/>
        <item m="1" x="208"/>
        <item m="1" x="209"/>
        <item m="1" x="210"/>
        <item m="1" x="212"/>
        <item m="1" x="153"/>
        <item m="1" x="214"/>
        <item m="1" x="216"/>
        <item m="1" x="217"/>
        <item m="1" x="218"/>
        <item m="1" x="221"/>
        <item m="1" x="223"/>
        <item m="1" x="224"/>
        <item m="1" x="225"/>
        <item m="1" x="226"/>
        <item m="1" x="227"/>
        <item m="1" x="228"/>
        <item m="1" x="229"/>
        <item m="1" x="230"/>
        <item m="1" x="231"/>
        <item m="1" x="232"/>
        <item m="1" x="233"/>
        <item m="1" x="234"/>
        <item m="1" x="236"/>
        <item m="1" x="239"/>
        <item m="1" x="240"/>
        <item m="1" x="241"/>
        <item m="1" x="242"/>
        <item m="1" x="247"/>
        <item m="1" x="248"/>
        <item m="1" x="251"/>
        <item m="1" x="252"/>
        <item m="1" x="253"/>
        <item m="1" x="256"/>
        <item m="1" x="257"/>
        <item m="1" x="258"/>
        <item m="1" x="259"/>
        <item m="1" x="262"/>
        <item m="1" x="263"/>
        <item m="1" x="264"/>
        <item m="1" x="265"/>
        <item m="1" x="266"/>
        <item m="1" x="267"/>
        <item m="1" x="268"/>
        <item m="1" x="270"/>
        <item x="32"/>
        <item m="1" x="271"/>
        <item m="1" x="273"/>
        <item m="1" x="274"/>
        <item m="1" x="275"/>
        <item m="1" x="278"/>
        <item m="1" x="279"/>
        <item m="1" x="280"/>
        <item m="1" x="281"/>
        <item m="1" x="282"/>
        <item m="1" x="283"/>
        <item m="1" x="285"/>
        <item m="1" x="286"/>
        <item m="1" x="288"/>
        <item m="1" x="289"/>
        <item m="1" x="290"/>
        <item m="1" x="291"/>
        <item m="1" x="292"/>
        <item m="1" x="293"/>
        <item m="1" x="294"/>
        <item m="1" x="295"/>
        <item m="1" x="296"/>
        <item m="1" x="297"/>
        <item m="1" x="298"/>
        <item m="1" x="301"/>
        <item m="1" x="302"/>
        <item m="1" x="304"/>
        <item m="1" x="305"/>
        <item m="1" x="308"/>
        <item m="1" x="309"/>
        <item m="1" x="310"/>
        <item m="1" x="311"/>
        <item m="1" x="312"/>
        <item m="1" x="313"/>
        <item m="1" x="314"/>
        <item m="1" x="315"/>
        <item m="1" x="316"/>
        <item m="1" x="317"/>
        <item m="1" x="318"/>
        <item m="1" x="319"/>
        <item m="1" x="321"/>
        <item m="1" x="322"/>
        <item m="1" x="323"/>
        <item m="1" x="324"/>
        <item m="1" x="325"/>
        <item m="1" x="327"/>
        <item m="1" x="328"/>
        <item m="1" x="329"/>
        <item m="1" x="330"/>
        <item m="1" x="331"/>
        <item m="1" x="332"/>
        <item m="1" x="333"/>
        <item m="1" x="334"/>
        <item m="1" x="337"/>
        <item m="1" x="339"/>
        <item m="1" x="342"/>
        <item m="1" x="344"/>
        <item m="1" x="345"/>
        <item m="1" x="346"/>
        <item m="1" x="348"/>
        <item m="1" x="349"/>
        <item m="1" x="350"/>
        <item m="1" x="351"/>
        <item m="1" x="352"/>
        <item m="1" x="353"/>
        <item m="1" x="354"/>
        <item m="1" x="355"/>
        <item m="1" x="357"/>
        <item m="1" x="358"/>
        <item m="1" x="359"/>
        <item m="1" x="360"/>
        <item m="1" x="361"/>
        <item m="1" x="362"/>
        <item m="1" x="363"/>
        <item m="1" x="366"/>
        <item m="1" x="367"/>
        <item m="1" x="368"/>
        <item m="1" x="369"/>
        <item m="1" x="370"/>
        <item m="1" x="371"/>
        <item m="1" x="372"/>
        <item m="1" x="373"/>
        <item m="1" x="374"/>
        <item m="1" x="375"/>
        <item m="1" x="376"/>
        <item m="1" x="377"/>
        <item m="1" x="378"/>
        <item m="1" x="379"/>
        <item m="1" x="381"/>
        <item m="1" x="382"/>
        <item m="1" x="383"/>
        <item m="1" x="384"/>
        <item m="1" x="385"/>
        <item m="1" x="386"/>
        <item m="1" x="387"/>
        <item m="1" x="388"/>
        <item m="1" x="389"/>
        <item m="1" x="390"/>
        <item m="1" x="391"/>
        <item m="1" x="392"/>
        <item m="1" x="393"/>
        <item m="1" x="394"/>
        <item m="1" x="98"/>
        <item m="1" x="99"/>
        <item m="1" x="100"/>
        <item m="1" x="101"/>
        <item m="1" x="102"/>
        <item m="1" x="103"/>
        <item m="1" x="104"/>
        <item m="1" x="105"/>
        <item m="1" x="106"/>
        <item m="1" x="108"/>
        <item m="1" x="111"/>
        <item m="1" x="112"/>
        <item m="1" x="113"/>
        <item m="1" x="114"/>
        <item m="1" x="115"/>
        <item m="1" x="116"/>
        <item m="1" x="117"/>
        <item m="1" x="118"/>
        <item m="1" x="119"/>
        <item m="1" x="120"/>
        <item m="1" x="121"/>
        <item m="1" x="122"/>
        <item m="1" x="123"/>
        <item m="1" x="124"/>
        <item m="1" x="125"/>
        <item m="1" x="126"/>
        <item m="1" x="128"/>
        <item m="1" x="129"/>
        <item m="1" x="131"/>
        <item m="1" x="132"/>
        <item m="1" x="133"/>
        <item m="1" x="134"/>
        <item m="1" x="135"/>
        <item m="1" x="136"/>
        <item m="1" x="139"/>
        <item m="1" x="141"/>
        <item m="1" x="142"/>
        <item m="1" x="143"/>
        <item m="1" x="144"/>
        <item m="1" x="145"/>
        <item m="1" x="146"/>
        <item m="1" x="147"/>
        <item m="1" x="148"/>
        <item m="1" x="151"/>
        <item m="1" x="152"/>
        <item m="1" x="155"/>
        <item x="1"/>
        <item x="3"/>
        <item x="4"/>
        <item x="5"/>
        <item x="6"/>
        <item x="7"/>
        <item x="8"/>
        <item x="9"/>
        <item x="10"/>
        <item x="11"/>
        <item x="12"/>
        <item x="13"/>
        <item x="14"/>
        <item x="15"/>
        <item x="17"/>
        <item x="18"/>
        <item x="19"/>
        <item x="20"/>
        <item x="24"/>
        <item x="26"/>
        <item x="31"/>
        <item x="34"/>
        <item x="35"/>
        <item x="37"/>
        <item x="39"/>
        <item x="40"/>
        <item x="41"/>
        <item x="42"/>
        <item x="43"/>
        <item x="44"/>
        <item x="45"/>
        <item x="46"/>
        <item x="47"/>
        <item x="48"/>
        <item x="49"/>
        <item x="50"/>
        <item x="52"/>
        <item x="53"/>
        <item x="55"/>
        <item x="56"/>
        <item x="58"/>
        <item x="59"/>
        <item x="61"/>
        <item x="63"/>
        <item x="64"/>
        <item x="67"/>
        <item x="68"/>
        <item x="70"/>
        <item x="71"/>
        <item x="72"/>
        <item x="73"/>
        <item x="74"/>
        <item x="75"/>
        <item x="76"/>
        <item x="77"/>
        <item x="78"/>
        <item x="79"/>
        <item x="80"/>
        <item x="81"/>
        <item x="82"/>
        <item x="83"/>
        <item x="84"/>
        <item x="85"/>
        <item x="86"/>
        <item x="87"/>
        <item x="88"/>
        <item x="91"/>
        <item x="92"/>
        <item x="93"/>
        <item x="95"/>
        <item x="97"/>
        <item m="1" x="847"/>
        <item m="1" x="848"/>
        <item m="1" x="849"/>
        <item m="1" x="850"/>
        <item m="1" x="851"/>
        <item m="1" x="852"/>
        <item m="1" x="854"/>
        <item m="1" x="855"/>
        <item m="1" x="857"/>
        <item m="1" x="858"/>
        <item m="1" x="859"/>
        <item m="1" x="860"/>
        <item m="1" x="862"/>
        <item m="1" x="863"/>
        <item m="1" x="864"/>
        <item m="1" x="865"/>
        <item m="1" x="866"/>
        <item m="1" x="867"/>
        <item m="1" x="868"/>
        <item m="1" x="869"/>
        <item m="1" x="870"/>
        <item m="1" x="871"/>
        <item m="1" x="872"/>
        <item m="1" x="873"/>
        <item m="1" x="874"/>
        <item m="1" x="875"/>
        <item m="1" x="876"/>
        <item m="1" x="877"/>
        <item m="1" x="879"/>
        <item m="1" x="880"/>
        <item m="1" x="882"/>
        <item m="1" x="883"/>
        <item m="1" x="884"/>
        <item m="1" x="885"/>
        <item m="1" x="887"/>
        <item m="1" x="888"/>
        <item m="1" x="890"/>
        <item m="1" x="891"/>
        <item m="1" x="892"/>
        <item m="1" x="893"/>
        <item m="1" x="894"/>
        <item m="1" x="895"/>
        <item m="1" x="896"/>
        <item m="1" x="897"/>
        <item m="1" x="899"/>
        <item m="1" x="900"/>
        <item m="1" x="901"/>
        <item m="1" x="902"/>
        <item m="1" x="903"/>
        <item m="1" x="904"/>
        <item m="1" x="905"/>
        <item m="1" x="906"/>
        <item m="1" x="907"/>
        <item m="1" x="908"/>
        <item m="1" x="909"/>
        <item m="1" x="911"/>
        <item m="1" x="912"/>
        <item m="1" x="913"/>
        <item m="1" x="914"/>
        <item m="1" x="915"/>
        <item m="1" x="916"/>
        <item m="1" x="917"/>
        <item m="1" x="918"/>
        <item m="1" x="920"/>
        <item m="1" x="921"/>
        <item m="1" x="922"/>
        <item m="1" x="923"/>
        <item m="1" x="924"/>
        <item m="1" x="925"/>
        <item m="1" x="926"/>
        <item m="1" x="927"/>
        <item m="1" x="928"/>
        <item m="1" x="930"/>
        <item m="1" x="931"/>
        <item m="1" x="932"/>
        <item m="1" x="933"/>
        <item m="1" x="934"/>
        <item m="1" x="935"/>
        <item m="1" x="937"/>
        <item m="1" x="938"/>
        <item m="1" x="940"/>
        <item m="1" x="941"/>
        <item m="1" x="942"/>
        <item m="1" x="943"/>
        <item m="1" x="944"/>
        <item m="1" x="945"/>
        <item m="1" x="946"/>
        <item m="1" x="947"/>
        <item m="1" x="949"/>
        <item m="1" x="950"/>
        <item m="1" x="951"/>
        <item m="1" x="952"/>
        <item m="1" x="953"/>
        <item m="1" x="954"/>
        <item m="1" x="955"/>
        <item m="1" x="956"/>
        <item m="1" x="957"/>
        <item m="1" x="959"/>
        <item m="1" x="960"/>
        <item m="1" x="961"/>
        <item m="1" x="962"/>
        <item m="1" x="965"/>
        <item m="1" x="966"/>
        <item m="1" x="967"/>
        <item m="1" x="968"/>
        <item m="1" x="969"/>
        <item m="1" x="970"/>
        <item m="1" x="971"/>
        <item m="1" x="973"/>
        <item m="1" x="974"/>
        <item m="1" x="975"/>
        <item m="1" x="976"/>
        <item m="1" x="977"/>
        <item m="1" x="978"/>
        <item m="1" x="979"/>
        <item m="1" x="980"/>
        <item m="1" x="981"/>
        <item m="1" x="982"/>
        <item m="1" x="983"/>
        <item m="1" x="984"/>
        <item m="1" x="985"/>
        <item m="1" x="986"/>
        <item m="1" x="987"/>
        <item m="1" x="988"/>
        <item m="1" x="989"/>
        <item m="1" x="990"/>
        <item m="1" x="991"/>
        <item m="1" x="992"/>
        <item m="1" x="994"/>
        <item m="1" x="995"/>
        <item m="1" x="997"/>
        <item m="1" x="998"/>
        <item m="1" x="999"/>
        <item m="1" x="1000"/>
        <item m="1" x="1001"/>
        <item m="1" x="1003"/>
        <item m="1" x="1004"/>
        <item m="1" x="1005"/>
        <item m="1" x="1007"/>
        <item m="1" x="1008"/>
        <item m="1" x="1009"/>
        <item m="1" x="1010"/>
        <item m="1" x="1011"/>
        <item m="1" x="1013"/>
        <item m="1" x="1014"/>
        <item m="1" x="1015"/>
        <item m="1" x="1016"/>
        <item m="1" x="1017"/>
        <item m="1" x="1019"/>
        <item m="1" x="1021"/>
        <item m="1" x="1022"/>
        <item m="1" x="1023"/>
        <item m="1" x="1024"/>
        <item m="1" x="1025"/>
        <item m="1" x="1026"/>
        <item m="1" x="1027"/>
        <item m="1" x="1028"/>
        <item m="1" x="1029"/>
        <item m="1" x="1030"/>
        <item m="1" x="1032"/>
        <item m="1" x="1033"/>
        <item m="1" x="1034"/>
        <item m="1" x="1035"/>
        <item m="1" x="1039"/>
        <item m="1" x="1040"/>
        <item m="1" x="1041"/>
        <item m="1" x="1042"/>
        <item m="1" x="1043"/>
        <item m="1" x="1044"/>
        <item m="1" x="1045"/>
        <item m="1" x="1046"/>
        <item m="1" x="1047"/>
        <item m="1" x="1048"/>
        <item m="1" x="1050"/>
        <item m="1" x="1051"/>
        <item m="1" x="1052"/>
        <item m="1" x="1053"/>
        <item m="1" x="1054"/>
        <item m="1" x="1055"/>
        <item m="1" x="1056"/>
        <item m="1" x="1057"/>
        <item m="1" x="1058"/>
        <item m="1" x="1059"/>
        <item m="1" x="1060"/>
        <item m="1" x="1061"/>
        <item m="1" x="1062"/>
        <item m="1" x="1064"/>
        <item m="1" x="1065"/>
        <item m="1" x="1066"/>
        <item m="1" x="1067"/>
        <item m="1" x="1068"/>
        <item m="1" x="1069"/>
        <item m="1" x="1070"/>
        <item m="1" x="1071"/>
        <item m="1" x="1072"/>
        <item m="1" x="1073"/>
        <item m="1" x="1074"/>
        <item m="1" x="1075"/>
        <item m="1" x="1076"/>
        <item m="1" x="1077"/>
        <item m="1" x="1078"/>
        <item m="1" x="1080"/>
        <item m="1" x="1081"/>
        <item m="1" x="1083"/>
        <item m="1" x="1084"/>
        <item m="1" x="1085"/>
        <item m="1" x="1086"/>
        <item m="1" x="1087"/>
        <item m="1" x="1088"/>
        <item m="1" x="1089"/>
        <item m="1" x="1090"/>
        <item m="1" x="1091"/>
        <item m="1" x="1092"/>
        <item m="1" x="1093"/>
        <item m="1" x="1094"/>
        <item m="1" x="1095"/>
        <item m="1" x="1096"/>
        <item m="1" x="1097"/>
        <item m="1" x="1098"/>
        <item m="1" x="1099"/>
        <item m="1" x="1100"/>
        <item m="1" x="1102"/>
        <item m="1" x="1104"/>
        <item m="1" x="1105"/>
        <item m="1" x="1106"/>
        <item m="1" x="1107"/>
        <item m="1" x="1108"/>
        <item m="1" x="1109"/>
        <item m="1" x="1111"/>
        <item m="1" x="1113"/>
        <item m="1" x="1114"/>
        <item m="1" x="1116"/>
        <item m="1" x="1117"/>
        <item m="1" x="1118"/>
        <item m="1" x="1119"/>
        <item m="1" x="1120"/>
        <item m="1" x="1121"/>
        <item m="1" x="1122"/>
        <item m="1" x="1123"/>
        <item m="1" x="1124"/>
        <item m="1" x="1125"/>
        <item m="1" x="1126"/>
        <item m="1" x="1127"/>
        <item m="1" x="1128"/>
        <item m="1" x="1129"/>
        <item m="1" x="1130"/>
        <item m="1" x="1131"/>
        <item m="1" x="1132"/>
        <item m="1" x="1133"/>
        <item m="1" x="1134"/>
        <item m="1" x="1135"/>
        <item m="1" x="1136"/>
        <item m="1" x="1137"/>
        <item m="1" x="1138"/>
        <item m="1" x="1140"/>
        <item m="1" x="1141"/>
        <item m="1" x="1142"/>
        <item m="1" x="1143"/>
        <item m="1" x="1144"/>
        <item m="1" x="1145"/>
        <item m="1" x="1146"/>
        <item m="1" x="1148"/>
        <item m="1" x="1149"/>
        <item m="1" x="1150"/>
        <item m="1" x="1151"/>
        <item m="1" x="1152"/>
        <item m="1" x="1154"/>
        <item m="1" x="1155"/>
        <item m="1" x="1156"/>
        <item m="1" x="1157"/>
        <item m="1" x="1158"/>
        <item m="1" x="1159"/>
        <item m="1" x="1160"/>
        <item m="1" x="1161"/>
        <item m="1" x="1162"/>
        <item m="1" x="1163"/>
        <item m="1" x="1164"/>
        <item m="1" x="1165"/>
        <item m="1" x="1166"/>
        <item m="1" x="1167"/>
        <item m="1" x="1168"/>
        <item m="1" x="1169"/>
        <item m="1" x="1170"/>
        <item m="1" x="1171"/>
        <item m="1" x="1172"/>
        <item m="1" x="1173"/>
        <item m="1" x="1174"/>
        <item m="1" x="1175"/>
        <item m="1" x="1178"/>
        <item m="1" x="1179"/>
        <item m="1" x="1181"/>
        <item m="1" x="1182"/>
        <item m="1" x="1183"/>
        <item m="1" x="1184"/>
        <item m="1" x="1185"/>
        <item m="1" x="1186"/>
        <item m="1" x="1187"/>
        <item m="1" x="1188"/>
        <item m="1" x="1189"/>
        <item m="1" x="1190"/>
        <item m="1" x="1191"/>
        <item m="1" x="1192"/>
        <item m="1" x="1193"/>
        <item m="1" x="1194"/>
        <item m="1" x="1195"/>
        <item m="1" x="1196"/>
        <item m="1" x="1197"/>
        <item m="1" x="1198"/>
        <item m="1" x="1199"/>
        <item m="1" x="1200"/>
        <item m="1" x="1202"/>
        <item m="1" x="1203"/>
        <item m="1" x="1206"/>
        <item m="1" x="1207"/>
        <item m="1" x="1208"/>
        <item m="1" x="1209"/>
        <item m="1" x="1210"/>
        <item m="1" x="1211"/>
        <item m="1" x="1212"/>
        <item m="1" x="1213"/>
        <item m="1" x="1214"/>
        <item m="1" x="1215"/>
        <item m="1" x="1216"/>
        <item m="1" x="1217"/>
        <item m="1" x="1218"/>
        <item m="1" x="1219"/>
        <item m="1" x="1220"/>
        <item m="1" x="1221"/>
        <item m="1" x="1222"/>
        <item m="1" x="1223"/>
        <item m="1" x="1224"/>
        <item m="1" x="1225"/>
        <item m="1" x="1226"/>
        <item m="1" x="1227"/>
        <item m="1" x="1228"/>
        <item m="1" x="1229"/>
        <item m="1" x="1230"/>
        <item m="1" x="1231"/>
        <item m="1" x="1232"/>
        <item m="1" x="1233"/>
        <item m="1" x="1234"/>
        <item m="1" x="1235"/>
        <item m="1" x="1236"/>
        <item m="1" x="1238"/>
        <item m="1" x="1239"/>
        <item m="1" x="1240"/>
        <item m="1" x="1241"/>
        <item m="1" x="1242"/>
        <item m="1" x="1243"/>
        <item m="1" x="1244"/>
        <item m="1" x="1246"/>
        <item m="1" x="1247"/>
        <item m="1" x="1248"/>
        <item m="1" x="1249"/>
        <item m="1" x="1250"/>
        <item m="1" x="1251"/>
        <item m="1" x="1252"/>
        <item m="1" x="1254"/>
        <item m="1" x="1255"/>
        <item m="1" x="1256"/>
        <item m="1" x="1257"/>
        <item m="1" x="1258"/>
        <item m="1" x="1260"/>
        <item m="1" x="1261"/>
        <item m="1" x="1264"/>
        <item m="1" x="1265"/>
        <item m="1" x="1266"/>
        <item m="1" x="1267"/>
        <item m="1" x="1268"/>
        <item m="1" x="1269"/>
        <item m="1" x="1270"/>
        <item m="1" x="1271"/>
        <item m="1" x="1272"/>
        <item m="1" x="1273"/>
        <item m="1" x="1275"/>
        <item m="1" x="1276"/>
        <item m="1" x="1277"/>
        <item m="1" x="1278"/>
        <item m="1" x="1279"/>
        <item m="1" x="1280"/>
        <item m="1" x="1281"/>
        <item m="1" x="1282"/>
        <item m="1" x="1283"/>
        <item m="1" x="1284"/>
        <item m="1" x="1285"/>
        <item m="1" x="1287"/>
        <item m="1" x="1288"/>
        <item m="1" x="1289"/>
        <item m="1" x="1290"/>
        <item m="1" x="1291"/>
        <item m="1" x="1292"/>
        <item m="1" x="1293"/>
        <item m="1" x="1294"/>
        <item m="1" x="1295"/>
        <item m="1" x="1296"/>
        <item m="1" x="1297"/>
        <item m="1" x="1298"/>
        <item m="1" x="1299"/>
        <item m="1" x="1300"/>
        <item m="1" x="1301"/>
        <item m="1" x="1302"/>
        <item m="1" x="1303"/>
        <item m="1" x="1304"/>
        <item m="1" x="1305"/>
        <item m="1" x="1306"/>
        <item m="1" x="1307"/>
        <item m="1" x="1308"/>
        <item m="1" x="1309"/>
        <item m="1" x="1310"/>
        <item m="1" x="1311"/>
        <item m="1" x="1312"/>
        <item m="1" x="1313"/>
        <item m="1" x="1314"/>
        <item m="1" x="1315"/>
        <item m="1" x="1317"/>
        <item m="1" x="1318"/>
        <item m="1" x="1319"/>
        <item m="1" x="1320"/>
        <item m="1" x="1321"/>
        <item m="1" x="1322"/>
        <item m="1" x="1323"/>
        <item m="1" x="1324"/>
        <item m="1" x="1325"/>
        <item m="1" x="1326"/>
        <item m="1" x="1327"/>
        <item m="1" x="1328"/>
        <item m="1" x="1329"/>
        <item m="1" x="1330"/>
        <item m="1" x="1331"/>
        <item m="1" x="1332"/>
        <item m="1" x="1333"/>
        <item m="1" x="1334"/>
        <item m="1" x="1335"/>
        <item m="1" x="1336"/>
        <item m="1" x="1337"/>
        <item m="1" x="1338"/>
        <item m="1" x="1339"/>
        <item m="1" x="1340"/>
        <item m="1" x="1341"/>
        <item m="1" x="1342"/>
        <item m="1" x="1343"/>
        <item m="1" x="1344"/>
        <item m="1" x="1345"/>
        <item m="1" x="1346"/>
        <item m="1" x="1347"/>
        <item m="1" x="1349"/>
        <item m="1" x="1350"/>
        <item m="1" x="1351"/>
        <item m="1" x="1352"/>
        <item m="1" x="1353"/>
        <item m="1" x="1354"/>
        <item m="1" x="1356"/>
        <item m="1" x="1358"/>
        <item m="1" x="1359"/>
        <item m="1" x="1360"/>
        <item m="1" x="1361"/>
        <item m="1" x="1363"/>
        <item m="1" x="1364"/>
        <item m="1" x="1365"/>
        <item m="1" x="1366"/>
        <item m="1" x="1367"/>
        <item m="1" x="1368"/>
        <item m="1" x="1369"/>
        <item m="1" x="1370"/>
        <item m="1" x="1371"/>
        <item m="1" x="1372"/>
        <item m="1" x="1373"/>
        <item m="1" x="1374"/>
        <item m="1" x="1375"/>
        <item m="1" x="1376"/>
        <item m="1" x="1377"/>
        <item m="1" x="1378"/>
        <item m="1" x="1379"/>
        <item m="1" x="1380"/>
        <item m="1" x="1381"/>
        <item m="1" x="1382"/>
        <item m="1" x="1383"/>
        <item m="1" x="1384"/>
        <item m="1" x="1385"/>
        <item m="1" x="1387"/>
        <item m="1" x="1388"/>
        <item m="1" x="1389"/>
        <item m="1" x="1390"/>
        <item m="1" x="1391"/>
        <item m="1" x="1392"/>
        <item m="1" x="1393"/>
        <item m="1" x="1394"/>
        <item m="1" x="1395"/>
        <item m="1" x="1396"/>
        <item m="1" x="1397"/>
        <item m="1" x="1398"/>
        <item m="1" x="1399"/>
        <item m="1" x="1400"/>
        <item m="1" x="1401"/>
        <item m="1" x="1404"/>
        <item m="1" x="1405"/>
        <item m="1" x="1406"/>
        <item m="1" x="1407"/>
        <item m="1" x="1408"/>
        <item m="1" x="1409"/>
        <item m="1" x="1410"/>
        <item m="1" x="1411"/>
        <item m="1" x="1412"/>
        <item m="1" x="1413"/>
        <item m="1" x="1414"/>
        <item m="1" x="1415"/>
        <item m="1" x="1416"/>
        <item m="1" x="1417"/>
        <item m="1" x="1418"/>
        <item m="1" x="1419"/>
        <item m="1" x="1420"/>
        <item m="1" x="1421"/>
        <item m="1" x="1422"/>
        <item m="1" x="1423"/>
        <item m="1" x="1424"/>
        <item m="1" x="1425"/>
        <item m="1" x="1426"/>
        <item m="1" x="1427"/>
        <item m="1" x="1428"/>
        <item m="1" x="1429"/>
        <item m="1" x="1430"/>
        <item m="1" x="1431"/>
        <item m="1" x="1432"/>
        <item m="1" x="1433"/>
        <item m="1" x="1435"/>
        <item m="1" x="1436"/>
        <item m="1" x="1437"/>
        <item m="1" x="1439"/>
        <item m="1" x="1440"/>
        <item m="1" x="1441"/>
        <item m="1" x="1442"/>
        <item m="1" x="1443"/>
        <item m="1" x="1444"/>
        <item m="1" x="1445"/>
        <item m="1" x="1447"/>
        <item m="1" x="1449"/>
        <item m="1" x="1450"/>
        <item m="1" x="1451"/>
        <item m="1" x="1452"/>
        <item m="1" x="1453"/>
        <item m="1" x="1454"/>
        <item m="1" x="1456"/>
        <item m="1" x="1457"/>
        <item m="1" x="1458"/>
        <item m="1" x="1459"/>
        <item m="1" x="1461"/>
        <item m="1" x="1462"/>
        <item m="1" x="1463"/>
        <item m="1" x="1464"/>
        <item m="1" x="1465"/>
        <item m="1" x="1466"/>
        <item m="1" x="1467"/>
        <item m="1" x="1468"/>
        <item m="1" x="1471"/>
        <item m="1" x="1472"/>
        <item m="1" x="1473"/>
        <item m="1" x="1474"/>
        <item m="1" x="1475"/>
        <item m="1" x="1476"/>
        <item m="1" x="1477"/>
        <item m="1" x="1478"/>
        <item m="1" x="1479"/>
        <item m="1" x="1480"/>
        <item m="1" x="1481"/>
        <item m="1" x="1483"/>
        <item m="1" x="1484"/>
        <item m="1" x="1485"/>
        <item m="1" x="1486"/>
        <item m="1" x="1487"/>
        <item m="1" x="1488"/>
        <item m="1" x="1489"/>
        <item m="1" x="1490"/>
        <item m="1" x="1491"/>
        <item m="1" x="1492"/>
        <item m="1" x="1493"/>
        <item m="1" x="1494"/>
        <item m="1" x="1495"/>
        <item m="1" x="1497"/>
        <item m="1" x="1498"/>
        <item m="1" x="1499"/>
        <item m="1" x="1500"/>
        <item m="1" x="1501"/>
        <item m="1" x="1502"/>
        <item m="1" x="1503"/>
        <item m="1" x="1505"/>
        <item m="1" x="1506"/>
        <item m="1" x="1507"/>
        <item m="1" x="1509"/>
        <item m="1" x="1510"/>
        <item m="1" x="1511"/>
        <item m="1" x="1512"/>
        <item m="1" x="1513"/>
        <item m="1" x="1514"/>
        <item m="1" x="1516"/>
        <item m="1" x="1518"/>
        <item m="1" x="1519"/>
        <item m="1" x="1521"/>
        <item m="1" x="1522"/>
        <item m="1" x="1523"/>
        <item m="1" x="1524"/>
        <item m="1" x="1526"/>
        <item m="1" x="1527"/>
        <item m="1" x="1529"/>
        <item m="1" x="1530"/>
        <item m="1" x="1531"/>
        <item m="1" x="1532"/>
        <item m="1" x="1534"/>
        <item m="1" x="1535"/>
        <item m="1" x="1536"/>
        <item m="1" x="1537"/>
        <item m="1" x="1538"/>
        <item m="1" x="1539"/>
        <item m="1" x="1540"/>
        <item m="1" x="1542"/>
        <item m="1" x="1543"/>
        <item m="1" x="1544"/>
        <item m="1" x="1545"/>
        <item t="default"/>
      </items>
    </pivotField>
  </pivotFields>
  <rowFields count="1">
    <field x="2"/>
  </rowFields>
  <rowItems count="99">
    <i>
      <x v="7"/>
    </i>
    <i>
      <x v="17"/>
    </i>
    <i>
      <x v="21"/>
    </i>
    <i>
      <x v="26"/>
    </i>
    <i>
      <x v="31"/>
    </i>
    <i>
      <x v="53"/>
    </i>
    <i>
      <x v="57"/>
    </i>
    <i>
      <x v="92"/>
    </i>
    <i>
      <x v="110"/>
    </i>
    <i>
      <x v="116"/>
    </i>
    <i>
      <x v="132"/>
    </i>
    <i>
      <x v="142"/>
    </i>
    <i>
      <x v="145"/>
    </i>
    <i>
      <x v="157"/>
    </i>
    <i>
      <x v="160"/>
    </i>
    <i>
      <x v="187"/>
    </i>
    <i>
      <x v="191"/>
    </i>
    <i>
      <x v="204"/>
    </i>
    <i>
      <x v="205"/>
    </i>
    <i>
      <x v="224"/>
    </i>
    <i>
      <x v="226"/>
    </i>
    <i>
      <x v="237"/>
    </i>
    <i>
      <x v="327"/>
    </i>
    <i>
      <x v="400"/>
    </i>
    <i>
      <x v="428"/>
    </i>
    <i>
      <x v="436"/>
    </i>
    <i>
      <x v="711"/>
    </i>
    <i>
      <x v="859"/>
    </i>
    <i>
      <x v="860"/>
    </i>
    <i>
      <x v="861"/>
    </i>
    <i>
      <x v="862"/>
    </i>
    <i>
      <x v="863"/>
    </i>
    <i>
      <x v="864"/>
    </i>
    <i>
      <x v="865"/>
    </i>
    <i>
      <x v="866"/>
    </i>
    <i>
      <x v="867"/>
    </i>
    <i>
      <x v="868"/>
    </i>
    <i>
      <x v="869"/>
    </i>
    <i>
      <x v="870"/>
    </i>
    <i>
      <x v="871"/>
    </i>
    <i>
      <x v="872"/>
    </i>
    <i>
      <x v="873"/>
    </i>
    <i>
      <x v="874"/>
    </i>
    <i>
      <x v="875"/>
    </i>
    <i>
      <x v="876"/>
    </i>
    <i>
      <x v="877"/>
    </i>
    <i>
      <x v="878"/>
    </i>
    <i>
      <x v="879"/>
    </i>
    <i>
      <x v="880"/>
    </i>
    <i>
      <x v="881"/>
    </i>
    <i>
      <x v="882"/>
    </i>
    <i>
      <x v="883"/>
    </i>
    <i>
      <x v="884"/>
    </i>
    <i>
      <x v="885"/>
    </i>
    <i>
      <x v="886"/>
    </i>
    <i>
      <x v="887"/>
    </i>
    <i>
      <x v="888"/>
    </i>
    <i>
      <x v="889"/>
    </i>
    <i>
      <x v="890"/>
    </i>
    <i>
      <x v="891"/>
    </i>
    <i>
      <x v="892"/>
    </i>
    <i>
      <x v="893"/>
    </i>
    <i>
      <x v="894"/>
    </i>
    <i>
      <x v="895"/>
    </i>
    <i>
      <x v="896"/>
    </i>
    <i>
      <x v="897"/>
    </i>
    <i>
      <x v="898"/>
    </i>
    <i>
      <x v="899"/>
    </i>
    <i>
      <x v="900"/>
    </i>
    <i>
      <x v="901"/>
    </i>
    <i>
      <x v="902"/>
    </i>
    <i>
      <x v="903"/>
    </i>
    <i>
      <x v="904"/>
    </i>
    <i>
      <x v="905"/>
    </i>
    <i>
      <x v="906"/>
    </i>
    <i>
      <x v="907"/>
    </i>
    <i>
      <x v="908"/>
    </i>
    <i>
      <x v="909"/>
    </i>
    <i>
      <x v="910"/>
    </i>
    <i>
      <x v="911"/>
    </i>
    <i>
      <x v="912"/>
    </i>
    <i>
      <x v="913"/>
    </i>
    <i>
      <x v="914"/>
    </i>
    <i>
      <x v="915"/>
    </i>
    <i>
      <x v="916"/>
    </i>
    <i>
      <x v="917"/>
    </i>
    <i>
      <x v="918"/>
    </i>
    <i>
      <x v="919"/>
    </i>
    <i>
      <x v="920"/>
    </i>
    <i>
      <x v="921"/>
    </i>
    <i>
      <x v="922"/>
    </i>
    <i>
      <x v="923"/>
    </i>
    <i>
      <x v="924"/>
    </i>
    <i>
      <x v="925"/>
    </i>
    <i>
      <x v="926"/>
    </i>
    <i>
      <x v="927"/>
    </i>
    <i>
      <x v="928"/>
    </i>
    <i>
      <x v="929"/>
    </i>
    <i t="grand">
      <x/>
    </i>
  </rowItems>
  <colFields count="1">
    <field x="0"/>
  </colFields>
  <colItems count="3">
    <i>
      <x v="3"/>
    </i>
    <i>
      <x v="32"/>
    </i>
    <i t="grand">
      <x/>
    </i>
  </colItems>
  <dataFields count="1">
    <dataField name="個数 / 農業集落" fld="2" subtotal="count" baseField="0" baseItem="0"/>
  </dataFields>
  <formats count="35">
    <format dxfId="34">
      <pivotArea type="all" dataOnly="0" outline="0" fieldPosition="0"/>
    </format>
    <format dxfId="33">
      <pivotArea outline="0" collapsedLevelsAreSubtotals="1" fieldPosition="0"/>
    </format>
    <format dxfId="32">
      <pivotArea type="origin" dataOnly="0" labelOnly="1" outline="0" fieldPosition="0"/>
    </format>
    <format dxfId="31">
      <pivotArea field="0" type="button" dataOnly="0" labelOnly="1" outline="0" axis="axisCol" fieldPosition="0"/>
    </format>
    <format dxfId="30">
      <pivotArea type="topRight" dataOnly="0" labelOnly="1" outline="0" fieldPosition="0"/>
    </format>
    <format dxfId="29">
      <pivotArea field="2" type="button" dataOnly="0" labelOnly="1" outline="0" axis="axisRow" fieldPosition="0"/>
    </format>
    <format dxfId="28">
      <pivotArea dataOnly="0" labelOnly="1" fieldPosition="0">
        <references count="1">
          <reference field="2" count="50">
            <x v="9"/>
            <x v="19"/>
            <x v="22"/>
            <x v="29"/>
            <x v="31"/>
            <x v="37"/>
            <x v="41"/>
            <x v="50"/>
            <x v="51"/>
            <x v="56"/>
            <x v="59"/>
            <x v="60"/>
            <x v="68"/>
            <x v="69"/>
            <x v="70"/>
            <x v="71"/>
            <x v="72"/>
            <x v="73"/>
            <x v="75"/>
            <x v="76"/>
            <x v="77"/>
            <x v="92"/>
            <x v="100"/>
            <x v="107"/>
            <x v="117"/>
            <x v="118"/>
            <x v="124"/>
            <x v="126"/>
            <x v="127"/>
            <x v="129"/>
            <x v="130"/>
            <x v="132"/>
            <x v="133"/>
            <x v="138"/>
            <x v="139"/>
            <x v="144"/>
            <x v="146"/>
            <x v="149"/>
            <x v="150"/>
            <x v="151"/>
            <x v="152"/>
            <x v="158"/>
            <x v="159"/>
            <x v="163"/>
            <x v="164"/>
            <x v="165"/>
            <x v="168"/>
            <x v="171"/>
            <x v="174"/>
            <x v="188"/>
          </reference>
        </references>
      </pivotArea>
    </format>
    <format dxfId="27">
      <pivotArea dataOnly="0" labelOnly="1" fieldPosition="0">
        <references count="1">
          <reference field="2" count="50">
            <x v="192"/>
            <x v="206"/>
            <x v="207"/>
            <x v="214"/>
            <x v="217"/>
            <x v="218"/>
            <x v="220"/>
            <x v="224"/>
            <x v="225"/>
            <x v="226"/>
            <x v="227"/>
            <x v="229"/>
            <x v="233"/>
            <x v="236"/>
            <x v="237"/>
            <x v="238"/>
            <x v="239"/>
            <x v="240"/>
            <x v="241"/>
            <x v="242"/>
            <x v="243"/>
            <x v="244"/>
            <x v="245"/>
            <x v="246"/>
            <x v="247"/>
            <x v="248"/>
            <x v="249"/>
            <x v="250"/>
            <x v="251"/>
            <x v="252"/>
            <x v="253"/>
            <x v="254"/>
            <x v="255"/>
            <x v="256"/>
            <x v="257"/>
            <x v="258"/>
            <x v="259"/>
            <x v="260"/>
            <x v="261"/>
            <x v="262"/>
            <x v="263"/>
            <x v="264"/>
            <x v="265"/>
            <x v="266"/>
            <x v="267"/>
            <x v="268"/>
            <x v="269"/>
            <x v="270"/>
            <x v="271"/>
            <x v="272"/>
          </reference>
        </references>
      </pivotArea>
    </format>
    <format dxfId="26">
      <pivotArea dataOnly="0" labelOnly="1" fieldPosition="0">
        <references count="1">
          <reference field="2" count="50">
            <x v="273"/>
            <x v="274"/>
            <x v="275"/>
            <x v="276"/>
            <x v="277"/>
            <x v="278"/>
            <x v="279"/>
            <x v="280"/>
            <x v="281"/>
            <x v="282"/>
            <x v="283"/>
            <x v="284"/>
            <x v="285"/>
            <x v="286"/>
            <x v="287"/>
            <x v="288"/>
            <x v="289"/>
            <x v="290"/>
            <x v="291"/>
            <x v="292"/>
            <x v="293"/>
            <x v="294"/>
            <x v="295"/>
            <x v="296"/>
            <x v="297"/>
            <x v="298"/>
            <x v="299"/>
            <x v="300"/>
            <x v="301"/>
            <x v="302"/>
            <x v="303"/>
            <x v="304"/>
            <x v="305"/>
            <x v="306"/>
            <x v="307"/>
            <x v="308"/>
            <x v="309"/>
            <x v="310"/>
            <x v="311"/>
            <x v="312"/>
            <x v="313"/>
            <x v="314"/>
            <x v="315"/>
            <x v="316"/>
            <x v="317"/>
            <x v="318"/>
            <x v="319"/>
            <x v="320"/>
            <x v="321"/>
            <x v="322"/>
          </reference>
        </references>
      </pivotArea>
    </format>
    <format dxfId="25">
      <pivotArea dataOnly="0" labelOnly="1" fieldPosition="0">
        <references count="1">
          <reference field="2" count="50">
            <x v="323"/>
            <x v="324"/>
            <x v="325"/>
            <x v="326"/>
            <x v="327"/>
            <x v="328"/>
            <x v="329"/>
            <x v="330"/>
            <x v="331"/>
            <x v="332"/>
            <x v="333"/>
            <x v="334"/>
            <x v="335"/>
            <x v="336"/>
            <x v="337"/>
            <x v="338"/>
            <x v="339"/>
            <x v="340"/>
            <x v="341"/>
            <x v="342"/>
            <x v="343"/>
            <x v="344"/>
            <x v="345"/>
            <x v="346"/>
            <x v="347"/>
            <x v="348"/>
            <x v="349"/>
            <x v="350"/>
            <x v="351"/>
            <x v="352"/>
            <x v="353"/>
            <x v="354"/>
            <x v="355"/>
            <x v="356"/>
            <x v="357"/>
            <x v="358"/>
            <x v="359"/>
            <x v="360"/>
            <x v="361"/>
            <x v="362"/>
            <x v="363"/>
            <x v="364"/>
            <x v="365"/>
            <x v="366"/>
            <x v="367"/>
            <x v="368"/>
            <x v="369"/>
            <x v="370"/>
            <x v="371"/>
            <x v="372"/>
          </reference>
        </references>
      </pivotArea>
    </format>
    <format dxfId="24">
      <pivotArea dataOnly="0" labelOnly="1" fieldPosition="0">
        <references count="1">
          <reference field="2" count="50">
            <x v="373"/>
            <x v="374"/>
            <x v="375"/>
            <x v="376"/>
            <x v="377"/>
            <x v="378"/>
            <x v="379"/>
            <x v="380"/>
            <x v="381"/>
            <x v="382"/>
            <x v="383"/>
            <x v="384"/>
            <x v="385"/>
            <x v="386"/>
            <x v="387"/>
            <x v="388"/>
            <x v="389"/>
            <x v="390"/>
            <x v="391"/>
            <x v="392"/>
            <x v="393"/>
            <x v="394"/>
            <x v="395"/>
            <x v="396"/>
            <x v="397"/>
            <x v="398"/>
            <x v="399"/>
            <x v="400"/>
            <x v="401"/>
            <x v="402"/>
            <x v="403"/>
            <x v="404"/>
            <x v="405"/>
            <x v="406"/>
            <x v="407"/>
            <x v="408"/>
            <x v="409"/>
            <x v="410"/>
            <x v="411"/>
            <x v="412"/>
            <x v="413"/>
            <x v="414"/>
            <x v="415"/>
            <x v="416"/>
            <x v="417"/>
            <x v="418"/>
            <x v="419"/>
            <x v="420"/>
            <x v="421"/>
            <x v="422"/>
          </reference>
        </references>
      </pivotArea>
    </format>
    <format dxfId="23">
      <pivotArea dataOnly="0" labelOnly="1" fieldPosition="0">
        <references count="1">
          <reference field="2" count="50">
            <x v="423"/>
            <x v="424"/>
            <x v="425"/>
            <x v="426"/>
            <x v="427"/>
            <x v="428"/>
            <x v="429"/>
            <x v="430"/>
            <x v="431"/>
            <x v="432"/>
            <x v="433"/>
            <x v="434"/>
            <x v="435"/>
            <x v="436"/>
            <x v="437"/>
            <x v="438"/>
            <x v="439"/>
            <x v="440"/>
            <x v="441"/>
            <x v="442"/>
            <x v="443"/>
            <x v="444"/>
            <x v="445"/>
            <x v="446"/>
            <x v="447"/>
            <x v="448"/>
            <x v="449"/>
            <x v="450"/>
            <x v="451"/>
            <x v="452"/>
            <x v="453"/>
            <x v="454"/>
            <x v="455"/>
            <x v="456"/>
            <x v="457"/>
            <x v="458"/>
            <x v="459"/>
            <x v="460"/>
            <x v="461"/>
            <x v="462"/>
            <x v="463"/>
            <x v="464"/>
            <x v="465"/>
            <x v="466"/>
            <x v="467"/>
            <x v="468"/>
            <x v="469"/>
            <x v="470"/>
            <x v="471"/>
            <x v="472"/>
          </reference>
        </references>
      </pivotArea>
    </format>
    <format dxfId="22">
      <pivotArea dataOnly="0" labelOnly="1" fieldPosition="0">
        <references count="1">
          <reference field="2" count="34">
            <x v="473"/>
            <x v="474"/>
            <x v="475"/>
            <x v="476"/>
            <x v="477"/>
            <x v="478"/>
            <x v="479"/>
            <x v="480"/>
            <x v="481"/>
            <x v="482"/>
            <x v="483"/>
            <x v="484"/>
            <x v="485"/>
            <x v="486"/>
            <x v="487"/>
            <x v="488"/>
            <x v="489"/>
            <x v="490"/>
            <x v="491"/>
            <x v="492"/>
            <x v="493"/>
            <x v="494"/>
            <x v="495"/>
            <x v="496"/>
            <x v="497"/>
            <x v="498"/>
            <x v="499"/>
            <x v="500"/>
            <x v="501"/>
            <x v="502"/>
            <x v="503"/>
            <x v="504"/>
            <x v="505"/>
            <x v="506"/>
          </reference>
        </references>
      </pivotArea>
    </format>
    <format dxfId="21">
      <pivotArea dataOnly="0" labelOnly="1" grandRow="1" outline="0" fieldPosition="0"/>
    </format>
    <format dxfId="20">
      <pivotArea dataOnly="0" labelOnly="1" fieldPosition="0">
        <references count="1">
          <reference field="0" count="0"/>
        </references>
      </pivotArea>
    </format>
    <format dxfId="19">
      <pivotArea dataOnly="0" labelOnly="1" grandCol="1" outline="0" fieldPosition="0"/>
    </format>
    <format dxfId="18">
      <pivotArea dataOnly="0" labelOnly="1" fieldPosition="0">
        <references count="1">
          <reference field="2" count="1">
            <x v="42"/>
          </reference>
        </references>
      </pivotArea>
    </format>
    <format dxfId="17">
      <pivotArea dataOnly="0" labelOnly="1" fieldPosition="0">
        <references count="1">
          <reference field="2" count="1">
            <x v="103"/>
          </reference>
        </references>
      </pivotArea>
    </format>
    <format dxfId="16">
      <pivotArea dataOnly="0" labelOnly="1" fieldPosition="0">
        <references count="1">
          <reference field="2" count="1">
            <x v="115"/>
          </reference>
        </references>
      </pivotArea>
    </format>
    <format dxfId="15">
      <pivotArea dataOnly="0" labelOnly="1" fieldPosition="0">
        <references count="1">
          <reference field="2" count="1">
            <x v="149"/>
          </reference>
        </references>
      </pivotArea>
    </format>
    <format dxfId="14">
      <pivotArea dataOnly="0" labelOnly="1" fieldPosition="0">
        <references count="1">
          <reference field="2" count="1">
            <x v="167"/>
          </reference>
        </references>
      </pivotArea>
    </format>
    <format dxfId="13">
      <pivotArea dataOnly="0" labelOnly="1" fieldPosition="0">
        <references count="1">
          <reference field="2" count="1">
            <x v="173"/>
          </reference>
        </references>
      </pivotArea>
    </format>
    <format dxfId="12">
      <pivotArea dataOnly="0" labelOnly="1" fieldPosition="0">
        <references count="1">
          <reference field="2" count="1">
            <x v="645"/>
          </reference>
        </references>
      </pivotArea>
    </format>
    <format dxfId="11">
      <pivotArea dataOnly="0" labelOnly="1" fieldPosition="0">
        <references count="1">
          <reference field="2" count="1">
            <x v="750"/>
          </reference>
        </references>
      </pivotArea>
    </format>
    <format dxfId="10">
      <pivotArea dataOnly="0" labelOnly="1" fieldPosition="0">
        <references count="1">
          <reference field="2" count="1">
            <x v="754"/>
          </reference>
        </references>
      </pivotArea>
    </format>
    <format dxfId="9">
      <pivotArea collapsedLevelsAreSubtotals="1" fieldPosition="0">
        <references count="1">
          <reference field="2" count="0"/>
        </references>
      </pivotArea>
    </format>
    <format dxfId="8">
      <pivotArea dataOnly="0" labelOnly="1" fieldPosition="0">
        <references count="1">
          <reference field="2" count="50">
            <x v="0"/>
            <x v="12"/>
            <x v="54"/>
            <x v="66"/>
            <x v="104"/>
            <x v="132"/>
            <x v="153"/>
            <x v="165"/>
            <x v="179"/>
            <x v="183"/>
            <x v="189"/>
            <x v="235"/>
            <x v="237"/>
            <x v="400"/>
            <x v="411"/>
            <x v="671"/>
            <x v="813"/>
            <x v="814"/>
            <x v="815"/>
            <x v="816"/>
            <x v="817"/>
            <x v="818"/>
            <x v="819"/>
            <x v="820"/>
            <x v="821"/>
            <x v="822"/>
            <x v="823"/>
            <x v="824"/>
            <x v="825"/>
            <x v="826"/>
            <x v="827"/>
            <x v="828"/>
            <x v="829"/>
            <x v="830"/>
            <x v="831"/>
            <x v="832"/>
            <x v="833"/>
            <x v="834"/>
            <x v="835"/>
            <x v="836"/>
            <x v="837"/>
            <x v="838"/>
            <x v="839"/>
            <x v="840"/>
            <x v="841"/>
            <x v="842"/>
            <x v="843"/>
            <x v="844"/>
            <x v="845"/>
            <x v="846"/>
          </reference>
        </references>
      </pivotArea>
    </format>
    <format dxfId="7">
      <pivotArea dataOnly="0" labelOnly="1" fieldPosition="0">
        <references count="1">
          <reference field="2" count="12">
            <x v="847"/>
            <x v="848"/>
            <x v="849"/>
            <x v="850"/>
            <x v="851"/>
            <x v="852"/>
            <x v="853"/>
            <x v="854"/>
            <x v="855"/>
            <x v="856"/>
            <x v="857"/>
            <x v="858"/>
          </reference>
        </references>
      </pivotArea>
    </format>
    <format dxfId="6">
      <pivotArea collapsedLevelsAreSubtotals="1" fieldPosition="0">
        <references count="1">
          <reference field="2" count="1">
            <x v="189"/>
          </reference>
        </references>
      </pivotArea>
    </format>
    <format dxfId="5">
      <pivotArea dataOnly="0" labelOnly="1" fieldPosition="0">
        <references count="1">
          <reference field="2" count="1">
            <x v="189"/>
          </reference>
        </references>
      </pivotArea>
    </format>
    <format dxfId="4">
      <pivotArea dataOnly="0" labelOnly="1" fieldPosition="0">
        <references count="1">
          <reference field="2" count="8">
            <x v="17"/>
            <x v="21"/>
            <x v="26"/>
            <x v="31"/>
            <x v="53"/>
            <x v="57"/>
            <x v="92"/>
            <x v="110"/>
          </reference>
        </references>
      </pivotArea>
    </format>
    <format dxfId="3">
      <pivotArea collapsedLevelsAreSubtotals="1" fieldPosition="0">
        <references count="1">
          <reference field="2" count="1">
            <x v="31"/>
          </reference>
        </references>
      </pivotArea>
    </format>
    <format dxfId="2">
      <pivotArea dataOnly="0" labelOnly="1" fieldPosition="0">
        <references count="1">
          <reference field="2" count="1">
            <x v="31"/>
          </reference>
        </references>
      </pivotArea>
    </format>
    <format dxfId="1">
      <pivotArea collapsedLevelsAreSubtotals="1" fieldPosition="0">
        <references count="1">
          <reference field="2" count="1">
            <x v="116"/>
          </reference>
        </references>
      </pivotArea>
    </format>
    <format dxfId="0">
      <pivotArea dataOnly="0" labelOnly="1" fieldPosition="0">
        <references count="1">
          <reference field="2" count="1">
            <x v="116"/>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2.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97B76-F0F4-4810-9B24-4B7A336F6EB8}">
  <dimension ref="A3:G238"/>
  <sheetViews>
    <sheetView workbookViewId="0">
      <selection activeCell="A15" sqref="A15:XFD15"/>
    </sheetView>
  </sheetViews>
  <sheetFormatPr defaultRowHeight="18.75"/>
  <cols>
    <col min="1" max="1" width="17.25" bestFit="1" customWidth="1"/>
    <col min="2" max="2" width="11.25" bestFit="1" customWidth="1"/>
    <col min="3" max="3" width="7.375" bestFit="1" customWidth="1"/>
    <col min="4" max="4" width="5.5" bestFit="1" customWidth="1"/>
    <col min="5" max="5" width="9.25" bestFit="1" customWidth="1"/>
    <col min="6" max="6" width="7.375" bestFit="1" customWidth="1"/>
    <col min="7" max="7" width="5.5" bestFit="1" customWidth="1"/>
    <col min="8" max="10" width="7.375" bestFit="1" customWidth="1"/>
    <col min="11" max="11" width="5.5" bestFit="1" customWidth="1"/>
    <col min="12" max="13" width="7.375" bestFit="1" customWidth="1"/>
    <col min="14" max="14" width="21.625" bestFit="1" customWidth="1"/>
    <col min="15" max="16" width="5.5" bestFit="1" customWidth="1"/>
    <col min="17" max="17" width="7.375" bestFit="1" customWidth="1"/>
    <col min="18" max="19" width="5.5" bestFit="1" customWidth="1"/>
    <col min="20" max="21" width="7.375" bestFit="1" customWidth="1"/>
    <col min="22" max="22" width="5.5" bestFit="1" customWidth="1"/>
    <col min="23" max="24" width="7.375" bestFit="1" customWidth="1"/>
    <col min="25" max="25" width="5.5" bestFit="1" customWidth="1"/>
    <col min="26" max="30" width="7.375" bestFit="1" customWidth="1"/>
    <col min="31" max="31" width="9.25" bestFit="1" customWidth="1"/>
    <col min="32" max="32" width="7.375" bestFit="1" customWidth="1"/>
    <col min="33" max="33" width="9.25" bestFit="1" customWidth="1"/>
    <col min="34" max="36" width="7.375" bestFit="1" customWidth="1"/>
    <col min="37" max="38" width="9.25" bestFit="1" customWidth="1"/>
    <col min="39" max="43" width="7.375" bestFit="1" customWidth="1"/>
    <col min="44" max="45" width="9.25" bestFit="1" customWidth="1"/>
    <col min="46" max="46" width="7.375" bestFit="1" customWidth="1"/>
    <col min="47" max="47" width="9.25" bestFit="1" customWidth="1"/>
    <col min="48" max="59" width="7.375" bestFit="1" customWidth="1"/>
    <col min="60" max="60" width="9.25" bestFit="1" customWidth="1"/>
    <col min="61" max="62" width="7.375" bestFit="1" customWidth="1"/>
    <col min="63" max="63" width="6.25" bestFit="1" customWidth="1"/>
  </cols>
  <sheetData>
    <row r="3" spans="1:4">
      <c r="A3" t="s">
        <v>471</v>
      </c>
      <c r="B3" t="s">
        <v>474</v>
      </c>
    </row>
    <row r="4" spans="1:4">
      <c r="A4" t="s">
        <v>468</v>
      </c>
      <c r="B4" t="s">
        <v>469</v>
      </c>
      <c r="C4" t="s">
        <v>729</v>
      </c>
      <c r="D4" t="s">
        <v>470</v>
      </c>
    </row>
    <row r="5" spans="1:4">
      <c r="A5" s="233" t="s">
        <v>310</v>
      </c>
      <c r="C5">
        <v>1</v>
      </c>
      <c r="D5">
        <v>1</v>
      </c>
    </row>
    <row r="6" spans="1:4">
      <c r="A6" s="233" t="s">
        <v>197</v>
      </c>
      <c r="C6">
        <v>1</v>
      </c>
      <c r="D6">
        <v>1</v>
      </c>
    </row>
    <row r="7" spans="1:4">
      <c r="A7" s="233" t="s">
        <v>256</v>
      </c>
      <c r="C7">
        <v>1</v>
      </c>
      <c r="D7">
        <v>1</v>
      </c>
    </row>
    <row r="8" spans="1:4">
      <c r="A8" s="233" t="s">
        <v>265</v>
      </c>
      <c r="C8">
        <v>1</v>
      </c>
      <c r="D8">
        <v>1</v>
      </c>
    </row>
    <row r="9" spans="1:4" s="232" customFormat="1">
      <c r="A9" s="231" t="s">
        <v>342</v>
      </c>
      <c r="C9" s="232">
        <v>2</v>
      </c>
      <c r="D9" s="232">
        <v>2</v>
      </c>
    </row>
    <row r="10" spans="1:4">
      <c r="A10" s="233" t="s">
        <v>207</v>
      </c>
      <c r="C10">
        <v>1</v>
      </c>
      <c r="D10">
        <v>1</v>
      </c>
    </row>
    <row r="11" spans="1:4">
      <c r="A11" s="233" t="s">
        <v>374</v>
      </c>
      <c r="C11">
        <v>1</v>
      </c>
      <c r="D11">
        <v>1</v>
      </c>
    </row>
    <row r="12" spans="1:4">
      <c r="A12" s="233" t="s">
        <v>148</v>
      </c>
      <c r="C12">
        <v>1</v>
      </c>
      <c r="D12">
        <v>1</v>
      </c>
    </row>
    <row r="13" spans="1:4">
      <c r="A13" s="233" t="s">
        <v>269</v>
      </c>
      <c r="C13">
        <v>1</v>
      </c>
      <c r="D13">
        <v>1</v>
      </c>
    </row>
    <row r="14" spans="1:4" s="232" customFormat="1">
      <c r="A14" s="231" t="s">
        <v>173</v>
      </c>
      <c r="C14" s="232">
        <v>2</v>
      </c>
      <c r="D14" s="232">
        <v>2</v>
      </c>
    </row>
    <row r="15" spans="1:4">
      <c r="A15" s="233" t="s">
        <v>141</v>
      </c>
      <c r="C15">
        <v>1</v>
      </c>
      <c r="D15">
        <v>1</v>
      </c>
    </row>
    <row r="16" spans="1:4">
      <c r="A16" s="233" t="s">
        <v>15</v>
      </c>
      <c r="C16">
        <v>1</v>
      </c>
      <c r="D16">
        <v>1</v>
      </c>
    </row>
    <row r="17" spans="1:4">
      <c r="A17" s="233" t="s">
        <v>171</v>
      </c>
      <c r="C17">
        <v>1</v>
      </c>
      <c r="D17">
        <v>1</v>
      </c>
    </row>
    <row r="18" spans="1:4">
      <c r="A18" s="233" t="s">
        <v>286</v>
      </c>
      <c r="C18">
        <v>1</v>
      </c>
      <c r="D18">
        <v>1</v>
      </c>
    </row>
    <row r="19" spans="1:4">
      <c r="A19" s="233" t="s">
        <v>279</v>
      </c>
      <c r="C19">
        <v>1</v>
      </c>
      <c r="D19">
        <v>1</v>
      </c>
    </row>
    <row r="20" spans="1:4">
      <c r="A20" s="233" t="s">
        <v>288</v>
      </c>
      <c r="C20">
        <v>1</v>
      </c>
      <c r="D20">
        <v>1</v>
      </c>
    </row>
    <row r="21" spans="1:4">
      <c r="A21" s="233" t="s">
        <v>174</v>
      </c>
      <c r="C21">
        <v>1</v>
      </c>
      <c r="D21">
        <v>1</v>
      </c>
    </row>
    <row r="22" spans="1:4">
      <c r="A22" s="233" t="s">
        <v>358</v>
      </c>
      <c r="C22">
        <v>1</v>
      </c>
      <c r="D22">
        <v>1</v>
      </c>
    </row>
    <row r="23" spans="1:4">
      <c r="A23" s="233" t="s">
        <v>165</v>
      </c>
      <c r="C23">
        <v>1</v>
      </c>
      <c r="D23">
        <v>1</v>
      </c>
    </row>
    <row r="24" spans="1:4">
      <c r="A24" s="233" t="s">
        <v>337</v>
      </c>
      <c r="C24">
        <v>1</v>
      </c>
      <c r="D24">
        <v>1</v>
      </c>
    </row>
    <row r="25" spans="1:4">
      <c r="A25" s="233" t="s">
        <v>401</v>
      </c>
      <c r="C25">
        <v>1</v>
      </c>
      <c r="D25">
        <v>1</v>
      </c>
    </row>
    <row r="26" spans="1:4">
      <c r="A26" s="233" t="s">
        <v>469</v>
      </c>
    </row>
    <row r="27" spans="1:4">
      <c r="A27" s="233" t="s">
        <v>996</v>
      </c>
      <c r="C27">
        <v>1</v>
      </c>
      <c r="D27">
        <v>1</v>
      </c>
    </row>
    <row r="28" spans="1:4">
      <c r="A28" s="233" t="s">
        <v>1107</v>
      </c>
      <c r="C28">
        <v>1</v>
      </c>
      <c r="D28">
        <v>1</v>
      </c>
    </row>
    <row r="29" spans="1:4">
      <c r="A29" s="233" t="s">
        <v>1217</v>
      </c>
      <c r="C29">
        <v>1</v>
      </c>
      <c r="D29">
        <v>1</v>
      </c>
    </row>
    <row r="30" spans="1:4">
      <c r="A30" s="233" t="s">
        <v>1110</v>
      </c>
      <c r="C30">
        <v>1</v>
      </c>
      <c r="D30">
        <v>1</v>
      </c>
    </row>
    <row r="31" spans="1:4">
      <c r="A31" s="233" t="s">
        <v>2106</v>
      </c>
      <c r="C31">
        <v>1</v>
      </c>
      <c r="D31">
        <v>1</v>
      </c>
    </row>
    <row r="32" spans="1:4">
      <c r="A32" s="233" t="s">
        <v>2452</v>
      </c>
      <c r="C32">
        <v>1</v>
      </c>
      <c r="D32">
        <v>1</v>
      </c>
    </row>
    <row r="33" spans="1:4">
      <c r="A33" s="233" t="s">
        <v>2455</v>
      </c>
      <c r="C33">
        <v>1</v>
      </c>
      <c r="D33">
        <v>1</v>
      </c>
    </row>
    <row r="34" spans="1:4">
      <c r="A34" s="233" t="s">
        <v>2457</v>
      </c>
      <c r="C34">
        <v>1</v>
      </c>
      <c r="D34">
        <v>1</v>
      </c>
    </row>
    <row r="35" spans="1:4">
      <c r="A35" s="233" t="s">
        <v>2459</v>
      </c>
      <c r="C35">
        <v>1</v>
      </c>
      <c r="D35">
        <v>1</v>
      </c>
    </row>
    <row r="36" spans="1:4">
      <c r="A36" s="233" t="s">
        <v>2461</v>
      </c>
      <c r="C36">
        <v>1</v>
      </c>
      <c r="D36">
        <v>1</v>
      </c>
    </row>
    <row r="37" spans="1:4">
      <c r="A37" s="233" t="s">
        <v>2463</v>
      </c>
      <c r="C37">
        <v>1</v>
      </c>
      <c r="D37">
        <v>1</v>
      </c>
    </row>
    <row r="38" spans="1:4">
      <c r="A38" s="233" t="s">
        <v>2465</v>
      </c>
      <c r="C38">
        <v>1</v>
      </c>
      <c r="D38">
        <v>1</v>
      </c>
    </row>
    <row r="39" spans="1:4">
      <c r="A39" s="233" t="s">
        <v>2467</v>
      </c>
      <c r="C39">
        <v>1</v>
      </c>
      <c r="D39">
        <v>1</v>
      </c>
    </row>
    <row r="40" spans="1:4">
      <c r="A40" s="233" t="s">
        <v>2469</v>
      </c>
      <c r="C40">
        <v>1</v>
      </c>
      <c r="D40">
        <v>1</v>
      </c>
    </row>
    <row r="41" spans="1:4">
      <c r="A41" s="233" t="s">
        <v>2471</v>
      </c>
      <c r="C41">
        <v>1</v>
      </c>
      <c r="D41">
        <v>1</v>
      </c>
    </row>
    <row r="42" spans="1:4">
      <c r="A42" s="233" t="s">
        <v>2473</v>
      </c>
      <c r="C42">
        <v>1</v>
      </c>
      <c r="D42">
        <v>1</v>
      </c>
    </row>
    <row r="43" spans="1:4">
      <c r="A43" s="233" t="s">
        <v>2475</v>
      </c>
      <c r="C43">
        <v>1</v>
      </c>
      <c r="D43">
        <v>1</v>
      </c>
    </row>
    <row r="44" spans="1:4">
      <c r="A44" s="233" t="s">
        <v>2477</v>
      </c>
      <c r="C44">
        <v>1</v>
      </c>
      <c r="D44">
        <v>1</v>
      </c>
    </row>
    <row r="45" spans="1:4">
      <c r="A45" s="233" t="s">
        <v>2479</v>
      </c>
      <c r="C45">
        <v>1</v>
      </c>
      <c r="D45">
        <v>1</v>
      </c>
    </row>
    <row r="46" spans="1:4">
      <c r="A46" s="233" t="s">
        <v>2482</v>
      </c>
      <c r="C46">
        <v>1</v>
      </c>
      <c r="D46">
        <v>1</v>
      </c>
    </row>
    <row r="47" spans="1:4">
      <c r="A47" s="233" t="s">
        <v>2484</v>
      </c>
      <c r="C47">
        <v>1</v>
      </c>
      <c r="D47">
        <v>1</v>
      </c>
    </row>
    <row r="48" spans="1:4">
      <c r="A48" s="233" t="s">
        <v>2486</v>
      </c>
      <c r="C48">
        <v>1</v>
      </c>
      <c r="D48">
        <v>1</v>
      </c>
    </row>
    <row r="49" spans="1:4">
      <c r="A49" s="233" t="s">
        <v>2488</v>
      </c>
      <c r="C49">
        <v>1</v>
      </c>
      <c r="D49">
        <v>1</v>
      </c>
    </row>
    <row r="50" spans="1:4">
      <c r="A50" s="233" t="s">
        <v>2493</v>
      </c>
      <c r="C50">
        <v>1</v>
      </c>
      <c r="D50">
        <v>1</v>
      </c>
    </row>
    <row r="51" spans="1:4">
      <c r="A51" s="233" t="s">
        <v>2496</v>
      </c>
      <c r="C51">
        <v>1</v>
      </c>
      <c r="D51">
        <v>1</v>
      </c>
    </row>
    <row r="52" spans="1:4">
      <c r="A52" s="233" t="s">
        <v>2502</v>
      </c>
      <c r="C52">
        <v>1</v>
      </c>
      <c r="D52">
        <v>1</v>
      </c>
    </row>
    <row r="53" spans="1:4">
      <c r="A53" s="233" t="s">
        <v>2506</v>
      </c>
      <c r="C53">
        <v>1</v>
      </c>
      <c r="D53">
        <v>1</v>
      </c>
    </row>
    <row r="54" spans="1:4">
      <c r="A54" s="233" t="s">
        <v>2508</v>
      </c>
      <c r="C54">
        <v>1</v>
      </c>
      <c r="D54">
        <v>1</v>
      </c>
    </row>
    <row r="55" spans="1:4">
      <c r="A55" s="233" t="s">
        <v>2511</v>
      </c>
      <c r="C55">
        <v>1</v>
      </c>
      <c r="D55">
        <v>1</v>
      </c>
    </row>
    <row r="56" spans="1:4">
      <c r="A56" s="233" t="s">
        <v>2514</v>
      </c>
      <c r="C56">
        <v>1</v>
      </c>
      <c r="D56">
        <v>1</v>
      </c>
    </row>
    <row r="57" spans="1:4">
      <c r="A57" s="233" t="s">
        <v>2516</v>
      </c>
      <c r="C57">
        <v>1</v>
      </c>
      <c r="D57">
        <v>1</v>
      </c>
    </row>
    <row r="58" spans="1:4">
      <c r="A58" s="233" t="s">
        <v>2518</v>
      </c>
      <c r="C58">
        <v>1</v>
      </c>
      <c r="D58">
        <v>1</v>
      </c>
    </row>
    <row r="59" spans="1:4">
      <c r="A59" s="233" t="s">
        <v>2520</v>
      </c>
      <c r="C59">
        <v>1</v>
      </c>
      <c r="D59">
        <v>1</v>
      </c>
    </row>
    <row r="60" spans="1:4">
      <c r="A60" s="233" t="s">
        <v>2522</v>
      </c>
      <c r="C60">
        <v>1</v>
      </c>
      <c r="D60">
        <v>1</v>
      </c>
    </row>
    <row r="61" spans="1:4">
      <c r="A61" s="233" t="s">
        <v>2524</v>
      </c>
      <c r="C61">
        <v>1</v>
      </c>
      <c r="D61">
        <v>1</v>
      </c>
    </row>
    <row r="62" spans="1:4">
      <c r="A62" s="233" t="s">
        <v>2526</v>
      </c>
      <c r="C62">
        <v>1</v>
      </c>
      <c r="D62">
        <v>1</v>
      </c>
    </row>
    <row r="63" spans="1:4">
      <c r="A63" s="233" t="s">
        <v>2528</v>
      </c>
      <c r="C63">
        <v>1</v>
      </c>
      <c r="D63">
        <v>1</v>
      </c>
    </row>
    <row r="64" spans="1:4">
      <c r="A64" s="233" t="s">
        <v>2530</v>
      </c>
      <c r="C64">
        <v>1</v>
      </c>
      <c r="D64">
        <v>1</v>
      </c>
    </row>
    <row r="65" spans="1:4">
      <c r="A65" s="233" t="s">
        <v>2532</v>
      </c>
      <c r="C65">
        <v>1</v>
      </c>
      <c r="D65">
        <v>1</v>
      </c>
    </row>
    <row r="66" spans="1:4">
      <c r="A66" s="233" t="s">
        <v>2534</v>
      </c>
      <c r="C66">
        <v>1</v>
      </c>
      <c r="D66">
        <v>1</v>
      </c>
    </row>
    <row r="67" spans="1:4">
      <c r="A67" s="233" t="s">
        <v>2536</v>
      </c>
      <c r="C67">
        <v>1</v>
      </c>
      <c r="D67">
        <v>1</v>
      </c>
    </row>
    <row r="68" spans="1:4">
      <c r="A68" s="233" t="s">
        <v>2539</v>
      </c>
      <c r="C68">
        <v>1</v>
      </c>
      <c r="D68">
        <v>1</v>
      </c>
    </row>
    <row r="69" spans="1:4">
      <c r="A69" s="233" t="s">
        <v>2541</v>
      </c>
      <c r="C69">
        <v>1</v>
      </c>
      <c r="D69">
        <v>1</v>
      </c>
    </row>
    <row r="70" spans="1:4">
      <c r="A70" s="233" t="s">
        <v>2544</v>
      </c>
      <c r="C70">
        <v>1</v>
      </c>
      <c r="D70">
        <v>1</v>
      </c>
    </row>
    <row r="71" spans="1:4">
      <c r="A71" s="233" t="s">
        <v>2546</v>
      </c>
      <c r="C71">
        <v>1</v>
      </c>
      <c r="D71">
        <v>1</v>
      </c>
    </row>
    <row r="72" spans="1:4">
      <c r="A72" s="233" t="s">
        <v>2551</v>
      </c>
      <c r="C72">
        <v>1</v>
      </c>
      <c r="D72">
        <v>1</v>
      </c>
    </row>
    <row r="73" spans="1:4">
      <c r="A73" s="233" t="s">
        <v>2553</v>
      </c>
      <c r="C73">
        <v>1</v>
      </c>
      <c r="D73">
        <v>1</v>
      </c>
    </row>
    <row r="74" spans="1:4">
      <c r="A74" s="233" t="s">
        <v>2556</v>
      </c>
      <c r="C74">
        <v>1</v>
      </c>
      <c r="D74">
        <v>1</v>
      </c>
    </row>
    <row r="75" spans="1:4">
      <c r="A75" s="233" t="s">
        <v>2559</v>
      </c>
      <c r="C75">
        <v>1</v>
      </c>
      <c r="D75">
        <v>1</v>
      </c>
    </row>
    <row r="76" spans="1:4">
      <c r="A76" s="233" t="s">
        <v>2561</v>
      </c>
      <c r="C76">
        <v>1</v>
      </c>
      <c r="D76">
        <v>1</v>
      </c>
    </row>
    <row r="77" spans="1:4">
      <c r="A77" s="233" t="s">
        <v>2565</v>
      </c>
      <c r="C77">
        <v>1</v>
      </c>
      <c r="D77">
        <v>1</v>
      </c>
    </row>
    <row r="78" spans="1:4">
      <c r="A78" s="233" t="s">
        <v>2567</v>
      </c>
      <c r="C78">
        <v>1</v>
      </c>
      <c r="D78">
        <v>1</v>
      </c>
    </row>
    <row r="79" spans="1:4">
      <c r="A79" s="233" t="s">
        <v>2570</v>
      </c>
      <c r="C79">
        <v>1</v>
      </c>
      <c r="D79">
        <v>1</v>
      </c>
    </row>
    <row r="80" spans="1:4">
      <c r="A80" s="233" t="s">
        <v>2572</v>
      </c>
      <c r="C80">
        <v>1</v>
      </c>
      <c r="D80">
        <v>1</v>
      </c>
    </row>
    <row r="81" spans="1:7">
      <c r="A81" s="233" t="s">
        <v>2574</v>
      </c>
      <c r="C81">
        <v>1</v>
      </c>
      <c r="D81">
        <v>1</v>
      </c>
    </row>
    <row r="82" spans="1:7">
      <c r="A82" s="233" t="s">
        <v>2576</v>
      </c>
      <c r="C82">
        <v>1</v>
      </c>
      <c r="D82">
        <v>1</v>
      </c>
    </row>
    <row r="83" spans="1:7">
      <c r="A83" s="233" t="s">
        <v>2578</v>
      </c>
      <c r="C83">
        <v>1</v>
      </c>
      <c r="D83">
        <v>1</v>
      </c>
    </row>
    <row r="84" spans="1:7" s="232" customFormat="1">
      <c r="A84" s="233" t="s">
        <v>2580</v>
      </c>
      <c r="B84"/>
      <c r="C84">
        <v>1</v>
      </c>
      <c r="D84">
        <v>1</v>
      </c>
      <c r="E84"/>
      <c r="F84"/>
      <c r="G84"/>
    </row>
    <row r="85" spans="1:7">
      <c r="A85" s="233" t="s">
        <v>2582</v>
      </c>
      <c r="C85">
        <v>1</v>
      </c>
      <c r="D85">
        <v>1</v>
      </c>
    </row>
    <row r="86" spans="1:7">
      <c r="A86" s="233" t="s">
        <v>2584</v>
      </c>
      <c r="C86">
        <v>1</v>
      </c>
      <c r="D86">
        <v>1</v>
      </c>
    </row>
    <row r="87" spans="1:7">
      <c r="A87" s="233" t="s">
        <v>2586</v>
      </c>
      <c r="C87">
        <v>1</v>
      </c>
      <c r="D87">
        <v>1</v>
      </c>
    </row>
    <row r="88" spans="1:7">
      <c r="A88" s="233" t="s">
        <v>2588</v>
      </c>
      <c r="C88">
        <v>1</v>
      </c>
      <c r="D88">
        <v>1</v>
      </c>
    </row>
    <row r="89" spans="1:7">
      <c r="A89" s="233" t="s">
        <v>2590</v>
      </c>
      <c r="C89">
        <v>1</v>
      </c>
      <c r="D89">
        <v>1</v>
      </c>
    </row>
    <row r="90" spans="1:7">
      <c r="A90" s="233" t="s">
        <v>2592</v>
      </c>
      <c r="C90">
        <v>1</v>
      </c>
      <c r="D90">
        <v>1</v>
      </c>
    </row>
    <row r="91" spans="1:7">
      <c r="A91" s="233" t="s">
        <v>2594</v>
      </c>
      <c r="C91">
        <v>1</v>
      </c>
      <c r="D91">
        <v>1</v>
      </c>
    </row>
    <row r="92" spans="1:7">
      <c r="A92" s="233" t="s">
        <v>2596</v>
      </c>
      <c r="C92">
        <v>1</v>
      </c>
      <c r="D92">
        <v>1</v>
      </c>
    </row>
    <row r="93" spans="1:7">
      <c r="A93" s="233" t="s">
        <v>2598</v>
      </c>
      <c r="C93">
        <v>1</v>
      </c>
      <c r="D93">
        <v>1</v>
      </c>
    </row>
    <row r="94" spans="1:7">
      <c r="A94" s="233" t="s">
        <v>2600</v>
      </c>
      <c r="C94">
        <v>1</v>
      </c>
      <c r="D94">
        <v>1</v>
      </c>
    </row>
    <row r="95" spans="1:7">
      <c r="A95" s="233" t="s">
        <v>2602</v>
      </c>
      <c r="C95">
        <v>1</v>
      </c>
      <c r="D95">
        <v>1</v>
      </c>
    </row>
    <row r="96" spans="1:7">
      <c r="A96" s="233" t="s">
        <v>2604</v>
      </c>
      <c r="C96">
        <v>1</v>
      </c>
      <c r="D96">
        <v>1</v>
      </c>
    </row>
    <row r="97" spans="1:4">
      <c r="A97" s="233" t="s">
        <v>2606</v>
      </c>
      <c r="C97">
        <v>1</v>
      </c>
      <c r="D97">
        <v>1</v>
      </c>
    </row>
    <row r="98" spans="1:4">
      <c r="A98" s="233" t="s">
        <v>2610</v>
      </c>
      <c r="C98">
        <v>1</v>
      </c>
      <c r="D98">
        <v>1</v>
      </c>
    </row>
    <row r="99" spans="1:4">
      <c r="A99" s="233" t="s">
        <v>2612</v>
      </c>
      <c r="C99">
        <v>1</v>
      </c>
      <c r="D99">
        <v>1</v>
      </c>
    </row>
    <row r="100" spans="1:4">
      <c r="A100" s="233" t="s">
        <v>2614</v>
      </c>
      <c r="C100">
        <v>1</v>
      </c>
      <c r="D100">
        <v>1</v>
      </c>
    </row>
    <row r="101" spans="1:4">
      <c r="A101" s="233" t="s">
        <v>2617</v>
      </c>
      <c r="C101">
        <v>1</v>
      </c>
      <c r="D101">
        <v>1</v>
      </c>
    </row>
    <row r="102" spans="1:4">
      <c r="A102" s="233" t="s">
        <v>2620</v>
      </c>
      <c r="C102">
        <v>1</v>
      </c>
      <c r="D102">
        <v>1</v>
      </c>
    </row>
    <row r="103" spans="1:4">
      <c r="A103" s="233" t="s">
        <v>470</v>
      </c>
      <c r="C103">
        <v>99</v>
      </c>
      <c r="D103">
        <v>99</v>
      </c>
    </row>
    <row r="189" spans="1:7" s="232" customFormat="1">
      <c r="A189"/>
      <c r="B189"/>
      <c r="C189"/>
      <c r="D189"/>
      <c r="E189"/>
      <c r="F189"/>
      <c r="G189"/>
    </row>
    <row r="193" spans="1:7" s="232" customFormat="1">
      <c r="A193"/>
      <c r="B193"/>
      <c r="C193"/>
      <c r="D193"/>
      <c r="E193"/>
      <c r="F193"/>
      <c r="G193"/>
    </row>
    <row r="238" ht="18" customHeight="1"/>
  </sheetData>
  <phoneticPr fontId="2"/>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B8CAC-06FE-406D-A4E4-1A4800D63D08}">
  <sheetPr codeName="Sheet1">
    <tabColor rgb="FF66FF33"/>
    <pageSetUpPr fitToPage="1"/>
  </sheetPr>
  <dimension ref="A1:AZ440"/>
  <sheetViews>
    <sheetView workbookViewId="0">
      <selection activeCell="A7" sqref="A7:XFD117"/>
    </sheetView>
  </sheetViews>
  <sheetFormatPr defaultRowHeight="18.75"/>
  <cols>
    <col min="1" max="1" width="13" style="1" customWidth="1"/>
    <col min="2" max="2" width="8.5" style="1" customWidth="1"/>
    <col min="3" max="3" width="19.5" style="1" customWidth="1"/>
    <col min="4" max="4" width="8.5" style="1" customWidth="1"/>
    <col min="5" max="5" width="9.125" style="1" customWidth="1"/>
    <col min="6" max="34" width="6" customWidth="1"/>
    <col min="35" max="39" width="6.5" customWidth="1"/>
  </cols>
  <sheetData>
    <row r="1" spans="1:52" ht="6" customHeight="1">
      <c r="A1" s="135"/>
    </row>
    <row r="2" spans="1:52" ht="24">
      <c r="A2" s="1" t="str">
        <f>_xlfn.CONCAT(A7)</f>
        <v>1420300000</v>
      </c>
      <c r="F2" s="3" t="s">
        <v>228</v>
      </c>
      <c r="U2" s="2"/>
      <c r="V2">
        <v>22</v>
      </c>
      <c r="W2">
        <v>23</v>
      </c>
      <c r="X2">
        <v>24</v>
      </c>
      <c r="Y2">
        <v>25</v>
      </c>
      <c r="Z2">
        <v>26</v>
      </c>
      <c r="AA2">
        <v>27</v>
      </c>
      <c r="AB2">
        <v>28</v>
      </c>
      <c r="AC2">
        <v>29</v>
      </c>
      <c r="AD2">
        <v>30</v>
      </c>
      <c r="AE2">
        <v>31</v>
      </c>
      <c r="AF2">
        <v>32</v>
      </c>
      <c r="AG2">
        <v>33</v>
      </c>
      <c r="AH2">
        <v>34</v>
      </c>
      <c r="AI2">
        <v>35</v>
      </c>
      <c r="AJ2">
        <v>36</v>
      </c>
      <c r="AK2">
        <v>37</v>
      </c>
      <c r="AL2">
        <v>38</v>
      </c>
      <c r="AM2">
        <v>39</v>
      </c>
      <c r="AN2">
        <v>40</v>
      </c>
      <c r="AO2">
        <v>41</v>
      </c>
      <c r="AP2">
        <v>42</v>
      </c>
      <c r="AQ2">
        <v>43</v>
      </c>
      <c r="AR2">
        <v>44</v>
      </c>
      <c r="AS2">
        <v>45</v>
      </c>
      <c r="AT2">
        <v>46</v>
      </c>
      <c r="AU2">
        <v>47</v>
      </c>
      <c r="AV2">
        <v>48</v>
      </c>
      <c r="AW2">
        <v>49</v>
      </c>
      <c r="AX2">
        <v>50</v>
      </c>
      <c r="AY2">
        <v>51</v>
      </c>
      <c r="AZ2">
        <v>52</v>
      </c>
    </row>
    <row r="3" spans="1:52" s="145" customFormat="1" ht="6" customHeight="1">
      <c r="A3" s="144">
        <v>1</v>
      </c>
      <c r="B3" s="144">
        <v>2</v>
      </c>
      <c r="C3" s="144">
        <v>3</v>
      </c>
      <c r="D3" s="144">
        <v>4</v>
      </c>
      <c r="E3" s="144">
        <v>5</v>
      </c>
      <c r="F3" s="144">
        <v>6</v>
      </c>
      <c r="G3" s="144">
        <v>7</v>
      </c>
      <c r="H3" s="144">
        <v>8</v>
      </c>
      <c r="I3" s="144">
        <v>9</v>
      </c>
      <c r="J3" s="144">
        <v>10</v>
      </c>
      <c r="K3" s="144">
        <v>11</v>
      </c>
      <c r="L3" s="144">
        <v>12</v>
      </c>
      <c r="M3" s="144">
        <v>13</v>
      </c>
      <c r="N3" s="144">
        <v>14</v>
      </c>
      <c r="O3" s="144">
        <v>15</v>
      </c>
      <c r="P3" s="144">
        <v>16</v>
      </c>
      <c r="Q3" s="144">
        <v>17</v>
      </c>
      <c r="R3" s="144">
        <v>18</v>
      </c>
      <c r="S3" s="144">
        <v>19</v>
      </c>
      <c r="T3" s="144">
        <v>20</v>
      </c>
      <c r="U3" s="144">
        <v>21</v>
      </c>
      <c r="V3" s="144">
        <v>22</v>
      </c>
      <c r="W3" s="144">
        <v>23</v>
      </c>
      <c r="X3" s="144">
        <v>24</v>
      </c>
      <c r="Y3" s="144">
        <v>25</v>
      </c>
      <c r="Z3" s="144">
        <v>26</v>
      </c>
      <c r="AA3" s="144">
        <v>27</v>
      </c>
      <c r="AB3" s="144">
        <v>28</v>
      </c>
      <c r="AC3" s="144">
        <v>29</v>
      </c>
      <c r="AD3" s="144">
        <v>30</v>
      </c>
      <c r="AE3" s="144">
        <v>31</v>
      </c>
      <c r="AF3" s="144">
        <v>32</v>
      </c>
      <c r="AG3" s="144">
        <v>33</v>
      </c>
      <c r="AH3" s="144">
        <v>34</v>
      </c>
    </row>
    <row r="4" spans="1:52" s="100" customFormat="1" ht="31.9" customHeight="1">
      <c r="A4" s="237" t="s">
        <v>16</v>
      </c>
      <c r="B4" s="237"/>
      <c r="C4" s="237"/>
      <c r="D4" s="237"/>
      <c r="E4" s="237"/>
      <c r="F4" s="234" t="s">
        <v>0</v>
      </c>
      <c r="G4" s="136"/>
      <c r="H4" s="136"/>
      <c r="I4" s="136"/>
      <c r="J4" s="136"/>
      <c r="K4" s="136"/>
      <c r="L4" s="137"/>
      <c r="M4" s="238" t="s">
        <v>1</v>
      </c>
      <c r="N4" s="239" t="s">
        <v>18</v>
      </c>
      <c r="O4" s="239"/>
      <c r="P4" s="239"/>
      <c r="Q4" s="239"/>
      <c r="R4" s="238" t="s">
        <v>19</v>
      </c>
      <c r="S4" s="234" t="s">
        <v>37</v>
      </c>
      <c r="T4" s="235"/>
      <c r="U4" s="236"/>
      <c r="V4" s="238" t="s">
        <v>9</v>
      </c>
      <c r="W4" s="238" t="s">
        <v>215</v>
      </c>
      <c r="X4" s="238"/>
      <c r="Y4" s="238"/>
      <c r="Z4" s="234" t="s">
        <v>218</v>
      </c>
      <c r="AA4" s="235"/>
      <c r="AB4" s="235"/>
      <c r="AC4" s="235"/>
      <c r="AD4" s="235"/>
      <c r="AE4" s="235"/>
      <c r="AF4" s="235"/>
      <c r="AG4" s="235"/>
      <c r="AH4" s="236"/>
      <c r="AN4" s="100">
        <v>40</v>
      </c>
      <c r="AO4" s="100">
        <v>41</v>
      </c>
      <c r="AP4" s="100">
        <v>42</v>
      </c>
      <c r="AQ4" s="100">
        <v>43</v>
      </c>
    </row>
    <row r="5" spans="1:52" s="100" customFormat="1" ht="57" customHeight="1">
      <c r="A5" s="139" t="s">
        <v>10</v>
      </c>
      <c r="B5" s="140" t="s">
        <v>11</v>
      </c>
      <c r="C5" s="140" t="s">
        <v>227</v>
      </c>
      <c r="D5" s="140" t="s">
        <v>13</v>
      </c>
      <c r="E5" s="141" t="s">
        <v>14</v>
      </c>
      <c r="F5" s="238"/>
      <c r="G5" s="138" t="s">
        <v>123</v>
      </c>
      <c r="H5" s="138" t="s">
        <v>104</v>
      </c>
      <c r="I5" s="138" t="s">
        <v>210</v>
      </c>
      <c r="J5" s="138" t="s">
        <v>211</v>
      </c>
      <c r="K5" s="138" t="s">
        <v>208</v>
      </c>
      <c r="L5" s="138" t="s">
        <v>209</v>
      </c>
      <c r="M5" s="238"/>
      <c r="N5" s="143" t="s">
        <v>2</v>
      </c>
      <c r="O5" s="143" t="s">
        <v>3</v>
      </c>
      <c r="P5" s="143" t="s">
        <v>4</v>
      </c>
      <c r="Q5" s="143" t="s">
        <v>5</v>
      </c>
      <c r="R5" s="238"/>
      <c r="S5" s="138" t="s">
        <v>38</v>
      </c>
      <c r="T5" s="138" t="s">
        <v>39</v>
      </c>
      <c r="U5" s="138" t="s">
        <v>40</v>
      </c>
      <c r="V5" s="238"/>
      <c r="W5" s="138" t="s">
        <v>6</v>
      </c>
      <c r="X5" s="138" t="s">
        <v>7</v>
      </c>
      <c r="Y5" s="138" t="s">
        <v>8</v>
      </c>
      <c r="Z5" s="142" t="s">
        <v>216</v>
      </c>
      <c r="AA5" s="142" t="s">
        <v>229</v>
      </c>
      <c r="AB5" s="142" t="s">
        <v>217</v>
      </c>
      <c r="AC5" s="142" t="s">
        <v>47</v>
      </c>
      <c r="AD5" s="142" t="s">
        <v>48</v>
      </c>
      <c r="AE5" s="142" t="s">
        <v>49</v>
      </c>
      <c r="AF5" s="142" t="s">
        <v>50</v>
      </c>
      <c r="AG5" s="142" t="s">
        <v>51</v>
      </c>
      <c r="AH5" s="142" t="s">
        <v>52</v>
      </c>
      <c r="AI5" s="100" t="s">
        <v>426</v>
      </c>
      <c r="AJ5" s="178" t="s">
        <v>428</v>
      </c>
      <c r="AK5" s="178" t="s">
        <v>429</v>
      </c>
      <c r="AL5" s="178" t="s">
        <v>430</v>
      </c>
      <c r="AM5" s="178" t="s">
        <v>431</v>
      </c>
      <c r="AN5" s="178" t="s">
        <v>435</v>
      </c>
      <c r="AO5" s="178" t="s">
        <v>436</v>
      </c>
      <c r="AP5" s="178" t="s">
        <v>437</v>
      </c>
      <c r="AQ5" s="178" t="s">
        <v>438</v>
      </c>
      <c r="AR5" s="184" t="s">
        <v>442</v>
      </c>
      <c r="AS5" s="184" t="s">
        <v>443</v>
      </c>
      <c r="AT5" s="184" t="s">
        <v>444</v>
      </c>
      <c r="AU5" s="184" t="s">
        <v>445</v>
      </c>
      <c r="AV5" s="184" t="s">
        <v>446</v>
      </c>
      <c r="AW5" s="184" t="s">
        <v>447</v>
      </c>
      <c r="AX5" s="184" t="s">
        <v>450</v>
      </c>
      <c r="AY5" s="184" t="s">
        <v>448</v>
      </c>
      <c r="AZ5" s="184" t="s">
        <v>449</v>
      </c>
    </row>
    <row r="6" spans="1:52" ht="16.149999999999999" customHeight="1">
      <c r="A6" s="104" t="s">
        <v>1256</v>
      </c>
      <c r="B6" s="65" t="s">
        <v>1257</v>
      </c>
      <c r="C6" s="65"/>
      <c r="D6" s="65"/>
      <c r="E6" s="66"/>
      <c r="F6" s="106">
        <v>11402</v>
      </c>
      <c r="G6" s="110">
        <v>11091</v>
      </c>
      <c r="H6" s="110">
        <v>294</v>
      </c>
      <c r="I6" s="114">
        <v>17</v>
      </c>
      <c r="J6" s="114">
        <v>246</v>
      </c>
      <c r="K6" s="114">
        <v>31</v>
      </c>
      <c r="L6" s="107">
        <v>17</v>
      </c>
      <c r="M6" s="116">
        <v>11234</v>
      </c>
      <c r="N6" s="106">
        <v>9782</v>
      </c>
      <c r="O6" s="114">
        <v>2358</v>
      </c>
      <c r="P6" s="114">
        <v>5664</v>
      </c>
      <c r="Q6" s="107">
        <v>1760</v>
      </c>
      <c r="R6" s="130">
        <v>0.9</v>
      </c>
      <c r="S6" s="106">
        <v>16455</v>
      </c>
      <c r="T6" s="114">
        <v>5769</v>
      </c>
      <c r="U6" s="110">
        <v>10686</v>
      </c>
      <c r="V6" s="118">
        <v>66.959999999999994</v>
      </c>
      <c r="W6" s="177">
        <v>3443</v>
      </c>
      <c r="X6" s="114">
        <v>622</v>
      </c>
      <c r="Y6" s="107">
        <v>7337</v>
      </c>
      <c r="Z6" s="106">
        <v>1012</v>
      </c>
      <c r="AA6" s="114">
        <v>746</v>
      </c>
      <c r="AB6" s="114">
        <v>947</v>
      </c>
      <c r="AC6" s="114">
        <v>465</v>
      </c>
      <c r="AD6" s="114">
        <v>12</v>
      </c>
      <c r="AE6" s="114">
        <v>21</v>
      </c>
      <c r="AF6" s="114">
        <v>13</v>
      </c>
      <c r="AG6" s="114">
        <v>18</v>
      </c>
      <c r="AH6" s="107">
        <v>263</v>
      </c>
      <c r="AI6">
        <v>5</v>
      </c>
      <c r="AJ6" s="177">
        <v>21290</v>
      </c>
      <c r="AK6" s="177">
        <v>10479</v>
      </c>
      <c r="AL6" s="177">
        <v>10811</v>
      </c>
      <c r="AM6" s="177" t="s">
        <v>219</v>
      </c>
      <c r="AN6" s="177">
        <v>1091</v>
      </c>
      <c r="AO6" s="177">
        <v>66915</v>
      </c>
      <c r="AP6" s="177">
        <v>6996</v>
      </c>
      <c r="AQ6" s="177">
        <v>2371</v>
      </c>
      <c r="AR6">
        <v>62.39</v>
      </c>
      <c r="AS6">
        <v>61.35</v>
      </c>
      <c r="AT6">
        <v>63.69</v>
      </c>
      <c r="AU6">
        <v>66.959999999999994</v>
      </c>
      <c r="AV6">
        <v>66</v>
      </c>
      <c r="AW6">
        <v>68.510000000000005</v>
      </c>
      <c r="AX6">
        <v>65.650000000000006</v>
      </c>
      <c r="AY6">
        <v>64.8</v>
      </c>
      <c r="AZ6">
        <v>67.08</v>
      </c>
    </row>
    <row r="7" spans="1:52" ht="16.149999999999999" customHeight="1">
      <c r="A7" s="105" t="s">
        <v>2450</v>
      </c>
      <c r="B7" s="67" t="s">
        <v>1257</v>
      </c>
      <c r="C7" s="67" t="s">
        <v>729</v>
      </c>
      <c r="D7" s="67"/>
      <c r="E7" s="68"/>
      <c r="F7" s="108">
        <v>845</v>
      </c>
      <c r="G7" s="111">
        <v>819</v>
      </c>
      <c r="H7" s="111">
        <v>24</v>
      </c>
      <c r="I7" s="115">
        <v>1</v>
      </c>
      <c r="J7" s="115">
        <v>21</v>
      </c>
      <c r="K7" s="115">
        <v>2</v>
      </c>
      <c r="L7" s="109">
        <v>2</v>
      </c>
      <c r="M7" s="117">
        <v>832</v>
      </c>
      <c r="N7" s="108">
        <v>880</v>
      </c>
      <c r="O7" s="115">
        <v>566</v>
      </c>
      <c r="P7" s="115">
        <v>299</v>
      </c>
      <c r="Q7" s="109">
        <v>15</v>
      </c>
      <c r="R7" s="131">
        <v>1.1000000000000001</v>
      </c>
      <c r="S7" s="108">
        <v>1076</v>
      </c>
      <c r="T7" s="115">
        <v>298</v>
      </c>
      <c r="U7" s="111">
        <v>778</v>
      </c>
      <c r="V7" s="119">
        <v>69.11</v>
      </c>
      <c r="W7" s="177">
        <v>246</v>
      </c>
      <c r="X7" s="115">
        <v>100</v>
      </c>
      <c r="Y7" s="109">
        <v>499</v>
      </c>
      <c r="Z7" s="108">
        <v>63</v>
      </c>
      <c r="AA7" s="115">
        <v>56</v>
      </c>
      <c r="AB7" s="115">
        <v>62</v>
      </c>
      <c r="AC7" s="115">
        <v>38</v>
      </c>
      <c r="AD7" s="115">
        <v>2</v>
      </c>
      <c r="AE7" s="115">
        <v>1</v>
      </c>
      <c r="AF7" s="115">
        <v>0</v>
      </c>
      <c r="AG7" s="115">
        <v>1</v>
      </c>
      <c r="AH7" s="109">
        <v>4</v>
      </c>
      <c r="AI7">
        <v>1</v>
      </c>
      <c r="AJ7" s="177">
        <v>1321</v>
      </c>
      <c r="AK7" s="177">
        <v>816</v>
      </c>
      <c r="AL7" s="177">
        <v>505</v>
      </c>
      <c r="AM7" s="177" t="s">
        <v>219</v>
      </c>
      <c r="AN7" s="177">
        <v>82</v>
      </c>
      <c r="AO7" s="177">
        <v>4169</v>
      </c>
      <c r="AP7" s="177">
        <v>515</v>
      </c>
      <c r="AQ7" s="177">
        <v>151</v>
      </c>
      <c r="AR7">
        <v>64.69</v>
      </c>
      <c r="AS7">
        <v>63.88</v>
      </c>
      <c r="AT7">
        <v>65.73</v>
      </c>
      <c r="AU7">
        <v>69.11</v>
      </c>
      <c r="AV7">
        <v>68.66</v>
      </c>
      <c r="AW7">
        <v>69.84</v>
      </c>
      <c r="AX7">
        <v>68.069999999999993</v>
      </c>
      <c r="AY7">
        <v>67.73</v>
      </c>
      <c r="AZ7">
        <v>68.59</v>
      </c>
    </row>
    <row r="8" spans="1:52" ht="16.149999999999999" customHeight="1">
      <c r="A8" s="105" t="s">
        <v>730</v>
      </c>
      <c r="B8" s="67" t="s">
        <v>1257</v>
      </c>
      <c r="C8" s="67" t="s">
        <v>729</v>
      </c>
      <c r="D8" s="67" t="s">
        <v>729</v>
      </c>
      <c r="E8" s="68"/>
      <c r="F8" s="108">
        <v>5</v>
      </c>
      <c r="G8" s="111">
        <v>4</v>
      </c>
      <c r="H8" s="111">
        <v>1</v>
      </c>
      <c r="I8" s="115" t="s">
        <v>129</v>
      </c>
      <c r="J8" s="115">
        <v>1</v>
      </c>
      <c r="K8" s="115" t="s">
        <v>129</v>
      </c>
      <c r="L8" s="109" t="s">
        <v>129</v>
      </c>
      <c r="M8" s="117">
        <v>5</v>
      </c>
      <c r="N8" s="108">
        <v>3</v>
      </c>
      <c r="O8" s="115">
        <v>1</v>
      </c>
      <c r="P8" s="115">
        <v>2</v>
      </c>
      <c r="Q8" s="109" t="s">
        <v>129</v>
      </c>
      <c r="R8" s="131">
        <v>0.6</v>
      </c>
      <c r="S8" s="108">
        <v>6</v>
      </c>
      <c r="T8" s="115">
        <v>3</v>
      </c>
      <c r="U8" s="111">
        <v>3</v>
      </c>
      <c r="V8" s="119">
        <v>62.83</v>
      </c>
      <c r="W8" s="177">
        <v>1</v>
      </c>
      <c r="X8" s="115">
        <v>2</v>
      </c>
      <c r="Y8" s="109">
        <v>2</v>
      </c>
      <c r="Z8" s="108" t="s">
        <v>219</v>
      </c>
      <c r="AA8" s="115" t="s">
        <v>219</v>
      </c>
      <c r="AB8" s="115" t="s">
        <v>219</v>
      </c>
      <c r="AC8" s="115" t="s">
        <v>219</v>
      </c>
      <c r="AD8" s="115" t="s">
        <v>219</v>
      </c>
      <c r="AE8" s="115" t="s">
        <v>219</v>
      </c>
      <c r="AF8" s="115" t="s">
        <v>219</v>
      </c>
      <c r="AG8" s="115" t="s">
        <v>219</v>
      </c>
      <c r="AH8" s="109" t="s">
        <v>219</v>
      </c>
      <c r="AI8">
        <v>0</v>
      </c>
      <c r="AJ8" s="177">
        <v>13</v>
      </c>
      <c r="AK8" s="177">
        <v>4</v>
      </c>
      <c r="AL8" s="177">
        <v>9</v>
      </c>
      <c r="AM8" s="177" t="s">
        <v>219</v>
      </c>
      <c r="AN8" s="177">
        <v>2</v>
      </c>
      <c r="AO8" s="177">
        <v>50</v>
      </c>
      <c r="AP8" s="177">
        <v>1</v>
      </c>
      <c r="AQ8" s="177">
        <v>1</v>
      </c>
      <c r="AR8">
        <v>66.88</v>
      </c>
      <c r="AS8">
        <v>63</v>
      </c>
      <c r="AT8">
        <v>73.33</v>
      </c>
      <c r="AU8">
        <v>62.83</v>
      </c>
      <c r="AV8">
        <v>63</v>
      </c>
      <c r="AW8">
        <v>62</v>
      </c>
      <c r="AX8">
        <v>62.83</v>
      </c>
      <c r="AY8">
        <v>63</v>
      </c>
      <c r="AZ8">
        <v>62</v>
      </c>
    </row>
    <row r="9" spans="1:52" ht="16.149999999999999" customHeight="1">
      <c r="A9" s="105" t="s">
        <v>2451</v>
      </c>
      <c r="B9" s="67" t="s">
        <v>1257</v>
      </c>
      <c r="C9" s="67" t="s">
        <v>729</v>
      </c>
      <c r="D9" s="67" t="s">
        <v>729</v>
      </c>
      <c r="E9" s="68" t="s">
        <v>2452</v>
      </c>
      <c r="F9" s="108" t="s">
        <v>129</v>
      </c>
      <c r="G9" s="111" t="s">
        <v>129</v>
      </c>
      <c r="H9" s="111" t="s">
        <v>129</v>
      </c>
      <c r="I9" s="115" t="s">
        <v>129</v>
      </c>
      <c r="J9" s="115" t="s">
        <v>129</v>
      </c>
      <c r="K9" s="115" t="s">
        <v>129</v>
      </c>
      <c r="L9" s="109" t="s">
        <v>129</v>
      </c>
      <c r="M9" s="117" t="s">
        <v>129</v>
      </c>
      <c r="N9" s="108" t="s">
        <v>129</v>
      </c>
      <c r="O9" s="115" t="s">
        <v>129</v>
      </c>
      <c r="P9" s="115" t="s">
        <v>129</v>
      </c>
      <c r="Q9" s="109" t="s">
        <v>129</v>
      </c>
      <c r="R9" s="131" t="s">
        <v>129</v>
      </c>
      <c r="S9" s="108" t="s">
        <v>129</v>
      </c>
      <c r="T9" s="115" t="s">
        <v>129</v>
      </c>
      <c r="U9" s="111" t="s">
        <v>129</v>
      </c>
      <c r="V9" s="119" t="s">
        <v>129</v>
      </c>
      <c r="W9" s="177" t="s">
        <v>129</v>
      </c>
      <c r="X9" s="115" t="s">
        <v>129</v>
      </c>
      <c r="Y9" s="109" t="s">
        <v>129</v>
      </c>
      <c r="Z9" s="108" t="s">
        <v>219</v>
      </c>
      <c r="AA9" s="115" t="s">
        <v>219</v>
      </c>
      <c r="AB9" s="115" t="s">
        <v>219</v>
      </c>
      <c r="AC9" s="115" t="s">
        <v>219</v>
      </c>
      <c r="AD9" s="115" t="s">
        <v>219</v>
      </c>
      <c r="AE9" s="115" t="s">
        <v>219</v>
      </c>
      <c r="AF9" s="115" t="s">
        <v>219</v>
      </c>
      <c r="AG9" s="115" t="s">
        <v>219</v>
      </c>
      <c r="AH9" s="109" t="s">
        <v>219</v>
      </c>
      <c r="AI9">
        <v>0</v>
      </c>
      <c r="AJ9" s="177">
        <v>4</v>
      </c>
      <c r="AK9" s="177" t="s">
        <v>129</v>
      </c>
      <c r="AL9" s="177">
        <v>4</v>
      </c>
      <c r="AM9" s="177" t="s">
        <v>219</v>
      </c>
      <c r="AN9" s="177" t="s">
        <v>129</v>
      </c>
      <c r="AO9" s="177" t="s">
        <v>129</v>
      </c>
      <c r="AP9" s="177" t="s">
        <v>129</v>
      </c>
      <c r="AQ9" s="177" t="s">
        <v>129</v>
      </c>
      <c r="AR9" t="s">
        <v>129</v>
      </c>
      <c r="AS9" t="s">
        <v>129</v>
      </c>
      <c r="AT9" t="s">
        <v>129</v>
      </c>
      <c r="AU9" t="s">
        <v>129</v>
      </c>
      <c r="AV9" t="s">
        <v>129</v>
      </c>
      <c r="AW9" t="s">
        <v>129</v>
      </c>
      <c r="AX9" t="s">
        <v>129</v>
      </c>
      <c r="AY9" t="s">
        <v>129</v>
      </c>
      <c r="AZ9" t="s">
        <v>129</v>
      </c>
    </row>
    <row r="10" spans="1:52" ht="16.149999999999999" customHeight="1">
      <c r="A10" s="105" t="s">
        <v>2453</v>
      </c>
      <c r="B10" s="67" t="s">
        <v>1257</v>
      </c>
      <c r="C10" s="67" t="s">
        <v>729</v>
      </c>
      <c r="D10" s="67" t="s">
        <v>729</v>
      </c>
      <c r="E10" s="68" t="s">
        <v>269</v>
      </c>
      <c r="F10" s="108" t="s">
        <v>129</v>
      </c>
      <c r="G10" s="111" t="s">
        <v>129</v>
      </c>
      <c r="H10" s="111" t="s">
        <v>129</v>
      </c>
      <c r="I10" s="115" t="s">
        <v>129</v>
      </c>
      <c r="J10" s="115" t="s">
        <v>129</v>
      </c>
      <c r="K10" s="115" t="s">
        <v>129</v>
      </c>
      <c r="L10" s="109" t="s">
        <v>129</v>
      </c>
      <c r="M10" s="117" t="s">
        <v>129</v>
      </c>
      <c r="N10" s="108" t="s">
        <v>129</v>
      </c>
      <c r="O10" s="115" t="s">
        <v>129</v>
      </c>
      <c r="P10" s="115" t="s">
        <v>129</v>
      </c>
      <c r="Q10" s="109" t="s">
        <v>129</v>
      </c>
      <c r="R10" s="131" t="s">
        <v>129</v>
      </c>
      <c r="S10" s="108" t="s">
        <v>129</v>
      </c>
      <c r="T10" s="115" t="s">
        <v>129</v>
      </c>
      <c r="U10" s="111" t="s">
        <v>129</v>
      </c>
      <c r="V10" s="119" t="s">
        <v>129</v>
      </c>
      <c r="W10" s="177" t="s">
        <v>129</v>
      </c>
      <c r="X10" s="115" t="s">
        <v>129</v>
      </c>
      <c r="Y10" s="109" t="s">
        <v>129</v>
      </c>
      <c r="Z10" s="108" t="s">
        <v>219</v>
      </c>
      <c r="AA10" s="115" t="s">
        <v>219</v>
      </c>
      <c r="AB10" s="115" t="s">
        <v>219</v>
      </c>
      <c r="AC10" s="115" t="s">
        <v>219</v>
      </c>
      <c r="AD10" s="115" t="s">
        <v>219</v>
      </c>
      <c r="AE10" s="115" t="s">
        <v>219</v>
      </c>
      <c r="AF10" s="115" t="s">
        <v>219</v>
      </c>
      <c r="AG10" s="115" t="s">
        <v>219</v>
      </c>
      <c r="AH10" s="109" t="s">
        <v>219</v>
      </c>
      <c r="AI10">
        <v>0</v>
      </c>
      <c r="AJ10" s="177" t="s">
        <v>129</v>
      </c>
      <c r="AK10" s="177" t="s">
        <v>129</v>
      </c>
      <c r="AL10" s="177" t="s">
        <v>129</v>
      </c>
      <c r="AM10" s="177" t="s">
        <v>219</v>
      </c>
      <c r="AN10" s="177" t="s">
        <v>129</v>
      </c>
      <c r="AO10" s="177" t="s">
        <v>129</v>
      </c>
      <c r="AP10" s="177" t="s">
        <v>129</v>
      </c>
      <c r="AQ10" s="177" t="s">
        <v>129</v>
      </c>
      <c r="AR10" t="s">
        <v>129</v>
      </c>
      <c r="AS10" t="s">
        <v>129</v>
      </c>
      <c r="AT10" t="s">
        <v>129</v>
      </c>
      <c r="AU10" t="s">
        <v>129</v>
      </c>
      <c r="AV10" t="s">
        <v>129</v>
      </c>
      <c r="AW10" t="s">
        <v>129</v>
      </c>
      <c r="AX10" t="s">
        <v>129</v>
      </c>
      <c r="AY10" t="s">
        <v>129</v>
      </c>
      <c r="AZ10" t="s">
        <v>129</v>
      </c>
    </row>
    <row r="11" spans="1:52" ht="16.149999999999999" customHeight="1">
      <c r="A11" s="105" t="s">
        <v>2454</v>
      </c>
      <c r="B11" s="67" t="s">
        <v>1257</v>
      </c>
      <c r="C11" s="67" t="s">
        <v>729</v>
      </c>
      <c r="D11" s="67" t="s">
        <v>729</v>
      </c>
      <c r="E11" s="68" t="s">
        <v>2455</v>
      </c>
      <c r="F11" s="108">
        <v>3</v>
      </c>
      <c r="G11" s="111">
        <v>2</v>
      </c>
      <c r="H11" s="111">
        <v>1</v>
      </c>
      <c r="I11" s="115" t="s">
        <v>129</v>
      </c>
      <c r="J11" s="115">
        <v>1</v>
      </c>
      <c r="K11" s="115" t="s">
        <v>129</v>
      </c>
      <c r="L11" s="109" t="s">
        <v>129</v>
      </c>
      <c r="M11" s="117">
        <v>3</v>
      </c>
      <c r="N11" s="108">
        <v>2</v>
      </c>
      <c r="O11" s="115">
        <v>1</v>
      </c>
      <c r="P11" s="115">
        <v>1</v>
      </c>
      <c r="Q11" s="109" t="s">
        <v>129</v>
      </c>
      <c r="R11" s="131">
        <v>0.7</v>
      </c>
      <c r="S11" s="108">
        <v>4</v>
      </c>
      <c r="T11" s="115">
        <v>2</v>
      </c>
      <c r="U11" s="111">
        <v>2</v>
      </c>
      <c r="V11" s="119">
        <v>60.25</v>
      </c>
      <c r="W11" s="177">
        <v>1</v>
      </c>
      <c r="X11" s="115">
        <v>1</v>
      </c>
      <c r="Y11" s="109">
        <v>1</v>
      </c>
      <c r="Z11" s="108" t="s">
        <v>219</v>
      </c>
      <c r="AA11" s="115" t="s">
        <v>219</v>
      </c>
      <c r="AB11" s="115" t="s">
        <v>219</v>
      </c>
      <c r="AC11" s="115" t="s">
        <v>219</v>
      </c>
      <c r="AD11" s="115" t="s">
        <v>219</v>
      </c>
      <c r="AE11" s="115" t="s">
        <v>219</v>
      </c>
      <c r="AF11" s="115" t="s">
        <v>219</v>
      </c>
      <c r="AG11" s="115" t="s">
        <v>219</v>
      </c>
      <c r="AH11" s="109" t="s">
        <v>219</v>
      </c>
      <c r="AI11">
        <v>0</v>
      </c>
      <c r="AJ11" s="177">
        <v>5</v>
      </c>
      <c r="AK11" s="177">
        <v>2</v>
      </c>
      <c r="AL11" s="177">
        <v>3</v>
      </c>
      <c r="AM11" s="177" t="s">
        <v>219</v>
      </c>
      <c r="AN11" s="177">
        <v>1</v>
      </c>
      <c r="AO11" s="177">
        <v>20</v>
      </c>
      <c r="AP11" s="177">
        <v>1</v>
      </c>
      <c r="AQ11" s="177" t="s">
        <v>129</v>
      </c>
      <c r="AR11">
        <v>63.4</v>
      </c>
      <c r="AS11">
        <v>59.67</v>
      </c>
      <c r="AT11">
        <v>69</v>
      </c>
      <c r="AU11">
        <v>60.25</v>
      </c>
      <c r="AV11">
        <v>59.67</v>
      </c>
      <c r="AW11">
        <v>62</v>
      </c>
      <c r="AX11">
        <v>60.25</v>
      </c>
      <c r="AY11">
        <v>59.67</v>
      </c>
      <c r="AZ11">
        <v>62</v>
      </c>
    </row>
    <row r="12" spans="1:52" ht="16.149999999999999" customHeight="1">
      <c r="A12" s="105" t="s">
        <v>2456</v>
      </c>
      <c r="B12" s="67" t="s">
        <v>1257</v>
      </c>
      <c r="C12" s="67" t="s">
        <v>729</v>
      </c>
      <c r="D12" s="67" t="s">
        <v>729</v>
      </c>
      <c r="E12" s="68" t="s">
        <v>2457</v>
      </c>
      <c r="F12" s="108">
        <v>1</v>
      </c>
      <c r="G12" s="111" t="s">
        <v>130</v>
      </c>
      <c r="H12" s="111" t="s">
        <v>130</v>
      </c>
      <c r="I12" s="115" t="s">
        <v>130</v>
      </c>
      <c r="J12" s="115" t="s">
        <v>130</v>
      </c>
      <c r="K12" s="115" t="s">
        <v>130</v>
      </c>
      <c r="L12" s="109" t="s">
        <v>130</v>
      </c>
      <c r="M12" s="117" t="s">
        <v>130</v>
      </c>
      <c r="N12" s="108" t="s">
        <v>130</v>
      </c>
      <c r="O12" s="115" t="s">
        <v>130</v>
      </c>
      <c r="P12" s="115" t="s">
        <v>130</v>
      </c>
      <c r="Q12" s="109" t="s">
        <v>130</v>
      </c>
      <c r="R12" s="131" t="s">
        <v>130</v>
      </c>
      <c r="S12" s="108" t="s">
        <v>130</v>
      </c>
      <c r="T12" s="115" t="s">
        <v>130</v>
      </c>
      <c r="U12" s="111" t="s">
        <v>130</v>
      </c>
      <c r="V12" s="119" t="s">
        <v>130</v>
      </c>
      <c r="W12" s="177" t="s">
        <v>130</v>
      </c>
      <c r="X12" s="115" t="s">
        <v>130</v>
      </c>
      <c r="Y12" s="109" t="s">
        <v>130</v>
      </c>
      <c r="Z12" s="108" t="s">
        <v>219</v>
      </c>
      <c r="AA12" s="115" t="s">
        <v>219</v>
      </c>
      <c r="AB12" s="115" t="s">
        <v>219</v>
      </c>
      <c r="AC12" s="115" t="s">
        <v>219</v>
      </c>
      <c r="AD12" s="115" t="s">
        <v>219</v>
      </c>
      <c r="AE12" s="115" t="s">
        <v>219</v>
      </c>
      <c r="AF12" s="115" t="s">
        <v>219</v>
      </c>
      <c r="AG12" s="115" t="s">
        <v>219</v>
      </c>
      <c r="AH12" s="109" t="s">
        <v>219</v>
      </c>
      <c r="AI12">
        <v>0</v>
      </c>
      <c r="AJ12" s="177">
        <v>3</v>
      </c>
      <c r="AK12" s="177">
        <v>1</v>
      </c>
      <c r="AL12" s="177">
        <v>2</v>
      </c>
      <c r="AM12" s="177" t="s">
        <v>219</v>
      </c>
      <c r="AN12" s="177" t="s">
        <v>130</v>
      </c>
      <c r="AO12" s="177" t="s">
        <v>130</v>
      </c>
      <c r="AP12" s="177" t="s">
        <v>130</v>
      </c>
      <c r="AQ12" s="177" t="s">
        <v>130</v>
      </c>
      <c r="AR12" t="s">
        <v>130</v>
      </c>
      <c r="AS12" t="s">
        <v>130</v>
      </c>
      <c r="AT12" t="s">
        <v>130</v>
      </c>
      <c r="AU12" t="s">
        <v>130</v>
      </c>
      <c r="AV12" t="s">
        <v>130</v>
      </c>
      <c r="AW12" t="s">
        <v>130</v>
      </c>
      <c r="AX12" t="s">
        <v>130</v>
      </c>
      <c r="AY12" t="s">
        <v>130</v>
      </c>
      <c r="AZ12" t="s">
        <v>130</v>
      </c>
    </row>
    <row r="13" spans="1:52" ht="16.149999999999999" customHeight="1">
      <c r="A13" s="105" t="s">
        <v>2458</v>
      </c>
      <c r="B13" s="67" t="s">
        <v>1257</v>
      </c>
      <c r="C13" s="67" t="s">
        <v>729</v>
      </c>
      <c r="D13" s="67" t="s">
        <v>729</v>
      </c>
      <c r="E13" s="68" t="s">
        <v>2459</v>
      </c>
      <c r="F13" s="108">
        <v>1</v>
      </c>
      <c r="G13" s="111" t="s">
        <v>130</v>
      </c>
      <c r="H13" s="111" t="s">
        <v>130</v>
      </c>
      <c r="I13" s="115" t="s">
        <v>130</v>
      </c>
      <c r="J13" s="115" t="s">
        <v>130</v>
      </c>
      <c r="K13" s="115" t="s">
        <v>130</v>
      </c>
      <c r="L13" s="109" t="s">
        <v>130</v>
      </c>
      <c r="M13" s="117" t="s">
        <v>130</v>
      </c>
      <c r="N13" s="108" t="s">
        <v>130</v>
      </c>
      <c r="O13" s="115" t="s">
        <v>130</v>
      </c>
      <c r="P13" s="115" t="s">
        <v>130</v>
      </c>
      <c r="Q13" s="109" t="s">
        <v>130</v>
      </c>
      <c r="R13" s="131" t="s">
        <v>130</v>
      </c>
      <c r="S13" s="108" t="s">
        <v>130</v>
      </c>
      <c r="T13" s="115" t="s">
        <v>130</v>
      </c>
      <c r="U13" s="111" t="s">
        <v>130</v>
      </c>
      <c r="V13" s="119" t="s">
        <v>130</v>
      </c>
      <c r="W13" s="177" t="s">
        <v>130</v>
      </c>
      <c r="X13" s="115" t="s">
        <v>130</v>
      </c>
      <c r="Y13" s="109" t="s">
        <v>130</v>
      </c>
      <c r="Z13" s="108" t="s">
        <v>219</v>
      </c>
      <c r="AA13" s="115" t="s">
        <v>219</v>
      </c>
      <c r="AB13" s="115" t="s">
        <v>219</v>
      </c>
      <c r="AC13" s="115" t="s">
        <v>219</v>
      </c>
      <c r="AD13" s="115" t="s">
        <v>219</v>
      </c>
      <c r="AE13" s="115" t="s">
        <v>219</v>
      </c>
      <c r="AF13" s="115" t="s">
        <v>219</v>
      </c>
      <c r="AG13" s="115" t="s">
        <v>219</v>
      </c>
      <c r="AH13" s="109" t="s">
        <v>219</v>
      </c>
      <c r="AI13">
        <v>0</v>
      </c>
      <c r="AJ13" s="177">
        <v>1</v>
      </c>
      <c r="AK13" s="177">
        <v>1</v>
      </c>
      <c r="AL13" s="177" t="s">
        <v>129</v>
      </c>
      <c r="AM13" s="177" t="s">
        <v>219</v>
      </c>
      <c r="AN13" s="177" t="s">
        <v>130</v>
      </c>
      <c r="AO13" s="177" t="s">
        <v>130</v>
      </c>
      <c r="AP13" s="177" t="s">
        <v>130</v>
      </c>
      <c r="AQ13" s="177" t="s">
        <v>130</v>
      </c>
      <c r="AR13" t="s">
        <v>130</v>
      </c>
      <c r="AS13" t="s">
        <v>130</v>
      </c>
      <c r="AT13" t="s">
        <v>130</v>
      </c>
      <c r="AU13" t="s">
        <v>130</v>
      </c>
      <c r="AV13" t="s">
        <v>130</v>
      </c>
      <c r="AW13" t="s">
        <v>130</v>
      </c>
      <c r="AX13" t="s">
        <v>130</v>
      </c>
      <c r="AY13" t="s">
        <v>130</v>
      </c>
      <c r="AZ13" t="s">
        <v>130</v>
      </c>
    </row>
    <row r="14" spans="1:52" ht="16.149999999999999" customHeight="1">
      <c r="A14" s="105" t="s">
        <v>2460</v>
      </c>
      <c r="B14" s="67" t="s">
        <v>1257</v>
      </c>
      <c r="C14" s="67" t="s">
        <v>729</v>
      </c>
      <c r="D14" s="67" t="s">
        <v>729</v>
      </c>
      <c r="E14" s="68" t="s">
        <v>2461</v>
      </c>
      <c r="F14" s="108" t="s">
        <v>129</v>
      </c>
      <c r="G14" s="111" t="s">
        <v>129</v>
      </c>
      <c r="H14" s="111" t="s">
        <v>129</v>
      </c>
      <c r="I14" s="115" t="s">
        <v>129</v>
      </c>
      <c r="J14" s="115" t="s">
        <v>129</v>
      </c>
      <c r="K14" s="115" t="s">
        <v>129</v>
      </c>
      <c r="L14" s="109" t="s">
        <v>129</v>
      </c>
      <c r="M14" s="117" t="s">
        <v>129</v>
      </c>
      <c r="N14" s="108" t="s">
        <v>129</v>
      </c>
      <c r="O14" s="115" t="s">
        <v>129</v>
      </c>
      <c r="P14" s="115" t="s">
        <v>129</v>
      </c>
      <c r="Q14" s="109" t="s">
        <v>129</v>
      </c>
      <c r="R14" s="131" t="s">
        <v>129</v>
      </c>
      <c r="S14" s="108" t="s">
        <v>129</v>
      </c>
      <c r="T14" s="115" t="s">
        <v>129</v>
      </c>
      <c r="U14" s="111" t="s">
        <v>129</v>
      </c>
      <c r="V14" s="119" t="s">
        <v>129</v>
      </c>
      <c r="W14" s="177" t="s">
        <v>129</v>
      </c>
      <c r="X14" s="115" t="s">
        <v>129</v>
      </c>
      <c r="Y14" s="109" t="s">
        <v>129</v>
      </c>
      <c r="Z14" s="108" t="s">
        <v>219</v>
      </c>
      <c r="AA14" s="115" t="s">
        <v>219</v>
      </c>
      <c r="AB14" s="115" t="s">
        <v>219</v>
      </c>
      <c r="AC14" s="115" t="s">
        <v>219</v>
      </c>
      <c r="AD14" s="115" t="s">
        <v>219</v>
      </c>
      <c r="AE14" s="115" t="s">
        <v>219</v>
      </c>
      <c r="AF14" s="115" t="s">
        <v>219</v>
      </c>
      <c r="AG14" s="115" t="s">
        <v>219</v>
      </c>
      <c r="AH14" s="109" t="s">
        <v>219</v>
      </c>
      <c r="AI14">
        <v>0</v>
      </c>
      <c r="AJ14" s="177" t="s">
        <v>129</v>
      </c>
      <c r="AK14" s="177" t="s">
        <v>129</v>
      </c>
      <c r="AL14" s="177" t="s">
        <v>129</v>
      </c>
      <c r="AM14" s="177" t="s">
        <v>219</v>
      </c>
      <c r="AN14" s="177" t="s">
        <v>129</v>
      </c>
      <c r="AO14" s="177" t="s">
        <v>129</v>
      </c>
      <c r="AP14" s="177" t="s">
        <v>129</v>
      </c>
      <c r="AQ14" s="177" t="s">
        <v>129</v>
      </c>
      <c r="AR14" t="s">
        <v>129</v>
      </c>
      <c r="AS14" t="s">
        <v>129</v>
      </c>
      <c r="AT14" t="s">
        <v>129</v>
      </c>
      <c r="AU14" t="s">
        <v>129</v>
      </c>
      <c r="AV14" t="s">
        <v>129</v>
      </c>
      <c r="AW14" t="s">
        <v>129</v>
      </c>
      <c r="AX14" t="s">
        <v>129</v>
      </c>
      <c r="AY14" t="s">
        <v>129</v>
      </c>
      <c r="AZ14" t="s">
        <v>129</v>
      </c>
    </row>
    <row r="15" spans="1:52" ht="16.149999999999999" customHeight="1">
      <c r="A15" s="105" t="s">
        <v>2462</v>
      </c>
      <c r="B15" s="67" t="s">
        <v>1257</v>
      </c>
      <c r="C15" s="67" t="s">
        <v>729</v>
      </c>
      <c r="D15" s="67" t="s">
        <v>729</v>
      </c>
      <c r="E15" s="68" t="s">
        <v>2463</v>
      </c>
      <c r="F15" s="108" t="s">
        <v>129</v>
      </c>
      <c r="G15" s="111" t="s">
        <v>129</v>
      </c>
      <c r="H15" s="111" t="s">
        <v>129</v>
      </c>
      <c r="I15" s="115" t="s">
        <v>129</v>
      </c>
      <c r="J15" s="115" t="s">
        <v>129</v>
      </c>
      <c r="K15" s="115" t="s">
        <v>129</v>
      </c>
      <c r="L15" s="109" t="s">
        <v>129</v>
      </c>
      <c r="M15" s="117" t="s">
        <v>129</v>
      </c>
      <c r="N15" s="108" t="s">
        <v>129</v>
      </c>
      <c r="O15" s="115" t="s">
        <v>129</v>
      </c>
      <c r="P15" s="115" t="s">
        <v>129</v>
      </c>
      <c r="Q15" s="109" t="s">
        <v>129</v>
      </c>
      <c r="R15" s="131" t="s">
        <v>129</v>
      </c>
      <c r="S15" s="108" t="s">
        <v>129</v>
      </c>
      <c r="T15" s="115" t="s">
        <v>129</v>
      </c>
      <c r="U15" s="111" t="s">
        <v>129</v>
      </c>
      <c r="V15" s="119" t="s">
        <v>129</v>
      </c>
      <c r="W15" s="177" t="s">
        <v>129</v>
      </c>
      <c r="X15" s="115" t="s">
        <v>129</v>
      </c>
      <c r="Y15" s="109" t="s">
        <v>129</v>
      </c>
      <c r="Z15" s="108" t="s">
        <v>219</v>
      </c>
      <c r="AA15" s="115" t="s">
        <v>219</v>
      </c>
      <c r="AB15" s="115" t="s">
        <v>219</v>
      </c>
      <c r="AC15" s="115" t="s">
        <v>219</v>
      </c>
      <c r="AD15" s="115" t="s">
        <v>219</v>
      </c>
      <c r="AE15" s="115" t="s">
        <v>219</v>
      </c>
      <c r="AF15" s="115" t="s">
        <v>219</v>
      </c>
      <c r="AG15" s="115" t="s">
        <v>219</v>
      </c>
      <c r="AH15" s="109" t="s">
        <v>219</v>
      </c>
      <c r="AI15">
        <v>0</v>
      </c>
      <c r="AJ15" s="177" t="s">
        <v>129</v>
      </c>
      <c r="AK15" s="177" t="s">
        <v>129</v>
      </c>
      <c r="AL15" s="177" t="s">
        <v>129</v>
      </c>
      <c r="AM15" s="177" t="s">
        <v>219</v>
      </c>
      <c r="AN15" s="177" t="s">
        <v>129</v>
      </c>
      <c r="AO15" s="177" t="s">
        <v>129</v>
      </c>
      <c r="AP15" s="177" t="s">
        <v>129</v>
      </c>
      <c r="AQ15" s="177" t="s">
        <v>129</v>
      </c>
      <c r="AR15" t="s">
        <v>129</v>
      </c>
      <c r="AS15" t="s">
        <v>129</v>
      </c>
      <c r="AT15" t="s">
        <v>129</v>
      </c>
      <c r="AU15" t="s">
        <v>129</v>
      </c>
      <c r="AV15" t="s">
        <v>129</v>
      </c>
      <c r="AW15" t="s">
        <v>129</v>
      </c>
      <c r="AX15" t="s">
        <v>129</v>
      </c>
      <c r="AY15" t="s">
        <v>129</v>
      </c>
      <c r="AZ15" t="s">
        <v>129</v>
      </c>
    </row>
    <row r="16" spans="1:52" ht="16.149999999999999" customHeight="1">
      <c r="A16" s="105" t="s">
        <v>2464</v>
      </c>
      <c r="B16" s="67" t="s">
        <v>1257</v>
      </c>
      <c r="C16" s="67" t="s">
        <v>729</v>
      </c>
      <c r="D16" s="67" t="s">
        <v>729</v>
      </c>
      <c r="E16" s="68" t="s">
        <v>2465</v>
      </c>
      <c r="F16" s="108" t="s">
        <v>129</v>
      </c>
      <c r="G16" s="111" t="s">
        <v>129</v>
      </c>
      <c r="H16" s="111" t="s">
        <v>129</v>
      </c>
      <c r="I16" s="115" t="s">
        <v>129</v>
      </c>
      <c r="J16" s="115" t="s">
        <v>129</v>
      </c>
      <c r="K16" s="115" t="s">
        <v>129</v>
      </c>
      <c r="L16" s="109" t="s">
        <v>129</v>
      </c>
      <c r="M16" s="117" t="s">
        <v>129</v>
      </c>
      <c r="N16" s="108" t="s">
        <v>129</v>
      </c>
      <c r="O16" s="115" t="s">
        <v>129</v>
      </c>
      <c r="P16" s="115" t="s">
        <v>129</v>
      </c>
      <c r="Q16" s="109" t="s">
        <v>129</v>
      </c>
      <c r="R16" s="131" t="s">
        <v>129</v>
      </c>
      <c r="S16" s="108" t="s">
        <v>129</v>
      </c>
      <c r="T16" s="115" t="s">
        <v>129</v>
      </c>
      <c r="U16" s="111" t="s">
        <v>129</v>
      </c>
      <c r="V16" s="119" t="s">
        <v>129</v>
      </c>
      <c r="W16" s="177" t="s">
        <v>129</v>
      </c>
      <c r="X16" s="115" t="s">
        <v>129</v>
      </c>
      <c r="Y16" s="109" t="s">
        <v>129</v>
      </c>
      <c r="Z16" s="108" t="s">
        <v>219</v>
      </c>
      <c r="AA16" s="115" t="s">
        <v>219</v>
      </c>
      <c r="AB16" s="115" t="s">
        <v>219</v>
      </c>
      <c r="AC16" s="115" t="s">
        <v>219</v>
      </c>
      <c r="AD16" s="115" t="s">
        <v>219</v>
      </c>
      <c r="AE16" s="115" t="s">
        <v>219</v>
      </c>
      <c r="AF16" s="115" t="s">
        <v>219</v>
      </c>
      <c r="AG16" s="115" t="s">
        <v>219</v>
      </c>
      <c r="AH16" s="109" t="s">
        <v>219</v>
      </c>
      <c r="AI16">
        <v>0</v>
      </c>
      <c r="AJ16" s="177" t="s">
        <v>129</v>
      </c>
      <c r="AK16" s="177" t="s">
        <v>129</v>
      </c>
      <c r="AL16" s="177" t="s">
        <v>129</v>
      </c>
      <c r="AM16" s="177" t="s">
        <v>219</v>
      </c>
      <c r="AN16" s="177" t="s">
        <v>129</v>
      </c>
      <c r="AO16" s="177" t="s">
        <v>129</v>
      </c>
      <c r="AP16" s="177" t="s">
        <v>129</v>
      </c>
      <c r="AQ16" s="177" t="s">
        <v>129</v>
      </c>
      <c r="AR16" t="s">
        <v>129</v>
      </c>
      <c r="AS16" t="s">
        <v>129</v>
      </c>
      <c r="AT16" t="s">
        <v>129</v>
      </c>
      <c r="AU16" t="s">
        <v>129</v>
      </c>
      <c r="AV16" t="s">
        <v>129</v>
      </c>
      <c r="AW16" t="s">
        <v>129</v>
      </c>
      <c r="AX16" t="s">
        <v>129</v>
      </c>
      <c r="AY16" t="s">
        <v>129</v>
      </c>
      <c r="AZ16" t="s">
        <v>129</v>
      </c>
    </row>
    <row r="17" spans="1:52" ht="16.149999999999999" customHeight="1">
      <c r="A17" s="105" t="s">
        <v>731</v>
      </c>
      <c r="B17" s="67" t="s">
        <v>1257</v>
      </c>
      <c r="C17" s="67" t="s">
        <v>729</v>
      </c>
      <c r="D17" s="67" t="s">
        <v>732</v>
      </c>
      <c r="E17" s="68"/>
      <c r="F17" s="108">
        <v>78</v>
      </c>
      <c r="G17" s="111">
        <v>76</v>
      </c>
      <c r="H17" s="111">
        <v>2</v>
      </c>
      <c r="I17" s="115">
        <v>1</v>
      </c>
      <c r="J17" s="115">
        <v>1</v>
      </c>
      <c r="K17" s="115" t="s">
        <v>129</v>
      </c>
      <c r="L17" s="109" t="s">
        <v>129</v>
      </c>
      <c r="M17" s="117">
        <v>76</v>
      </c>
      <c r="N17" s="108">
        <v>54</v>
      </c>
      <c r="O17" s="115">
        <v>28</v>
      </c>
      <c r="P17" s="115">
        <v>24</v>
      </c>
      <c r="Q17" s="109">
        <v>2</v>
      </c>
      <c r="R17" s="131">
        <v>0.7</v>
      </c>
      <c r="S17" s="108">
        <v>106</v>
      </c>
      <c r="T17" s="115">
        <v>42</v>
      </c>
      <c r="U17" s="111">
        <v>64</v>
      </c>
      <c r="V17" s="119">
        <v>66.430000000000007</v>
      </c>
      <c r="W17" s="177">
        <v>23</v>
      </c>
      <c r="X17" s="115">
        <v>8</v>
      </c>
      <c r="Y17" s="109">
        <v>47</v>
      </c>
      <c r="Z17" s="108">
        <v>4</v>
      </c>
      <c r="AA17" s="115">
        <v>2</v>
      </c>
      <c r="AB17" s="115">
        <v>4</v>
      </c>
      <c r="AC17" s="115">
        <v>3</v>
      </c>
      <c r="AD17" s="115">
        <v>0</v>
      </c>
      <c r="AE17" s="115">
        <v>0</v>
      </c>
      <c r="AF17" s="115">
        <v>0</v>
      </c>
      <c r="AG17" s="115">
        <v>0</v>
      </c>
      <c r="AH17" s="109">
        <v>3</v>
      </c>
      <c r="AI17">
        <v>0</v>
      </c>
      <c r="AJ17" s="177">
        <v>129</v>
      </c>
      <c r="AK17" s="177">
        <v>72</v>
      </c>
      <c r="AL17" s="177">
        <v>57</v>
      </c>
      <c r="AM17" s="177" t="s">
        <v>219</v>
      </c>
      <c r="AN17" s="177">
        <v>7</v>
      </c>
      <c r="AO17" s="177">
        <v>181</v>
      </c>
      <c r="AP17" s="177">
        <v>56</v>
      </c>
      <c r="AQ17" s="177">
        <v>13</v>
      </c>
      <c r="AR17">
        <v>65.67</v>
      </c>
      <c r="AS17">
        <v>64.95</v>
      </c>
      <c r="AT17">
        <v>66.64</v>
      </c>
      <c r="AU17">
        <v>66.430000000000007</v>
      </c>
      <c r="AV17">
        <v>67.260000000000005</v>
      </c>
      <c r="AW17">
        <v>65.27</v>
      </c>
      <c r="AX17">
        <v>65.86</v>
      </c>
      <c r="AY17">
        <v>66.2</v>
      </c>
      <c r="AZ17">
        <v>65.44</v>
      </c>
    </row>
    <row r="18" spans="1:52" ht="16.149999999999999" customHeight="1">
      <c r="A18" s="105" t="s">
        <v>2466</v>
      </c>
      <c r="B18" s="67" t="s">
        <v>1257</v>
      </c>
      <c r="C18" s="67" t="s">
        <v>729</v>
      </c>
      <c r="D18" s="67" t="s">
        <v>732</v>
      </c>
      <c r="E18" s="68" t="s">
        <v>2467</v>
      </c>
      <c r="F18" s="108">
        <v>6</v>
      </c>
      <c r="G18" s="111">
        <v>6</v>
      </c>
      <c r="H18" s="111" t="s">
        <v>129</v>
      </c>
      <c r="I18" s="115" t="s">
        <v>129</v>
      </c>
      <c r="J18" s="115" t="s">
        <v>129</v>
      </c>
      <c r="K18" s="115" t="s">
        <v>129</v>
      </c>
      <c r="L18" s="109" t="s">
        <v>129</v>
      </c>
      <c r="M18" s="117">
        <v>6</v>
      </c>
      <c r="N18" s="108">
        <v>8</v>
      </c>
      <c r="O18" s="115">
        <v>4</v>
      </c>
      <c r="P18" s="115">
        <v>4</v>
      </c>
      <c r="Q18" s="109" t="s">
        <v>129</v>
      </c>
      <c r="R18" s="131">
        <v>1.3</v>
      </c>
      <c r="S18" s="108">
        <v>12</v>
      </c>
      <c r="T18" s="115">
        <v>6</v>
      </c>
      <c r="U18" s="111">
        <v>6</v>
      </c>
      <c r="V18" s="119">
        <v>63.75</v>
      </c>
      <c r="W18" s="177">
        <v>5</v>
      </c>
      <c r="X18" s="115" t="s">
        <v>129</v>
      </c>
      <c r="Y18" s="109">
        <v>1</v>
      </c>
      <c r="Z18" s="108">
        <v>1</v>
      </c>
      <c r="AA18" s="115">
        <v>0</v>
      </c>
      <c r="AB18" s="115">
        <v>1</v>
      </c>
      <c r="AC18" s="115">
        <v>1</v>
      </c>
      <c r="AD18" s="115">
        <v>0</v>
      </c>
      <c r="AE18" s="115">
        <v>0</v>
      </c>
      <c r="AF18" s="115">
        <v>0</v>
      </c>
      <c r="AG18" s="115">
        <v>0</v>
      </c>
      <c r="AH18" s="109">
        <v>0</v>
      </c>
      <c r="AI18">
        <v>0</v>
      </c>
      <c r="AJ18" s="177">
        <v>14</v>
      </c>
      <c r="AK18" s="177">
        <v>6</v>
      </c>
      <c r="AL18" s="177">
        <v>8</v>
      </c>
      <c r="AM18" s="177" t="s">
        <v>219</v>
      </c>
      <c r="AN18" s="177" t="s">
        <v>129</v>
      </c>
      <c r="AO18" s="177" t="s">
        <v>129</v>
      </c>
      <c r="AP18" s="177">
        <v>6</v>
      </c>
      <c r="AQ18" s="177">
        <v>2</v>
      </c>
      <c r="AR18">
        <v>65.94</v>
      </c>
      <c r="AS18">
        <v>64.25</v>
      </c>
      <c r="AT18">
        <v>69.33</v>
      </c>
      <c r="AU18">
        <v>63.75</v>
      </c>
      <c r="AV18">
        <v>62.57</v>
      </c>
      <c r="AW18">
        <v>65.400000000000006</v>
      </c>
      <c r="AX18">
        <v>63.75</v>
      </c>
      <c r="AY18">
        <v>62.57</v>
      </c>
      <c r="AZ18">
        <v>65.400000000000006</v>
      </c>
    </row>
    <row r="19" spans="1:52" ht="16.149999999999999" customHeight="1">
      <c r="A19" s="105" t="s">
        <v>2468</v>
      </c>
      <c r="B19" s="67" t="s">
        <v>1257</v>
      </c>
      <c r="C19" s="67" t="s">
        <v>729</v>
      </c>
      <c r="D19" s="67" t="s">
        <v>732</v>
      </c>
      <c r="E19" s="68" t="s">
        <v>2469</v>
      </c>
      <c r="F19" s="108">
        <v>26</v>
      </c>
      <c r="G19" s="111">
        <v>25</v>
      </c>
      <c r="H19" s="111">
        <v>1</v>
      </c>
      <c r="I19" s="115">
        <v>1</v>
      </c>
      <c r="J19" s="115" t="s">
        <v>129</v>
      </c>
      <c r="K19" s="115" t="s">
        <v>129</v>
      </c>
      <c r="L19" s="109" t="s">
        <v>129</v>
      </c>
      <c r="M19" s="117">
        <v>25</v>
      </c>
      <c r="N19" s="108">
        <v>21</v>
      </c>
      <c r="O19" s="115">
        <v>10</v>
      </c>
      <c r="P19" s="115">
        <v>10</v>
      </c>
      <c r="Q19" s="109">
        <v>1</v>
      </c>
      <c r="R19" s="131">
        <v>0.8</v>
      </c>
      <c r="S19" s="108">
        <v>30</v>
      </c>
      <c r="T19" s="115">
        <v>10</v>
      </c>
      <c r="U19" s="111">
        <v>20</v>
      </c>
      <c r="V19" s="119">
        <v>65.930000000000007</v>
      </c>
      <c r="W19" s="177">
        <v>6</v>
      </c>
      <c r="X19" s="115">
        <v>4</v>
      </c>
      <c r="Y19" s="109">
        <v>16</v>
      </c>
      <c r="Z19" s="108">
        <v>1</v>
      </c>
      <c r="AA19" s="115">
        <v>1</v>
      </c>
      <c r="AB19" s="115">
        <v>1</v>
      </c>
      <c r="AC19" s="115">
        <v>1</v>
      </c>
      <c r="AD19" s="115">
        <v>0</v>
      </c>
      <c r="AE19" s="115">
        <v>0</v>
      </c>
      <c r="AF19" s="115">
        <v>0</v>
      </c>
      <c r="AG19" s="115">
        <v>0</v>
      </c>
      <c r="AH19" s="109">
        <v>0</v>
      </c>
      <c r="AI19">
        <v>0</v>
      </c>
      <c r="AJ19" s="177">
        <v>35</v>
      </c>
      <c r="AK19" s="177">
        <v>24</v>
      </c>
      <c r="AL19" s="177">
        <v>11</v>
      </c>
      <c r="AM19" s="177" t="s">
        <v>219</v>
      </c>
      <c r="AN19" s="177">
        <v>4</v>
      </c>
      <c r="AO19" s="177">
        <v>98</v>
      </c>
      <c r="AP19" s="177">
        <v>16</v>
      </c>
      <c r="AQ19" s="177">
        <v>5</v>
      </c>
      <c r="AR19">
        <v>64.19</v>
      </c>
      <c r="AS19">
        <v>64.48</v>
      </c>
      <c r="AT19">
        <v>63.77</v>
      </c>
      <c r="AU19">
        <v>65.930000000000007</v>
      </c>
      <c r="AV19">
        <v>68.47</v>
      </c>
      <c r="AW19">
        <v>61.55</v>
      </c>
      <c r="AX19">
        <v>67.42</v>
      </c>
      <c r="AY19">
        <v>69.56</v>
      </c>
      <c r="AZ19">
        <v>64</v>
      </c>
    </row>
    <row r="20" spans="1:52" ht="16.149999999999999" customHeight="1">
      <c r="A20" s="105" t="s">
        <v>2470</v>
      </c>
      <c r="B20" s="67" t="s">
        <v>1257</v>
      </c>
      <c r="C20" s="67" t="s">
        <v>729</v>
      </c>
      <c r="D20" s="67" t="s">
        <v>732</v>
      </c>
      <c r="E20" s="68" t="s">
        <v>2471</v>
      </c>
      <c r="F20" s="108">
        <v>9</v>
      </c>
      <c r="G20" s="111">
        <v>9</v>
      </c>
      <c r="H20" s="111" t="s">
        <v>129</v>
      </c>
      <c r="I20" s="115" t="s">
        <v>129</v>
      </c>
      <c r="J20" s="115" t="s">
        <v>129</v>
      </c>
      <c r="K20" s="115" t="s">
        <v>129</v>
      </c>
      <c r="L20" s="109" t="s">
        <v>129</v>
      </c>
      <c r="M20" s="117">
        <v>9</v>
      </c>
      <c r="N20" s="108">
        <v>4</v>
      </c>
      <c r="O20" s="115">
        <v>1</v>
      </c>
      <c r="P20" s="115">
        <v>2</v>
      </c>
      <c r="Q20" s="109" t="s">
        <v>129</v>
      </c>
      <c r="R20" s="131">
        <v>0.4</v>
      </c>
      <c r="S20" s="108">
        <v>11</v>
      </c>
      <c r="T20" s="115">
        <v>3</v>
      </c>
      <c r="U20" s="111">
        <v>8</v>
      </c>
      <c r="V20" s="119">
        <v>75.09</v>
      </c>
      <c r="W20" s="177">
        <v>3</v>
      </c>
      <c r="X20" s="115" t="s">
        <v>129</v>
      </c>
      <c r="Y20" s="109">
        <v>6</v>
      </c>
      <c r="Z20" s="108">
        <v>0</v>
      </c>
      <c r="AA20" s="115">
        <v>0</v>
      </c>
      <c r="AB20" s="115">
        <v>0</v>
      </c>
      <c r="AC20" s="115">
        <v>0</v>
      </c>
      <c r="AD20" s="115">
        <v>0</v>
      </c>
      <c r="AE20" s="115">
        <v>0</v>
      </c>
      <c r="AF20" s="115">
        <v>0</v>
      </c>
      <c r="AG20" s="115">
        <v>0</v>
      </c>
      <c r="AH20" s="109">
        <v>1</v>
      </c>
      <c r="AI20">
        <v>0</v>
      </c>
      <c r="AJ20" s="177">
        <v>17</v>
      </c>
      <c r="AK20" s="177">
        <v>7</v>
      </c>
      <c r="AL20" s="177">
        <v>10</v>
      </c>
      <c r="AM20" s="177" t="s">
        <v>219</v>
      </c>
      <c r="AN20" s="177" t="s">
        <v>129</v>
      </c>
      <c r="AO20" s="177" t="s">
        <v>129</v>
      </c>
      <c r="AP20" s="177">
        <v>5</v>
      </c>
      <c r="AQ20" s="177" t="s">
        <v>129</v>
      </c>
      <c r="AR20">
        <v>69</v>
      </c>
      <c r="AS20">
        <v>64.13</v>
      </c>
      <c r="AT20">
        <v>73.33</v>
      </c>
      <c r="AU20">
        <v>75.09</v>
      </c>
      <c r="AV20">
        <v>75.67</v>
      </c>
      <c r="AW20">
        <v>74.88</v>
      </c>
      <c r="AX20">
        <v>75.09</v>
      </c>
      <c r="AY20">
        <v>75.67</v>
      </c>
      <c r="AZ20">
        <v>74.88</v>
      </c>
    </row>
    <row r="21" spans="1:52" ht="16.149999999999999" customHeight="1">
      <c r="A21" s="105" t="s">
        <v>2472</v>
      </c>
      <c r="B21" s="67" t="s">
        <v>1257</v>
      </c>
      <c r="C21" s="67" t="s">
        <v>729</v>
      </c>
      <c r="D21" s="67" t="s">
        <v>732</v>
      </c>
      <c r="E21" s="68" t="s">
        <v>2473</v>
      </c>
      <c r="F21" s="108">
        <v>13</v>
      </c>
      <c r="G21" s="111">
        <v>13</v>
      </c>
      <c r="H21" s="111" t="s">
        <v>129</v>
      </c>
      <c r="I21" s="115" t="s">
        <v>129</v>
      </c>
      <c r="J21" s="115" t="s">
        <v>129</v>
      </c>
      <c r="K21" s="115" t="s">
        <v>129</v>
      </c>
      <c r="L21" s="109" t="s">
        <v>129</v>
      </c>
      <c r="M21" s="117">
        <v>13</v>
      </c>
      <c r="N21" s="108">
        <v>7</v>
      </c>
      <c r="O21" s="115">
        <v>2</v>
      </c>
      <c r="P21" s="115">
        <v>4</v>
      </c>
      <c r="Q21" s="109">
        <v>0</v>
      </c>
      <c r="R21" s="131">
        <v>0.5</v>
      </c>
      <c r="S21" s="108">
        <v>19</v>
      </c>
      <c r="T21" s="115">
        <v>10</v>
      </c>
      <c r="U21" s="111">
        <v>9</v>
      </c>
      <c r="V21" s="119">
        <v>62.89</v>
      </c>
      <c r="W21" s="177">
        <v>2</v>
      </c>
      <c r="X21" s="115">
        <v>2</v>
      </c>
      <c r="Y21" s="109">
        <v>9</v>
      </c>
      <c r="Z21" s="108">
        <v>0</v>
      </c>
      <c r="AA21" s="115">
        <v>0</v>
      </c>
      <c r="AB21" s="115">
        <v>0</v>
      </c>
      <c r="AC21" s="115">
        <v>0</v>
      </c>
      <c r="AD21" s="115">
        <v>0</v>
      </c>
      <c r="AE21" s="115">
        <v>0</v>
      </c>
      <c r="AF21" s="115">
        <v>0</v>
      </c>
      <c r="AG21" s="115">
        <v>0</v>
      </c>
      <c r="AH21" s="109">
        <v>1</v>
      </c>
      <c r="AI21">
        <v>0</v>
      </c>
      <c r="AJ21" s="177">
        <v>15</v>
      </c>
      <c r="AK21" s="177">
        <v>12</v>
      </c>
      <c r="AL21" s="177">
        <v>3</v>
      </c>
      <c r="AM21" s="177" t="s">
        <v>219</v>
      </c>
      <c r="AN21" s="177">
        <v>1</v>
      </c>
      <c r="AO21" s="177">
        <v>13</v>
      </c>
      <c r="AP21" s="177">
        <v>9</v>
      </c>
      <c r="AQ21" s="177">
        <v>1</v>
      </c>
      <c r="AR21">
        <v>63.32</v>
      </c>
      <c r="AS21">
        <v>62.37</v>
      </c>
      <c r="AT21">
        <v>64.53</v>
      </c>
      <c r="AU21">
        <v>62.89</v>
      </c>
      <c r="AV21">
        <v>65.180000000000007</v>
      </c>
      <c r="AW21">
        <v>59.75</v>
      </c>
      <c r="AX21">
        <v>61.28</v>
      </c>
      <c r="AY21">
        <v>61.56</v>
      </c>
      <c r="AZ21">
        <v>61</v>
      </c>
    </row>
    <row r="22" spans="1:52" ht="16.149999999999999" customHeight="1">
      <c r="A22" s="105" t="s">
        <v>2474</v>
      </c>
      <c r="B22" s="67" t="s">
        <v>1257</v>
      </c>
      <c r="C22" s="67" t="s">
        <v>729</v>
      </c>
      <c r="D22" s="67" t="s">
        <v>732</v>
      </c>
      <c r="E22" s="68" t="s">
        <v>2475</v>
      </c>
      <c r="F22" s="108">
        <v>4</v>
      </c>
      <c r="G22" s="111">
        <v>4</v>
      </c>
      <c r="H22" s="111" t="s">
        <v>129</v>
      </c>
      <c r="I22" s="115" t="s">
        <v>129</v>
      </c>
      <c r="J22" s="115" t="s">
        <v>129</v>
      </c>
      <c r="K22" s="115" t="s">
        <v>129</v>
      </c>
      <c r="L22" s="109" t="s">
        <v>129</v>
      </c>
      <c r="M22" s="117">
        <v>4</v>
      </c>
      <c r="N22" s="108">
        <v>1</v>
      </c>
      <c r="O22" s="115">
        <v>1</v>
      </c>
      <c r="P22" s="115">
        <v>0</v>
      </c>
      <c r="Q22" s="109" t="s">
        <v>129</v>
      </c>
      <c r="R22" s="131">
        <v>0.3</v>
      </c>
      <c r="S22" s="108">
        <v>7</v>
      </c>
      <c r="T22" s="115">
        <v>4</v>
      </c>
      <c r="U22" s="111">
        <v>3</v>
      </c>
      <c r="V22" s="119">
        <v>62.43</v>
      </c>
      <c r="W22" s="177">
        <v>2</v>
      </c>
      <c r="X22" s="115">
        <v>1</v>
      </c>
      <c r="Y22" s="109">
        <v>1</v>
      </c>
      <c r="Z22" s="108" t="s">
        <v>219</v>
      </c>
      <c r="AA22" s="115" t="s">
        <v>219</v>
      </c>
      <c r="AB22" s="115" t="s">
        <v>219</v>
      </c>
      <c r="AC22" s="115" t="s">
        <v>219</v>
      </c>
      <c r="AD22" s="115" t="s">
        <v>219</v>
      </c>
      <c r="AE22" s="115" t="s">
        <v>219</v>
      </c>
      <c r="AF22" s="115" t="s">
        <v>219</v>
      </c>
      <c r="AG22" s="115" t="s">
        <v>219</v>
      </c>
      <c r="AH22" s="109" t="s">
        <v>219</v>
      </c>
      <c r="AI22">
        <v>0</v>
      </c>
      <c r="AJ22" s="177">
        <v>4</v>
      </c>
      <c r="AK22" s="177">
        <v>4</v>
      </c>
      <c r="AL22" s="177" t="s">
        <v>129</v>
      </c>
      <c r="AM22" s="177" t="s">
        <v>219</v>
      </c>
      <c r="AN22" s="177" t="s">
        <v>129</v>
      </c>
      <c r="AO22" s="177" t="s">
        <v>129</v>
      </c>
      <c r="AP22" s="177">
        <v>4</v>
      </c>
      <c r="AQ22" s="177">
        <v>1</v>
      </c>
      <c r="AR22">
        <v>62.75</v>
      </c>
      <c r="AS22">
        <v>60.6</v>
      </c>
      <c r="AT22">
        <v>66.33</v>
      </c>
      <c r="AU22">
        <v>62.43</v>
      </c>
      <c r="AV22">
        <v>60.6</v>
      </c>
      <c r="AW22">
        <v>67</v>
      </c>
      <c r="AX22">
        <v>62.43</v>
      </c>
      <c r="AY22">
        <v>60.6</v>
      </c>
      <c r="AZ22">
        <v>67</v>
      </c>
    </row>
    <row r="23" spans="1:52" ht="16.149999999999999" customHeight="1">
      <c r="A23" s="105" t="s">
        <v>2476</v>
      </c>
      <c r="B23" s="67" t="s">
        <v>1257</v>
      </c>
      <c r="C23" s="67" t="s">
        <v>729</v>
      </c>
      <c r="D23" s="67" t="s">
        <v>732</v>
      </c>
      <c r="E23" s="68" t="s">
        <v>2477</v>
      </c>
      <c r="F23" s="108">
        <v>3</v>
      </c>
      <c r="G23" s="111">
        <v>3</v>
      </c>
      <c r="H23" s="111" t="s">
        <v>129</v>
      </c>
      <c r="I23" s="115" t="s">
        <v>129</v>
      </c>
      <c r="J23" s="115" t="s">
        <v>129</v>
      </c>
      <c r="K23" s="115" t="s">
        <v>129</v>
      </c>
      <c r="L23" s="109" t="s">
        <v>129</v>
      </c>
      <c r="M23" s="117">
        <v>3</v>
      </c>
      <c r="N23" s="108">
        <v>1</v>
      </c>
      <c r="O23" s="115">
        <v>1</v>
      </c>
      <c r="P23" s="115">
        <v>0</v>
      </c>
      <c r="Q23" s="109">
        <v>0</v>
      </c>
      <c r="R23" s="131">
        <v>0.3</v>
      </c>
      <c r="S23" s="108">
        <v>4</v>
      </c>
      <c r="T23" s="115" t="s">
        <v>129</v>
      </c>
      <c r="U23" s="111">
        <v>4</v>
      </c>
      <c r="V23" s="119">
        <v>78.25</v>
      </c>
      <c r="W23" s="177" t="s">
        <v>129</v>
      </c>
      <c r="X23" s="115" t="s">
        <v>129</v>
      </c>
      <c r="Y23" s="109">
        <v>3</v>
      </c>
      <c r="Z23" s="108">
        <v>1</v>
      </c>
      <c r="AA23" s="115">
        <v>1</v>
      </c>
      <c r="AB23" s="115">
        <v>1</v>
      </c>
      <c r="AC23" s="115">
        <v>1</v>
      </c>
      <c r="AD23" s="115">
        <v>0</v>
      </c>
      <c r="AE23" s="115">
        <v>0</v>
      </c>
      <c r="AF23" s="115">
        <v>0</v>
      </c>
      <c r="AG23" s="115">
        <v>0</v>
      </c>
      <c r="AH23" s="109">
        <v>0</v>
      </c>
      <c r="AI23">
        <v>0</v>
      </c>
      <c r="AJ23" s="177">
        <v>6</v>
      </c>
      <c r="AK23" s="177">
        <v>2</v>
      </c>
      <c r="AL23" s="177">
        <v>4</v>
      </c>
      <c r="AM23" s="177" t="s">
        <v>219</v>
      </c>
      <c r="AN23" s="177" t="s">
        <v>129</v>
      </c>
      <c r="AO23" s="177" t="s">
        <v>129</v>
      </c>
      <c r="AP23" s="177">
        <v>2</v>
      </c>
      <c r="AQ23" s="177" t="s">
        <v>129</v>
      </c>
      <c r="AR23">
        <v>73.17</v>
      </c>
      <c r="AS23">
        <v>73.33</v>
      </c>
      <c r="AT23">
        <v>73</v>
      </c>
      <c r="AU23">
        <v>78.25</v>
      </c>
      <c r="AV23">
        <v>73.5</v>
      </c>
      <c r="AW23">
        <v>83</v>
      </c>
      <c r="AX23" t="s">
        <v>129</v>
      </c>
      <c r="AY23" t="s">
        <v>129</v>
      </c>
      <c r="AZ23" t="s">
        <v>129</v>
      </c>
    </row>
    <row r="24" spans="1:52" ht="16.149999999999999" customHeight="1">
      <c r="A24" s="105" t="s">
        <v>2478</v>
      </c>
      <c r="B24" s="67" t="s">
        <v>1257</v>
      </c>
      <c r="C24" s="67" t="s">
        <v>729</v>
      </c>
      <c r="D24" s="67" t="s">
        <v>732</v>
      </c>
      <c r="E24" s="68" t="s">
        <v>2479</v>
      </c>
      <c r="F24" s="108">
        <v>6</v>
      </c>
      <c r="G24" s="111">
        <v>6</v>
      </c>
      <c r="H24" s="111" t="s">
        <v>129</v>
      </c>
      <c r="I24" s="115" t="s">
        <v>129</v>
      </c>
      <c r="J24" s="115" t="s">
        <v>129</v>
      </c>
      <c r="K24" s="115" t="s">
        <v>129</v>
      </c>
      <c r="L24" s="109" t="s">
        <v>129</v>
      </c>
      <c r="M24" s="117">
        <v>6</v>
      </c>
      <c r="N24" s="108">
        <v>3</v>
      </c>
      <c r="O24" s="115">
        <v>2</v>
      </c>
      <c r="P24" s="115">
        <v>1</v>
      </c>
      <c r="Q24" s="109" t="s">
        <v>129</v>
      </c>
      <c r="R24" s="131">
        <v>0.5</v>
      </c>
      <c r="S24" s="108">
        <v>5</v>
      </c>
      <c r="T24" s="115" t="s">
        <v>129</v>
      </c>
      <c r="U24" s="111">
        <v>5</v>
      </c>
      <c r="V24" s="119">
        <v>72.8</v>
      </c>
      <c r="W24" s="177" t="s">
        <v>129</v>
      </c>
      <c r="X24" s="115">
        <v>1</v>
      </c>
      <c r="Y24" s="109">
        <v>5</v>
      </c>
      <c r="Z24" s="108" t="s">
        <v>219</v>
      </c>
      <c r="AA24" s="115" t="s">
        <v>219</v>
      </c>
      <c r="AB24" s="115" t="s">
        <v>219</v>
      </c>
      <c r="AC24" s="115" t="s">
        <v>219</v>
      </c>
      <c r="AD24" s="115" t="s">
        <v>219</v>
      </c>
      <c r="AE24" s="115" t="s">
        <v>219</v>
      </c>
      <c r="AF24" s="115" t="s">
        <v>219</v>
      </c>
      <c r="AG24" s="115" t="s">
        <v>219</v>
      </c>
      <c r="AH24" s="109" t="s">
        <v>219</v>
      </c>
      <c r="AI24">
        <v>0</v>
      </c>
      <c r="AJ24" s="177">
        <v>15</v>
      </c>
      <c r="AK24" s="177">
        <v>6</v>
      </c>
      <c r="AL24" s="177">
        <v>9</v>
      </c>
      <c r="AM24" s="177" t="s">
        <v>219</v>
      </c>
      <c r="AN24" s="177" t="s">
        <v>129</v>
      </c>
      <c r="AO24" s="177" t="s">
        <v>129</v>
      </c>
      <c r="AP24" s="177">
        <v>5</v>
      </c>
      <c r="AQ24" s="177">
        <v>2</v>
      </c>
      <c r="AR24">
        <v>65.27</v>
      </c>
      <c r="AS24">
        <v>66.290000000000006</v>
      </c>
      <c r="AT24">
        <v>63.5</v>
      </c>
      <c r="AU24">
        <v>72.8</v>
      </c>
      <c r="AV24">
        <v>74.75</v>
      </c>
      <c r="AW24">
        <v>65</v>
      </c>
      <c r="AX24">
        <v>75</v>
      </c>
      <c r="AY24">
        <v>80</v>
      </c>
      <c r="AZ24">
        <v>65</v>
      </c>
    </row>
    <row r="25" spans="1:52" ht="16.149999999999999" customHeight="1">
      <c r="A25" s="105" t="s">
        <v>2480</v>
      </c>
      <c r="B25" s="67" t="s">
        <v>1257</v>
      </c>
      <c r="C25" s="67" t="s">
        <v>729</v>
      </c>
      <c r="D25" s="67" t="s">
        <v>732</v>
      </c>
      <c r="E25" s="68" t="s">
        <v>265</v>
      </c>
      <c r="F25" s="108" t="s">
        <v>129</v>
      </c>
      <c r="G25" s="111" t="s">
        <v>129</v>
      </c>
      <c r="H25" s="111" t="s">
        <v>129</v>
      </c>
      <c r="I25" s="115" t="s">
        <v>129</v>
      </c>
      <c r="J25" s="115" t="s">
        <v>129</v>
      </c>
      <c r="K25" s="115" t="s">
        <v>129</v>
      </c>
      <c r="L25" s="109" t="s">
        <v>129</v>
      </c>
      <c r="M25" s="117" t="s">
        <v>129</v>
      </c>
      <c r="N25" s="108" t="s">
        <v>129</v>
      </c>
      <c r="O25" s="115" t="s">
        <v>129</v>
      </c>
      <c r="P25" s="115" t="s">
        <v>129</v>
      </c>
      <c r="Q25" s="109" t="s">
        <v>129</v>
      </c>
      <c r="R25" s="131" t="s">
        <v>129</v>
      </c>
      <c r="S25" s="108" t="s">
        <v>129</v>
      </c>
      <c r="T25" s="115" t="s">
        <v>129</v>
      </c>
      <c r="U25" s="111" t="s">
        <v>129</v>
      </c>
      <c r="V25" s="119" t="s">
        <v>129</v>
      </c>
      <c r="W25" s="177" t="s">
        <v>129</v>
      </c>
      <c r="X25" s="115" t="s">
        <v>129</v>
      </c>
      <c r="Y25" s="109" t="s">
        <v>129</v>
      </c>
      <c r="Z25" s="108">
        <v>0</v>
      </c>
      <c r="AA25" s="115">
        <v>0</v>
      </c>
      <c r="AB25" s="115">
        <v>0</v>
      </c>
      <c r="AC25" s="115">
        <v>0</v>
      </c>
      <c r="AD25" s="115">
        <v>0</v>
      </c>
      <c r="AE25" s="115">
        <v>0</v>
      </c>
      <c r="AF25" s="115">
        <v>0</v>
      </c>
      <c r="AG25" s="115">
        <v>0</v>
      </c>
      <c r="AH25" s="109">
        <v>1</v>
      </c>
      <c r="AI25">
        <v>0</v>
      </c>
      <c r="AJ25" s="177">
        <v>3</v>
      </c>
      <c r="AK25" s="177" t="s">
        <v>129</v>
      </c>
      <c r="AL25" s="177">
        <v>3</v>
      </c>
      <c r="AM25" s="177" t="s">
        <v>219</v>
      </c>
      <c r="AN25" s="177" t="s">
        <v>129</v>
      </c>
      <c r="AO25" s="177" t="s">
        <v>129</v>
      </c>
      <c r="AP25" s="177" t="s">
        <v>129</v>
      </c>
      <c r="AQ25" s="177" t="s">
        <v>129</v>
      </c>
      <c r="AR25" t="s">
        <v>129</v>
      </c>
      <c r="AS25" t="s">
        <v>129</v>
      </c>
      <c r="AT25" t="s">
        <v>129</v>
      </c>
      <c r="AU25" t="s">
        <v>129</v>
      </c>
      <c r="AV25" t="s">
        <v>129</v>
      </c>
      <c r="AW25" t="s">
        <v>129</v>
      </c>
      <c r="AX25" t="s">
        <v>129</v>
      </c>
      <c r="AY25" t="s">
        <v>129</v>
      </c>
      <c r="AZ25" t="s">
        <v>129</v>
      </c>
    </row>
    <row r="26" spans="1:52" ht="16.149999999999999" customHeight="1">
      <c r="A26" s="105" t="s">
        <v>2481</v>
      </c>
      <c r="B26" s="67" t="s">
        <v>1257</v>
      </c>
      <c r="C26" s="67" t="s">
        <v>729</v>
      </c>
      <c r="D26" s="67" t="s">
        <v>732</v>
      </c>
      <c r="E26" s="68" t="s">
        <v>2482</v>
      </c>
      <c r="F26" s="108">
        <v>6</v>
      </c>
      <c r="G26" s="111">
        <v>5</v>
      </c>
      <c r="H26" s="111">
        <v>1</v>
      </c>
      <c r="I26" s="115" t="s">
        <v>129</v>
      </c>
      <c r="J26" s="115">
        <v>1</v>
      </c>
      <c r="K26" s="115" t="s">
        <v>129</v>
      </c>
      <c r="L26" s="109" t="s">
        <v>129</v>
      </c>
      <c r="M26" s="117">
        <v>5</v>
      </c>
      <c r="N26" s="108">
        <v>2</v>
      </c>
      <c r="O26" s="115">
        <v>1</v>
      </c>
      <c r="P26" s="115">
        <v>1</v>
      </c>
      <c r="Q26" s="109">
        <v>0</v>
      </c>
      <c r="R26" s="131">
        <v>0.4</v>
      </c>
      <c r="S26" s="108">
        <v>9</v>
      </c>
      <c r="T26" s="115">
        <v>3</v>
      </c>
      <c r="U26" s="111">
        <v>6</v>
      </c>
      <c r="V26" s="119">
        <v>71.33</v>
      </c>
      <c r="W26" s="177">
        <v>3</v>
      </c>
      <c r="X26" s="115" t="s">
        <v>129</v>
      </c>
      <c r="Y26" s="109">
        <v>3</v>
      </c>
      <c r="Z26" s="108" t="s">
        <v>219</v>
      </c>
      <c r="AA26" s="115" t="s">
        <v>219</v>
      </c>
      <c r="AB26" s="115" t="s">
        <v>219</v>
      </c>
      <c r="AC26" s="115" t="s">
        <v>219</v>
      </c>
      <c r="AD26" s="115" t="s">
        <v>219</v>
      </c>
      <c r="AE26" s="115" t="s">
        <v>219</v>
      </c>
      <c r="AF26" s="115" t="s">
        <v>219</v>
      </c>
      <c r="AG26" s="115" t="s">
        <v>219</v>
      </c>
      <c r="AH26" s="109" t="s">
        <v>219</v>
      </c>
      <c r="AI26">
        <v>0</v>
      </c>
      <c r="AJ26" s="177">
        <v>10</v>
      </c>
      <c r="AK26" s="177">
        <v>6</v>
      </c>
      <c r="AL26" s="177">
        <v>4</v>
      </c>
      <c r="AM26" s="177" t="s">
        <v>219</v>
      </c>
      <c r="AN26" s="177" t="s">
        <v>129</v>
      </c>
      <c r="AO26" s="177" t="s">
        <v>129</v>
      </c>
      <c r="AP26" s="177">
        <v>5</v>
      </c>
      <c r="AQ26" s="177">
        <v>2</v>
      </c>
      <c r="AR26">
        <v>73.67</v>
      </c>
      <c r="AS26">
        <v>72.430000000000007</v>
      </c>
      <c r="AT26">
        <v>75.400000000000006</v>
      </c>
      <c r="AU26">
        <v>71.33</v>
      </c>
      <c r="AV26">
        <v>70.599999999999994</v>
      </c>
      <c r="AW26">
        <v>72.25</v>
      </c>
      <c r="AX26">
        <v>69.5</v>
      </c>
      <c r="AY26">
        <v>66.75</v>
      </c>
      <c r="AZ26">
        <v>72.25</v>
      </c>
    </row>
    <row r="27" spans="1:52" ht="16.149999999999999" customHeight="1">
      <c r="A27" s="105" t="s">
        <v>2483</v>
      </c>
      <c r="B27" s="67" t="s">
        <v>1257</v>
      </c>
      <c r="C27" s="67" t="s">
        <v>729</v>
      </c>
      <c r="D27" s="67" t="s">
        <v>732</v>
      </c>
      <c r="E27" s="68" t="s">
        <v>2484</v>
      </c>
      <c r="F27" s="108">
        <v>5</v>
      </c>
      <c r="G27" s="111">
        <v>5</v>
      </c>
      <c r="H27" s="111" t="s">
        <v>129</v>
      </c>
      <c r="I27" s="115" t="s">
        <v>129</v>
      </c>
      <c r="J27" s="115" t="s">
        <v>129</v>
      </c>
      <c r="K27" s="115" t="s">
        <v>129</v>
      </c>
      <c r="L27" s="109" t="s">
        <v>129</v>
      </c>
      <c r="M27" s="117">
        <v>5</v>
      </c>
      <c r="N27" s="108">
        <v>6</v>
      </c>
      <c r="O27" s="115">
        <v>5</v>
      </c>
      <c r="P27" s="115">
        <v>1</v>
      </c>
      <c r="Q27" s="109" t="s">
        <v>129</v>
      </c>
      <c r="R27" s="131">
        <v>1.2</v>
      </c>
      <c r="S27" s="108">
        <v>9</v>
      </c>
      <c r="T27" s="115">
        <v>6</v>
      </c>
      <c r="U27" s="111">
        <v>3</v>
      </c>
      <c r="V27" s="119">
        <v>58</v>
      </c>
      <c r="W27" s="177">
        <v>2</v>
      </c>
      <c r="X27" s="115" t="s">
        <v>129</v>
      </c>
      <c r="Y27" s="109">
        <v>3</v>
      </c>
      <c r="Z27" s="108">
        <v>1</v>
      </c>
      <c r="AA27" s="115">
        <v>0</v>
      </c>
      <c r="AB27" s="115">
        <v>1</v>
      </c>
      <c r="AC27" s="115">
        <v>0</v>
      </c>
      <c r="AD27" s="115">
        <v>0</v>
      </c>
      <c r="AE27" s="115">
        <v>0</v>
      </c>
      <c r="AF27" s="115">
        <v>0</v>
      </c>
      <c r="AG27" s="115">
        <v>0</v>
      </c>
      <c r="AH27" s="109">
        <v>0</v>
      </c>
      <c r="AI27">
        <v>0</v>
      </c>
      <c r="AJ27" s="177">
        <v>10</v>
      </c>
      <c r="AK27" s="177">
        <v>5</v>
      </c>
      <c r="AL27" s="177">
        <v>5</v>
      </c>
      <c r="AM27" s="177" t="s">
        <v>219</v>
      </c>
      <c r="AN27" s="177">
        <v>2</v>
      </c>
      <c r="AO27" s="177">
        <v>70</v>
      </c>
      <c r="AP27" s="177">
        <v>4</v>
      </c>
      <c r="AQ27" s="177" t="s">
        <v>129</v>
      </c>
      <c r="AR27">
        <v>64.38</v>
      </c>
      <c r="AS27">
        <v>66.86</v>
      </c>
      <c r="AT27">
        <v>61.5</v>
      </c>
      <c r="AU27">
        <v>58</v>
      </c>
      <c r="AV27">
        <v>64.17</v>
      </c>
      <c r="AW27">
        <v>45.67</v>
      </c>
      <c r="AX27">
        <v>56.29</v>
      </c>
      <c r="AY27">
        <v>62.8</v>
      </c>
      <c r="AZ27">
        <v>40</v>
      </c>
    </row>
    <row r="28" spans="1:52" ht="16.149999999999999" customHeight="1">
      <c r="A28" s="105" t="s">
        <v>733</v>
      </c>
      <c r="B28" s="67" t="s">
        <v>1257</v>
      </c>
      <c r="C28" s="67" t="s">
        <v>729</v>
      </c>
      <c r="D28" s="67" t="s">
        <v>734</v>
      </c>
      <c r="E28" s="68"/>
      <c r="F28" s="108">
        <v>111</v>
      </c>
      <c r="G28" s="111">
        <v>108</v>
      </c>
      <c r="H28" s="111">
        <v>2</v>
      </c>
      <c r="I28" s="115" t="s">
        <v>129</v>
      </c>
      <c r="J28" s="115">
        <v>2</v>
      </c>
      <c r="K28" s="115" t="s">
        <v>129</v>
      </c>
      <c r="L28" s="109">
        <v>1</v>
      </c>
      <c r="M28" s="117">
        <v>111</v>
      </c>
      <c r="N28" s="108">
        <v>106</v>
      </c>
      <c r="O28" s="115">
        <v>71</v>
      </c>
      <c r="P28" s="115">
        <v>33</v>
      </c>
      <c r="Q28" s="109">
        <v>2</v>
      </c>
      <c r="R28" s="131">
        <v>1</v>
      </c>
      <c r="S28" s="108">
        <v>133</v>
      </c>
      <c r="T28" s="115">
        <v>40</v>
      </c>
      <c r="U28" s="111">
        <v>93</v>
      </c>
      <c r="V28" s="119">
        <v>69.58</v>
      </c>
      <c r="W28" s="177">
        <v>44</v>
      </c>
      <c r="X28" s="115">
        <v>12</v>
      </c>
      <c r="Y28" s="109">
        <v>55</v>
      </c>
      <c r="Z28" s="108">
        <v>4</v>
      </c>
      <c r="AA28" s="115">
        <v>2</v>
      </c>
      <c r="AB28" s="115">
        <v>3</v>
      </c>
      <c r="AC28" s="115">
        <v>2</v>
      </c>
      <c r="AD28" s="115">
        <v>0</v>
      </c>
      <c r="AE28" s="115">
        <v>0</v>
      </c>
      <c r="AF28" s="115">
        <v>0</v>
      </c>
      <c r="AG28" s="115">
        <v>0</v>
      </c>
      <c r="AH28" s="109">
        <v>0</v>
      </c>
      <c r="AI28">
        <v>0</v>
      </c>
      <c r="AJ28" s="177">
        <v>176</v>
      </c>
      <c r="AK28" s="177">
        <v>107</v>
      </c>
      <c r="AL28" s="177">
        <v>69</v>
      </c>
      <c r="AM28" s="177" t="s">
        <v>219</v>
      </c>
      <c r="AN28" s="177">
        <v>13</v>
      </c>
      <c r="AO28" s="177">
        <v>936</v>
      </c>
      <c r="AP28" s="177">
        <v>79</v>
      </c>
      <c r="AQ28" s="177">
        <v>21</v>
      </c>
      <c r="AR28">
        <v>64.25</v>
      </c>
      <c r="AS28">
        <v>63.12</v>
      </c>
      <c r="AT28">
        <v>65.73</v>
      </c>
      <c r="AU28">
        <v>69.58</v>
      </c>
      <c r="AV28">
        <v>69.58</v>
      </c>
      <c r="AW28">
        <v>69.58</v>
      </c>
      <c r="AX28">
        <v>68.41</v>
      </c>
      <c r="AY28">
        <v>67.930000000000007</v>
      </c>
      <c r="AZ28">
        <v>69.290000000000006</v>
      </c>
    </row>
    <row r="29" spans="1:52" ht="16.149999999999999" customHeight="1">
      <c r="A29" s="105" t="s">
        <v>2485</v>
      </c>
      <c r="B29" s="67" t="s">
        <v>1257</v>
      </c>
      <c r="C29" s="67" t="s">
        <v>729</v>
      </c>
      <c r="D29" s="67" t="s">
        <v>734</v>
      </c>
      <c r="E29" s="68" t="s">
        <v>2486</v>
      </c>
      <c r="F29" s="108">
        <v>16</v>
      </c>
      <c r="G29" s="111">
        <v>16</v>
      </c>
      <c r="H29" s="111" t="s">
        <v>129</v>
      </c>
      <c r="I29" s="115" t="s">
        <v>129</v>
      </c>
      <c r="J29" s="115" t="s">
        <v>129</v>
      </c>
      <c r="K29" s="115" t="s">
        <v>129</v>
      </c>
      <c r="L29" s="109" t="s">
        <v>129</v>
      </c>
      <c r="M29" s="117">
        <v>16</v>
      </c>
      <c r="N29" s="108">
        <v>24</v>
      </c>
      <c r="O29" s="115">
        <v>19</v>
      </c>
      <c r="P29" s="115">
        <v>4</v>
      </c>
      <c r="Q29" s="109">
        <v>2</v>
      </c>
      <c r="R29" s="131">
        <v>1.5</v>
      </c>
      <c r="S29" s="108">
        <v>22</v>
      </c>
      <c r="T29" s="115">
        <v>7</v>
      </c>
      <c r="U29" s="111">
        <v>15</v>
      </c>
      <c r="V29" s="119">
        <v>71.319999999999993</v>
      </c>
      <c r="W29" s="177">
        <v>4</v>
      </c>
      <c r="X29" s="115">
        <v>5</v>
      </c>
      <c r="Y29" s="109">
        <v>7</v>
      </c>
      <c r="Z29" s="108" t="s">
        <v>219</v>
      </c>
      <c r="AA29" s="115" t="s">
        <v>219</v>
      </c>
      <c r="AB29" s="115" t="s">
        <v>219</v>
      </c>
      <c r="AC29" s="115" t="s">
        <v>219</v>
      </c>
      <c r="AD29" s="115" t="s">
        <v>219</v>
      </c>
      <c r="AE29" s="115" t="s">
        <v>219</v>
      </c>
      <c r="AF29" s="115" t="s">
        <v>219</v>
      </c>
      <c r="AG29" s="115" t="s">
        <v>219</v>
      </c>
      <c r="AH29" s="109" t="s">
        <v>219</v>
      </c>
      <c r="AI29">
        <v>0</v>
      </c>
      <c r="AJ29" s="177">
        <v>23</v>
      </c>
      <c r="AK29" s="177">
        <v>16</v>
      </c>
      <c r="AL29" s="177">
        <v>7</v>
      </c>
      <c r="AM29" s="177" t="s">
        <v>219</v>
      </c>
      <c r="AN29" s="177">
        <v>2</v>
      </c>
      <c r="AO29" s="177">
        <v>100</v>
      </c>
      <c r="AP29" s="177">
        <v>11</v>
      </c>
      <c r="AQ29" s="177">
        <v>2</v>
      </c>
      <c r="AR29">
        <v>62.78</v>
      </c>
      <c r="AS29">
        <v>59.89</v>
      </c>
      <c r="AT29">
        <v>66.89</v>
      </c>
      <c r="AU29">
        <v>71.319999999999993</v>
      </c>
      <c r="AV29">
        <v>70.569999999999993</v>
      </c>
      <c r="AW29">
        <v>72.63</v>
      </c>
      <c r="AX29">
        <v>66.72</v>
      </c>
      <c r="AY29">
        <v>64</v>
      </c>
      <c r="AZ29">
        <v>71.25</v>
      </c>
    </row>
    <row r="30" spans="1:52" ht="16.149999999999999" customHeight="1">
      <c r="A30" s="105" t="s">
        <v>2487</v>
      </c>
      <c r="B30" s="67" t="s">
        <v>1257</v>
      </c>
      <c r="C30" s="67" t="s">
        <v>729</v>
      </c>
      <c r="D30" s="67" t="s">
        <v>734</v>
      </c>
      <c r="E30" s="68" t="s">
        <v>2488</v>
      </c>
      <c r="F30" s="108">
        <v>5</v>
      </c>
      <c r="G30" s="111">
        <v>4</v>
      </c>
      <c r="H30" s="111">
        <v>1</v>
      </c>
      <c r="I30" s="115" t="s">
        <v>129</v>
      </c>
      <c r="J30" s="115">
        <v>1</v>
      </c>
      <c r="K30" s="115" t="s">
        <v>129</v>
      </c>
      <c r="L30" s="109" t="s">
        <v>129</v>
      </c>
      <c r="M30" s="117">
        <v>5</v>
      </c>
      <c r="N30" s="108">
        <v>3</v>
      </c>
      <c r="O30" s="115">
        <v>1</v>
      </c>
      <c r="P30" s="115">
        <v>2</v>
      </c>
      <c r="Q30" s="109" t="s">
        <v>129</v>
      </c>
      <c r="R30" s="131">
        <v>0.6</v>
      </c>
      <c r="S30" s="108">
        <v>4</v>
      </c>
      <c r="T30" s="115" t="s">
        <v>129</v>
      </c>
      <c r="U30" s="111">
        <v>4</v>
      </c>
      <c r="V30" s="119">
        <v>76</v>
      </c>
      <c r="W30" s="177">
        <v>4</v>
      </c>
      <c r="X30" s="115" t="s">
        <v>129</v>
      </c>
      <c r="Y30" s="109">
        <v>1</v>
      </c>
      <c r="Z30" s="108">
        <v>1</v>
      </c>
      <c r="AA30" s="115">
        <v>1</v>
      </c>
      <c r="AB30" s="115">
        <v>1</v>
      </c>
      <c r="AC30" s="115">
        <v>1</v>
      </c>
      <c r="AD30" s="115">
        <v>0</v>
      </c>
      <c r="AE30" s="115">
        <v>0</v>
      </c>
      <c r="AF30" s="115">
        <v>0</v>
      </c>
      <c r="AG30" s="115">
        <v>0</v>
      </c>
      <c r="AH30" s="109">
        <v>0</v>
      </c>
      <c r="AI30">
        <v>0</v>
      </c>
      <c r="AJ30" s="177">
        <v>13</v>
      </c>
      <c r="AK30" s="177">
        <v>5</v>
      </c>
      <c r="AL30" s="177">
        <v>8</v>
      </c>
      <c r="AM30" s="177" t="s">
        <v>219</v>
      </c>
      <c r="AN30" s="177">
        <v>1</v>
      </c>
      <c r="AO30" s="177">
        <v>30</v>
      </c>
      <c r="AP30" s="177">
        <v>4</v>
      </c>
      <c r="AQ30" s="177">
        <v>2</v>
      </c>
      <c r="AR30">
        <v>72.709999999999994</v>
      </c>
      <c r="AS30">
        <v>68</v>
      </c>
      <c r="AT30">
        <v>79</v>
      </c>
      <c r="AU30">
        <v>76</v>
      </c>
      <c r="AV30">
        <v>72</v>
      </c>
      <c r="AW30">
        <v>80</v>
      </c>
      <c r="AX30">
        <v>76</v>
      </c>
      <c r="AY30">
        <v>72</v>
      </c>
      <c r="AZ30">
        <v>80</v>
      </c>
    </row>
    <row r="31" spans="1:52" ht="16.149999999999999" customHeight="1">
      <c r="A31" s="105" t="s">
        <v>2489</v>
      </c>
      <c r="B31" s="67" t="s">
        <v>1257</v>
      </c>
      <c r="C31" s="67" t="s">
        <v>729</v>
      </c>
      <c r="D31" s="67" t="s">
        <v>734</v>
      </c>
      <c r="E31" s="68" t="s">
        <v>207</v>
      </c>
      <c r="F31" s="108">
        <v>24</v>
      </c>
      <c r="G31" s="111">
        <v>22</v>
      </c>
      <c r="H31" s="111">
        <v>1</v>
      </c>
      <c r="I31" s="115" t="s">
        <v>129</v>
      </c>
      <c r="J31" s="115">
        <v>1</v>
      </c>
      <c r="K31" s="115" t="s">
        <v>129</v>
      </c>
      <c r="L31" s="109">
        <v>1</v>
      </c>
      <c r="M31" s="117">
        <v>24</v>
      </c>
      <c r="N31" s="108">
        <v>32</v>
      </c>
      <c r="O31" s="115">
        <v>18</v>
      </c>
      <c r="P31" s="115">
        <v>13</v>
      </c>
      <c r="Q31" s="109">
        <v>0</v>
      </c>
      <c r="R31" s="131">
        <v>1.3</v>
      </c>
      <c r="S31" s="108">
        <v>32</v>
      </c>
      <c r="T31" s="115">
        <v>11</v>
      </c>
      <c r="U31" s="111">
        <v>21</v>
      </c>
      <c r="V31" s="119">
        <v>68.72</v>
      </c>
      <c r="W31" s="177">
        <v>10</v>
      </c>
      <c r="X31" s="115">
        <v>1</v>
      </c>
      <c r="Y31" s="109">
        <v>13</v>
      </c>
      <c r="Z31" s="108">
        <v>1</v>
      </c>
      <c r="AA31" s="115">
        <v>1</v>
      </c>
      <c r="AB31" s="115">
        <v>1</v>
      </c>
      <c r="AC31" s="115">
        <v>0</v>
      </c>
      <c r="AD31" s="115">
        <v>0</v>
      </c>
      <c r="AE31" s="115">
        <v>0</v>
      </c>
      <c r="AF31" s="115">
        <v>0</v>
      </c>
      <c r="AG31" s="115">
        <v>0</v>
      </c>
      <c r="AH31" s="109">
        <v>0</v>
      </c>
      <c r="AI31">
        <v>0</v>
      </c>
      <c r="AJ31" s="177">
        <v>30</v>
      </c>
      <c r="AK31" s="177">
        <v>21</v>
      </c>
      <c r="AL31" s="177">
        <v>9</v>
      </c>
      <c r="AM31" s="177" t="s">
        <v>219</v>
      </c>
      <c r="AN31" s="177">
        <v>5</v>
      </c>
      <c r="AO31" s="177">
        <v>542</v>
      </c>
      <c r="AP31" s="177">
        <v>18</v>
      </c>
      <c r="AQ31" s="177">
        <v>5</v>
      </c>
      <c r="AR31">
        <v>64.150000000000006</v>
      </c>
      <c r="AS31">
        <v>64.94</v>
      </c>
      <c r="AT31">
        <v>63.22</v>
      </c>
      <c r="AU31">
        <v>68.72</v>
      </c>
      <c r="AV31">
        <v>70.39</v>
      </c>
      <c r="AW31">
        <v>66.569999999999993</v>
      </c>
      <c r="AX31">
        <v>67.38</v>
      </c>
      <c r="AY31">
        <v>69.91</v>
      </c>
      <c r="AZ31">
        <v>64.12</v>
      </c>
    </row>
    <row r="32" spans="1:52" ht="16.149999999999999" customHeight="1">
      <c r="A32" s="105" t="s">
        <v>2490</v>
      </c>
      <c r="B32" s="67" t="s">
        <v>1257</v>
      </c>
      <c r="C32" s="67" t="s">
        <v>729</v>
      </c>
      <c r="D32" s="67" t="s">
        <v>734</v>
      </c>
      <c r="E32" s="68" t="s">
        <v>173</v>
      </c>
      <c r="F32" s="108">
        <v>4</v>
      </c>
      <c r="G32" s="111">
        <v>4</v>
      </c>
      <c r="H32" s="111" t="s">
        <v>129</v>
      </c>
      <c r="I32" s="115" t="s">
        <v>129</v>
      </c>
      <c r="J32" s="115" t="s">
        <v>129</v>
      </c>
      <c r="K32" s="115" t="s">
        <v>129</v>
      </c>
      <c r="L32" s="109" t="s">
        <v>129</v>
      </c>
      <c r="M32" s="117">
        <v>4</v>
      </c>
      <c r="N32" s="108">
        <v>2</v>
      </c>
      <c r="O32" s="115">
        <v>1</v>
      </c>
      <c r="P32" s="115">
        <v>1</v>
      </c>
      <c r="Q32" s="109" t="s">
        <v>129</v>
      </c>
      <c r="R32" s="131">
        <v>0.5</v>
      </c>
      <c r="S32" s="108">
        <v>4</v>
      </c>
      <c r="T32" s="115">
        <v>1</v>
      </c>
      <c r="U32" s="111">
        <v>3</v>
      </c>
      <c r="V32" s="119">
        <v>73.75</v>
      </c>
      <c r="W32" s="177">
        <v>1</v>
      </c>
      <c r="X32" s="115">
        <v>1</v>
      </c>
      <c r="Y32" s="109">
        <v>2</v>
      </c>
      <c r="Z32" s="108" t="s">
        <v>219</v>
      </c>
      <c r="AA32" s="115" t="s">
        <v>219</v>
      </c>
      <c r="AB32" s="115" t="s">
        <v>219</v>
      </c>
      <c r="AC32" s="115" t="s">
        <v>219</v>
      </c>
      <c r="AD32" s="115" t="s">
        <v>219</v>
      </c>
      <c r="AE32" s="115" t="s">
        <v>219</v>
      </c>
      <c r="AF32" s="115" t="s">
        <v>219</v>
      </c>
      <c r="AG32" s="115" t="s">
        <v>219</v>
      </c>
      <c r="AH32" s="109" t="s">
        <v>219</v>
      </c>
      <c r="AI32">
        <v>0</v>
      </c>
      <c r="AJ32" s="177">
        <v>9</v>
      </c>
      <c r="AK32" s="177">
        <v>4</v>
      </c>
      <c r="AL32" s="177">
        <v>5</v>
      </c>
      <c r="AM32" s="177" t="s">
        <v>219</v>
      </c>
      <c r="AN32" s="177" t="s">
        <v>129</v>
      </c>
      <c r="AO32" s="177" t="s">
        <v>129</v>
      </c>
      <c r="AP32" s="177">
        <v>3</v>
      </c>
      <c r="AQ32" s="177">
        <v>1</v>
      </c>
      <c r="AR32">
        <v>66.27</v>
      </c>
      <c r="AS32">
        <v>59.14</v>
      </c>
      <c r="AT32">
        <v>78.75</v>
      </c>
      <c r="AU32">
        <v>73.75</v>
      </c>
      <c r="AV32">
        <v>72.67</v>
      </c>
      <c r="AW32">
        <v>77</v>
      </c>
      <c r="AX32">
        <v>78.2</v>
      </c>
      <c r="AY32">
        <v>74.33</v>
      </c>
      <c r="AZ32">
        <v>84</v>
      </c>
    </row>
    <row r="33" spans="1:52" ht="16.149999999999999" customHeight="1">
      <c r="A33" s="105" t="s">
        <v>2491</v>
      </c>
      <c r="B33" s="67" t="s">
        <v>1257</v>
      </c>
      <c r="C33" s="67" t="s">
        <v>729</v>
      </c>
      <c r="D33" s="67" t="s">
        <v>734</v>
      </c>
      <c r="E33" s="68" t="s">
        <v>1217</v>
      </c>
      <c r="F33" s="108">
        <v>11</v>
      </c>
      <c r="G33" s="111">
        <v>11</v>
      </c>
      <c r="H33" s="111" t="s">
        <v>129</v>
      </c>
      <c r="I33" s="115" t="s">
        <v>129</v>
      </c>
      <c r="J33" s="115" t="s">
        <v>129</v>
      </c>
      <c r="K33" s="115" t="s">
        <v>129</v>
      </c>
      <c r="L33" s="109" t="s">
        <v>129</v>
      </c>
      <c r="M33" s="117">
        <v>11</v>
      </c>
      <c r="N33" s="108">
        <v>9</v>
      </c>
      <c r="O33" s="115">
        <v>7</v>
      </c>
      <c r="P33" s="115">
        <v>2</v>
      </c>
      <c r="Q33" s="109" t="s">
        <v>129</v>
      </c>
      <c r="R33" s="131">
        <v>0.8</v>
      </c>
      <c r="S33" s="108">
        <v>12</v>
      </c>
      <c r="T33" s="115">
        <v>4</v>
      </c>
      <c r="U33" s="111">
        <v>8</v>
      </c>
      <c r="V33" s="119">
        <v>69.58</v>
      </c>
      <c r="W33" s="177">
        <v>3</v>
      </c>
      <c r="X33" s="115">
        <v>2</v>
      </c>
      <c r="Y33" s="109">
        <v>6</v>
      </c>
      <c r="Z33" s="108">
        <v>1</v>
      </c>
      <c r="AA33" s="115">
        <v>0</v>
      </c>
      <c r="AB33" s="115">
        <v>1</v>
      </c>
      <c r="AC33" s="115">
        <v>0</v>
      </c>
      <c r="AD33" s="115">
        <v>0</v>
      </c>
      <c r="AE33" s="115">
        <v>0</v>
      </c>
      <c r="AF33" s="115">
        <v>0</v>
      </c>
      <c r="AG33" s="115">
        <v>0</v>
      </c>
      <c r="AH33" s="109">
        <v>0</v>
      </c>
      <c r="AI33">
        <v>0</v>
      </c>
      <c r="AJ33" s="177">
        <v>17</v>
      </c>
      <c r="AK33" s="177">
        <v>11</v>
      </c>
      <c r="AL33" s="177">
        <v>6</v>
      </c>
      <c r="AM33" s="177" t="s">
        <v>219</v>
      </c>
      <c r="AN33" s="177">
        <v>1</v>
      </c>
      <c r="AO33" s="177">
        <v>50</v>
      </c>
      <c r="AP33" s="177">
        <v>7</v>
      </c>
      <c r="AQ33" s="177">
        <v>1</v>
      </c>
      <c r="AR33">
        <v>61.75</v>
      </c>
      <c r="AS33">
        <v>59.07</v>
      </c>
      <c r="AT33">
        <v>64.849999999999994</v>
      </c>
      <c r="AU33">
        <v>69.58</v>
      </c>
      <c r="AV33">
        <v>65.430000000000007</v>
      </c>
      <c r="AW33">
        <v>75.400000000000006</v>
      </c>
      <c r="AX33">
        <v>71.540000000000006</v>
      </c>
      <c r="AY33">
        <v>67.86</v>
      </c>
      <c r="AZ33">
        <v>75.83</v>
      </c>
    </row>
    <row r="34" spans="1:52" ht="16.149999999999999" customHeight="1">
      <c r="A34" s="105" t="s">
        <v>2492</v>
      </c>
      <c r="B34" s="67" t="s">
        <v>1257</v>
      </c>
      <c r="C34" s="67" t="s">
        <v>729</v>
      </c>
      <c r="D34" s="67" t="s">
        <v>734</v>
      </c>
      <c r="E34" s="68" t="s">
        <v>2493</v>
      </c>
      <c r="F34" s="108">
        <v>4</v>
      </c>
      <c r="G34" s="111">
        <v>4</v>
      </c>
      <c r="H34" s="111" t="s">
        <v>129</v>
      </c>
      <c r="I34" s="115" t="s">
        <v>129</v>
      </c>
      <c r="J34" s="115" t="s">
        <v>129</v>
      </c>
      <c r="K34" s="115" t="s">
        <v>129</v>
      </c>
      <c r="L34" s="109" t="s">
        <v>129</v>
      </c>
      <c r="M34" s="117">
        <v>4</v>
      </c>
      <c r="N34" s="108">
        <v>2</v>
      </c>
      <c r="O34" s="115">
        <v>1</v>
      </c>
      <c r="P34" s="115">
        <v>1</v>
      </c>
      <c r="Q34" s="109" t="s">
        <v>129</v>
      </c>
      <c r="R34" s="131">
        <v>0.5</v>
      </c>
      <c r="S34" s="108">
        <v>4</v>
      </c>
      <c r="T34" s="115">
        <v>3</v>
      </c>
      <c r="U34" s="111">
        <v>1</v>
      </c>
      <c r="V34" s="119">
        <v>49.75</v>
      </c>
      <c r="W34" s="177">
        <v>2</v>
      </c>
      <c r="X34" s="115" t="s">
        <v>129</v>
      </c>
      <c r="Y34" s="109">
        <v>2</v>
      </c>
      <c r="Z34" s="108" t="s">
        <v>219</v>
      </c>
      <c r="AA34" s="115" t="s">
        <v>219</v>
      </c>
      <c r="AB34" s="115" t="s">
        <v>219</v>
      </c>
      <c r="AC34" s="115" t="s">
        <v>219</v>
      </c>
      <c r="AD34" s="115" t="s">
        <v>219</v>
      </c>
      <c r="AE34" s="115" t="s">
        <v>219</v>
      </c>
      <c r="AF34" s="115" t="s">
        <v>219</v>
      </c>
      <c r="AG34" s="115" t="s">
        <v>219</v>
      </c>
      <c r="AH34" s="109" t="s">
        <v>219</v>
      </c>
      <c r="AI34">
        <v>0</v>
      </c>
      <c r="AJ34" s="177">
        <v>9</v>
      </c>
      <c r="AK34" s="177">
        <v>4</v>
      </c>
      <c r="AL34" s="177">
        <v>5</v>
      </c>
      <c r="AM34" s="177" t="s">
        <v>219</v>
      </c>
      <c r="AN34" s="177" t="s">
        <v>129</v>
      </c>
      <c r="AO34" s="177" t="s">
        <v>129</v>
      </c>
      <c r="AP34" s="177">
        <v>3</v>
      </c>
      <c r="AQ34" s="177">
        <v>1</v>
      </c>
      <c r="AR34">
        <v>57.73</v>
      </c>
      <c r="AS34">
        <v>53.29</v>
      </c>
      <c r="AT34">
        <v>65.5</v>
      </c>
      <c r="AU34">
        <v>49.75</v>
      </c>
      <c r="AV34">
        <v>45.33</v>
      </c>
      <c r="AW34">
        <v>63</v>
      </c>
      <c r="AX34">
        <v>49.75</v>
      </c>
      <c r="AY34">
        <v>45.33</v>
      </c>
      <c r="AZ34">
        <v>63</v>
      </c>
    </row>
    <row r="35" spans="1:52" ht="16.149999999999999" customHeight="1">
      <c r="A35" s="105" t="s">
        <v>2494</v>
      </c>
      <c r="B35" s="67" t="s">
        <v>1257</v>
      </c>
      <c r="C35" s="67" t="s">
        <v>729</v>
      </c>
      <c r="D35" s="67" t="s">
        <v>734</v>
      </c>
      <c r="E35" s="68" t="s">
        <v>174</v>
      </c>
      <c r="F35" s="108">
        <v>9</v>
      </c>
      <c r="G35" s="111">
        <v>9</v>
      </c>
      <c r="H35" s="111" t="s">
        <v>129</v>
      </c>
      <c r="I35" s="115" t="s">
        <v>129</v>
      </c>
      <c r="J35" s="115" t="s">
        <v>129</v>
      </c>
      <c r="K35" s="115" t="s">
        <v>129</v>
      </c>
      <c r="L35" s="109" t="s">
        <v>129</v>
      </c>
      <c r="M35" s="117">
        <v>9</v>
      </c>
      <c r="N35" s="108">
        <v>8</v>
      </c>
      <c r="O35" s="115">
        <v>6</v>
      </c>
      <c r="P35" s="115">
        <v>2</v>
      </c>
      <c r="Q35" s="109">
        <v>0</v>
      </c>
      <c r="R35" s="131">
        <v>0.9</v>
      </c>
      <c r="S35" s="108">
        <v>14</v>
      </c>
      <c r="T35" s="115">
        <v>4</v>
      </c>
      <c r="U35" s="111">
        <v>10</v>
      </c>
      <c r="V35" s="119">
        <v>66.290000000000006</v>
      </c>
      <c r="W35" s="177">
        <v>5</v>
      </c>
      <c r="X35" s="115" t="s">
        <v>129</v>
      </c>
      <c r="Y35" s="109">
        <v>4</v>
      </c>
      <c r="Z35" s="108">
        <v>1</v>
      </c>
      <c r="AA35" s="115">
        <v>0</v>
      </c>
      <c r="AB35" s="115">
        <v>0</v>
      </c>
      <c r="AC35" s="115">
        <v>1</v>
      </c>
      <c r="AD35" s="115">
        <v>0</v>
      </c>
      <c r="AE35" s="115">
        <v>0</v>
      </c>
      <c r="AF35" s="115">
        <v>0</v>
      </c>
      <c r="AG35" s="115">
        <v>0</v>
      </c>
      <c r="AH35" s="109">
        <v>0</v>
      </c>
      <c r="AI35">
        <v>0</v>
      </c>
      <c r="AJ35" s="177">
        <v>11</v>
      </c>
      <c r="AK35" s="177">
        <v>9</v>
      </c>
      <c r="AL35" s="177">
        <v>2</v>
      </c>
      <c r="AM35" s="177" t="s">
        <v>219</v>
      </c>
      <c r="AN35" s="177">
        <v>1</v>
      </c>
      <c r="AO35" s="177">
        <v>27</v>
      </c>
      <c r="AP35" s="177">
        <v>6</v>
      </c>
      <c r="AQ35" s="177">
        <v>2</v>
      </c>
      <c r="AR35">
        <v>62.3</v>
      </c>
      <c r="AS35">
        <v>62.47</v>
      </c>
      <c r="AT35">
        <v>62.08</v>
      </c>
      <c r="AU35">
        <v>66.290000000000006</v>
      </c>
      <c r="AV35">
        <v>65.44</v>
      </c>
      <c r="AW35">
        <v>67.8</v>
      </c>
      <c r="AX35">
        <v>65.709999999999994</v>
      </c>
      <c r="AY35">
        <v>64.180000000000007</v>
      </c>
      <c r="AZ35">
        <v>68.5</v>
      </c>
    </row>
    <row r="36" spans="1:52" ht="16.149999999999999" customHeight="1">
      <c r="A36" s="105" t="s">
        <v>2495</v>
      </c>
      <c r="B36" s="67" t="s">
        <v>1257</v>
      </c>
      <c r="C36" s="67" t="s">
        <v>729</v>
      </c>
      <c r="D36" s="67" t="s">
        <v>734</v>
      </c>
      <c r="E36" s="68" t="s">
        <v>2496</v>
      </c>
      <c r="F36" s="108" t="s">
        <v>129</v>
      </c>
      <c r="G36" s="111" t="s">
        <v>129</v>
      </c>
      <c r="H36" s="111" t="s">
        <v>129</v>
      </c>
      <c r="I36" s="115" t="s">
        <v>129</v>
      </c>
      <c r="J36" s="115" t="s">
        <v>129</v>
      </c>
      <c r="K36" s="115" t="s">
        <v>129</v>
      </c>
      <c r="L36" s="109" t="s">
        <v>129</v>
      </c>
      <c r="M36" s="117" t="s">
        <v>129</v>
      </c>
      <c r="N36" s="108" t="s">
        <v>129</v>
      </c>
      <c r="O36" s="115" t="s">
        <v>129</v>
      </c>
      <c r="P36" s="115" t="s">
        <v>129</v>
      </c>
      <c r="Q36" s="109" t="s">
        <v>129</v>
      </c>
      <c r="R36" s="131" t="s">
        <v>129</v>
      </c>
      <c r="S36" s="108" t="s">
        <v>129</v>
      </c>
      <c r="T36" s="115" t="s">
        <v>129</v>
      </c>
      <c r="U36" s="111" t="s">
        <v>129</v>
      </c>
      <c r="V36" s="119" t="s">
        <v>129</v>
      </c>
      <c r="W36" s="177" t="s">
        <v>129</v>
      </c>
      <c r="X36" s="115" t="s">
        <v>129</v>
      </c>
      <c r="Y36" s="109" t="s">
        <v>129</v>
      </c>
      <c r="Z36" s="108" t="s">
        <v>219</v>
      </c>
      <c r="AA36" s="115" t="s">
        <v>219</v>
      </c>
      <c r="AB36" s="115" t="s">
        <v>219</v>
      </c>
      <c r="AC36" s="115" t="s">
        <v>219</v>
      </c>
      <c r="AD36" s="115" t="s">
        <v>219</v>
      </c>
      <c r="AE36" s="115" t="s">
        <v>219</v>
      </c>
      <c r="AF36" s="115" t="s">
        <v>219</v>
      </c>
      <c r="AG36" s="115" t="s">
        <v>219</v>
      </c>
      <c r="AH36" s="109" t="s">
        <v>219</v>
      </c>
      <c r="AI36">
        <v>0</v>
      </c>
      <c r="AJ36" s="177">
        <v>2</v>
      </c>
      <c r="AK36" s="177" t="s">
        <v>129</v>
      </c>
      <c r="AL36" s="177">
        <v>2</v>
      </c>
      <c r="AM36" s="177" t="s">
        <v>219</v>
      </c>
      <c r="AN36" s="177" t="s">
        <v>129</v>
      </c>
      <c r="AO36" s="177" t="s">
        <v>129</v>
      </c>
      <c r="AP36" s="177" t="s">
        <v>129</v>
      </c>
      <c r="AQ36" s="177" t="s">
        <v>129</v>
      </c>
      <c r="AR36" t="s">
        <v>129</v>
      </c>
      <c r="AS36" t="s">
        <v>129</v>
      </c>
      <c r="AT36" t="s">
        <v>129</v>
      </c>
      <c r="AU36" t="s">
        <v>129</v>
      </c>
      <c r="AV36" t="s">
        <v>129</v>
      </c>
      <c r="AW36" t="s">
        <v>129</v>
      </c>
      <c r="AX36" t="s">
        <v>129</v>
      </c>
      <c r="AY36" t="s">
        <v>129</v>
      </c>
      <c r="AZ36" t="s">
        <v>129</v>
      </c>
    </row>
    <row r="37" spans="1:52" ht="16.149999999999999" customHeight="1">
      <c r="A37" s="105" t="s">
        <v>2497</v>
      </c>
      <c r="B37" s="67" t="s">
        <v>1257</v>
      </c>
      <c r="C37" s="67" t="s">
        <v>729</v>
      </c>
      <c r="D37" s="67" t="s">
        <v>734</v>
      </c>
      <c r="E37" s="68" t="s">
        <v>996</v>
      </c>
      <c r="F37" s="108">
        <v>1</v>
      </c>
      <c r="G37" s="111" t="s">
        <v>130</v>
      </c>
      <c r="H37" s="111" t="s">
        <v>130</v>
      </c>
      <c r="I37" s="115" t="s">
        <v>130</v>
      </c>
      <c r="J37" s="115" t="s">
        <v>130</v>
      </c>
      <c r="K37" s="115" t="s">
        <v>130</v>
      </c>
      <c r="L37" s="109" t="s">
        <v>130</v>
      </c>
      <c r="M37" s="117" t="s">
        <v>130</v>
      </c>
      <c r="N37" s="108" t="s">
        <v>130</v>
      </c>
      <c r="O37" s="115" t="s">
        <v>130</v>
      </c>
      <c r="P37" s="115" t="s">
        <v>130</v>
      </c>
      <c r="Q37" s="109" t="s">
        <v>130</v>
      </c>
      <c r="R37" s="131" t="s">
        <v>130</v>
      </c>
      <c r="S37" s="108" t="s">
        <v>130</v>
      </c>
      <c r="T37" s="115" t="s">
        <v>130</v>
      </c>
      <c r="U37" s="111" t="s">
        <v>130</v>
      </c>
      <c r="V37" s="119" t="s">
        <v>130</v>
      </c>
      <c r="W37" s="177" t="s">
        <v>130</v>
      </c>
      <c r="X37" s="115" t="s">
        <v>130</v>
      </c>
      <c r="Y37" s="109" t="s">
        <v>130</v>
      </c>
      <c r="Z37" s="108" t="s">
        <v>219</v>
      </c>
      <c r="AA37" s="115" t="s">
        <v>219</v>
      </c>
      <c r="AB37" s="115" t="s">
        <v>219</v>
      </c>
      <c r="AC37" s="115" t="s">
        <v>219</v>
      </c>
      <c r="AD37" s="115" t="s">
        <v>219</v>
      </c>
      <c r="AE37" s="115" t="s">
        <v>219</v>
      </c>
      <c r="AF37" s="115" t="s">
        <v>219</v>
      </c>
      <c r="AG37" s="115" t="s">
        <v>219</v>
      </c>
      <c r="AH37" s="109" t="s">
        <v>219</v>
      </c>
      <c r="AI37">
        <v>0</v>
      </c>
      <c r="AJ37" s="177">
        <v>1</v>
      </c>
      <c r="AK37" s="177">
        <v>1</v>
      </c>
      <c r="AL37" s="177" t="s">
        <v>129</v>
      </c>
      <c r="AM37" s="177" t="s">
        <v>219</v>
      </c>
      <c r="AN37" s="177" t="s">
        <v>130</v>
      </c>
      <c r="AO37" s="177" t="s">
        <v>130</v>
      </c>
      <c r="AP37" s="177" t="s">
        <v>130</v>
      </c>
      <c r="AQ37" s="177" t="s">
        <v>130</v>
      </c>
      <c r="AR37" t="s">
        <v>130</v>
      </c>
      <c r="AS37" t="s">
        <v>130</v>
      </c>
      <c r="AT37" t="s">
        <v>130</v>
      </c>
      <c r="AU37" t="s">
        <v>130</v>
      </c>
      <c r="AV37" t="s">
        <v>130</v>
      </c>
      <c r="AW37" t="s">
        <v>130</v>
      </c>
      <c r="AX37" t="s">
        <v>130</v>
      </c>
      <c r="AY37" t="s">
        <v>130</v>
      </c>
      <c r="AZ37" t="s">
        <v>130</v>
      </c>
    </row>
    <row r="38" spans="1:52" ht="16.149999999999999" customHeight="1">
      <c r="A38" s="105" t="s">
        <v>2498</v>
      </c>
      <c r="B38" s="67" t="s">
        <v>1257</v>
      </c>
      <c r="C38" s="67" t="s">
        <v>729</v>
      </c>
      <c r="D38" s="67" t="s">
        <v>734</v>
      </c>
      <c r="E38" s="68" t="s">
        <v>148</v>
      </c>
      <c r="F38" s="108">
        <v>5</v>
      </c>
      <c r="G38" s="111">
        <v>5</v>
      </c>
      <c r="H38" s="111" t="s">
        <v>129</v>
      </c>
      <c r="I38" s="115" t="s">
        <v>129</v>
      </c>
      <c r="J38" s="115" t="s">
        <v>129</v>
      </c>
      <c r="K38" s="115" t="s">
        <v>129</v>
      </c>
      <c r="L38" s="109" t="s">
        <v>129</v>
      </c>
      <c r="M38" s="117">
        <v>5</v>
      </c>
      <c r="N38" s="108">
        <v>3</v>
      </c>
      <c r="O38" s="115">
        <v>2</v>
      </c>
      <c r="P38" s="115">
        <v>2</v>
      </c>
      <c r="Q38" s="109" t="s">
        <v>129</v>
      </c>
      <c r="R38" s="131">
        <v>0.6</v>
      </c>
      <c r="S38" s="108">
        <v>3</v>
      </c>
      <c r="T38" s="115" t="s">
        <v>129</v>
      </c>
      <c r="U38" s="111">
        <v>3</v>
      </c>
      <c r="V38" s="119">
        <v>78</v>
      </c>
      <c r="W38" s="177">
        <v>2</v>
      </c>
      <c r="X38" s="115">
        <v>1</v>
      </c>
      <c r="Y38" s="109">
        <v>2</v>
      </c>
      <c r="Z38" s="108" t="s">
        <v>219</v>
      </c>
      <c r="AA38" s="115" t="s">
        <v>219</v>
      </c>
      <c r="AB38" s="115" t="s">
        <v>219</v>
      </c>
      <c r="AC38" s="115" t="s">
        <v>219</v>
      </c>
      <c r="AD38" s="115" t="s">
        <v>219</v>
      </c>
      <c r="AE38" s="115" t="s">
        <v>219</v>
      </c>
      <c r="AF38" s="115" t="s">
        <v>219</v>
      </c>
      <c r="AG38" s="115" t="s">
        <v>219</v>
      </c>
      <c r="AH38" s="109" t="s">
        <v>219</v>
      </c>
      <c r="AI38">
        <v>0</v>
      </c>
      <c r="AJ38" s="177">
        <v>8</v>
      </c>
      <c r="AK38" s="177">
        <v>5</v>
      </c>
      <c r="AL38" s="177">
        <v>3</v>
      </c>
      <c r="AM38" s="177" t="s">
        <v>219</v>
      </c>
      <c r="AN38" s="177" t="s">
        <v>129</v>
      </c>
      <c r="AO38" s="177" t="s">
        <v>129</v>
      </c>
      <c r="AP38" s="177">
        <v>4</v>
      </c>
      <c r="AQ38" s="177">
        <v>1</v>
      </c>
      <c r="AR38">
        <v>58.73</v>
      </c>
      <c r="AS38">
        <v>64</v>
      </c>
      <c r="AT38">
        <v>52.4</v>
      </c>
      <c r="AU38">
        <v>78</v>
      </c>
      <c r="AV38">
        <v>78</v>
      </c>
      <c r="AW38" t="s">
        <v>129</v>
      </c>
      <c r="AX38">
        <v>74.75</v>
      </c>
      <c r="AY38">
        <v>78</v>
      </c>
      <c r="AZ38">
        <v>65</v>
      </c>
    </row>
    <row r="39" spans="1:52" ht="16.149999999999999" customHeight="1">
      <c r="A39" s="105" t="s">
        <v>2499</v>
      </c>
      <c r="B39" s="67" t="s">
        <v>1257</v>
      </c>
      <c r="C39" s="67" t="s">
        <v>729</v>
      </c>
      <c r="D39" s="67" t="s">
        <v>734</v>
      </c>
      <c r="E39" s="68" t="s">
        <v>288</v>
      </c>
      <c r="F39" s="108">
        <v>2</v>
      </c>
      <c r="G39" s="111" t="s">
        <v>130</v>
      </c>
      <c r="H39" s="111" t="s">
        <v>130</v>
      </c>
      <c r="I39" s="115" t="s">
        <v>130</v>
      </c>
      <c r="J39" s="115" t="s">
        <v>130</v>
      </c>
      <c r="K39" s="115" t="s">
        <v>130</v>
      </c>
      <c r="L39" s="109" t="s">
        <v>130</v>
      </c>
      <c r="M39" s="117" t="s">
        <v>130</v>
      </c>
      <c r="N39" s="108" t="s">
        <v>130</v>
      </c>
      <c r="O39" s="115" t="s">
        <v>130</v>
      </c>
      <c r="P39" s="115" t="s">
        <v>130</v>
      </c>
      <c r="Q39" s="109" t="s">
        <v>130</v>
      </c>
      <c r="R39" s="131" t="s">
        <v>130</v>
      </c>
      <c r="S39" s="108" t="s">
        <v>130</v>
      </c>
      <c r="T39" s="115" t="s">
        <v>130</v>
      </c>
      <c r="U39" s="111" t="s">
        <v>130</v>
      </c>
      <c r="V39" s="119" t="s">
        <v>130</v>
      </c>
      <c r="W39" s="177" t="s">
        <v>130</v>
      </c>
      <c r="X39" s="115" t="s">
        <v>130</v>
      </c>
      <c r="Y39" s="109" t="s">
        <v>130</v>
      </c>
      <c r="Z39" s="108" t="s">
        <v>219</v>
      </c>
      <c r="AA39" s="115" t="s">
        <v>219</v>
      </c>
      <c r="AB39" s="115" t="s">
        <v>219</v>
      </c>
      <c r="AC39" s="115" t="s">
        <v>219</v>
      </c>
      <c r="AD39" s="115" t="s">
        <v>219</v>
      </c>
      <c r="AE39" s="115" t="s">
        <v>219</v>
      </c>
      <c r="AF39" s="115" t="s">
        <v>219</v>
      </c>
      <c r="AG39" s="115" t="s">
        <v>219</v>
      </c>
      <c r="AH39" s="109" t="s">
        <v>219</v>
      </c>
      <c r="AI39">
        <v>0</v>
      </c>
      <c r="AJ39" s="177">
        <v>2</v>
      </c>
      <c r="AK39" s="177">
        <v>2</v>
      </c>
      <c r="AL39" s="177" t="s">
        <v>129</v>
      </c>
      <c r="AM39" s="177" t="s">
        <v>219</v>
      </c>
      <c r="AN39" s="177" t="s">
        <v>130</v>
      </c>
      <c r="AO39" s="177" t="s">
        <v>130</v>
      </c>
      <c r="AP39" s="177" t="s">
        <v>130</v>
      </c>
      <c r="AQ39" s="177" t="s">
        <v>130</v>
      </c>
      <c r="AR39" t="s">
        <v>130</v>
      </c>
      <c r="AS39" t="s">
        <v>130</v>
      </c>
      <c r="AT39" t="s">
        <v>130</v>
      </c>
      <c r="AU39" t="s">
        <v>130</v>
      </c>
      <c r="AV39" t="s">
        <v>130</v>
      </c>
      <c r="AW39" t="s">
        <v>130</v>
      </c>
      <c r="AX39" t="s">
        <v>130</v>
      </c>
      <c r="AY39" t="s">
        <v>130</v>
      </c>
      <c r="AZ39" t="s">
        <v>130</v>
      </c>
    </row>
    <row r="40" spans="1:52" ht="16.149999999999999" customHeight="1">
      <c r="A40" s="105" t="s">
        <v>2500</v>
      </c>
      <c r="B40" s="67" t="s">
        <v>1257</v>
      </c>
      <c r="C40" s="67" t="s">
        <v>729</v>
      </c>
      <c r="D40" s="67" t="s">
        <v>734</v>
      </c>
      <c r="E40" s="68" t="s">
        <v>374</v>
      </c>
      <c r="F40" s="108">
        <v>7</v>
      </c>
      <c r="G40" s="111">
        <v>7</v>
      </c>
      <c r="H40" s="111" t="s">
        <v>129</v>
      </c>
      <c r="I40" s="115" t="s">
        <v>129</v>
      </c>
      <c r="J40" s="115" t="s">
        <v>129</v>
      </c>
      <c r="K40" s="115" t="s">
        <v>129</v>
      </c>
      <c r="L40" s="109" t="s">
        <v>129</v>
      </c>
      <c r="M40" s="117">
        <v>7</v>
      </c>
      <c r="N40" s="108">
        <v>4</v>
      </c>
      <c r="O40" s="115">
        <v>2</v>
      </c>
      <c r="P40" s="115">
        <v>2</v>
      </c>
      <c r="Q40" s="109" t="s">
        <v>129</v>
      </c>
      <c r="R40" s="131">
        <v>0.6</v>
      </c>
      <c r="S40" s="108">
        <v>7</v>
      </c>
      <c r="T40" s="115">
        <v>2</v>
      </c>
      <c r="U40" s="111">
        <v>5</v>
      </c>
      <c r="V40" s="119">
        <v>77</v>
      </c>
      <c r="W40" s="177">
        <v>4</v>
      </c>
      <c r="X40" s="115" t="s">
        <v>129</v>
      </c>
      <c r="Y40" s="109">
        <v>3</v>
      </c>
      <c r="Z40" s="108" t="s">
        <v>219</v>
      </c>
      <c r="AA40" s="115" t="s">
        <v>219</v>
      </c>
      <c r="AB40" s="115" t="s">
        <v>219</v>
      </c>
      <c r="AC40" s="115" t="s">
        <v>219</v>
      </c>
      <c r="AD40" s="115" t="s">
        <v>219</v>
      </c>
      <c r="AE40" s="115" t="s">
        <v>219</v>
      </c>
      <c r="AF40" s="115" t="s">
        <v>219</v>
      </c>
      <c r="AG40" s="115" t="s">
        <v>219</v>
      </c>
      <c r="AH40" s="109" t="s">
        <v>219</v>
      </c>
      <c r="AI40">
        <v>0</v>
      </c>
      <c r="AJ40" s="177">
        <v>9</v>
      </c>
      <c r="AK40" s="177">
        <v>6</v>
      </c>
      <c r="AL40" s="177">
        <v>3</v>
      </c>
      <c r="AM40" s="177" t="s">
        <v>219</v>
      </c>
      <c r="AN40" s="177">
        <v>1</v>
      </c>
      <c r="AO40" s="177">
        <v>2</v>
      </c>
      <c r="AP40" s="177">
        <v>4</v>
      </c>
      <c r="AQ40" s="177">
        <v>3</v>
      </c>
      <c r="AR40">
        <v>71.430000000000007</v>
      </c>
      <c r="AS40">
        <v>70.5</v>
      </c>
      <c r="AT40">
        <v>73.75</v>
      </c>
      <c r="AU40">
        <v>77</v>
      </c>
      <c r="AV40">
        <v>77</v>
      </c>
      <c r="AW40" t="s">
        <v>129</v>
      </c>
      <c r="AX40">
        <v>77.5</v>
      </c>
      <c r="AY40">
        <v>77.5</v>
      </c>
      <c r="AZ40" t="s">
        <v>129</v>
      </c>
    </row>
    <row r="41" spans="1:52" ht="16.149999999999999" customHeight="1">
      <c r="A41" s="105" t="s">
        <v>2501</v>
      </c>
      <c r="B41" s="67" t="s">
        <v>1257</v>
      </c>
      <c r="C41" s="67" t="s">
        <v>729</v>
      </c>
      <c r="D41" s="67" t="s">
        <v>734</v>
      </c>
      <c r="E41" s="68" t="s">
        <v>2502</v>
      </c>
      <c r="F41" s="108">
        <v>1</v>
      </c>
      <c r="G41" s="111" t="s">
        <v>130</v>
      </c>
      <c r="H41" s="111" t="s">
        <v>130</v>
      </c>
      <c r="I41" s="115" t="s">
        <v>130</v>
      </c>
      <c r="J41" s="115" t="s">
        <v>130</v>
      </c>
      <c r="K41" s="115" t="s">
        <v>130</v>
      </c>
      <c r="L41" s="109" t="s">
        <v>130</v>
      </c>
      <c r="M41" s="117" t="s">
        <v>130</v>
      </c>
      <c r="N41" s="108" t="s">
        <v>130</v>
      </c>
      <c r="O41" s="115" t="s">
        <v>130</v>
      </c>
      <c r="P41" s="115" t="s">
        <v>130</v>
      </c>
      <c r="Q41" s="109" t="s">
        <v>130</v>
      </c>
      <c r="R41" s="131" t="s">
        <v>130</v>
      </c>
      <c r="S41" s="108" t="s">
        <v>130</v>
      </c>
      <c r="T41" s="115" t="s">
        <v>130</v>
      </c>
      <c r="U41" s="111" t="s">
        <v>130</v>
      </c>
      <c r="V41" s="119" t="s">
        <v>130</v>
      </c>
      <c r="W41" s="177" t="s">
        <v>130</v>
      </c>
      <c r="X41" s="115" t="s">
        <v>130</v>
      </c>
      <c r="Y41" s="109" t="s">
        <v>130</v>
      </c>
      <c r="Z41" s="108" t="s">
        <v>219</v>
      </c>
      <c r="AA41" s="115" t="s">
        <v>219</v>
      </c>
      <c r="AB41" s="115" t="s">
        <v>219</v>
      </c>
      <c r="AC41" s="115" t="s">
        <v>219</v>
      </c>
      <c r="AD41" s="115" t="s">
        <v>219</v>
      </c>
      <c r="AE41" s="115" t="s">
        <v>219</v>
      </c>
      <c r="AF41" s="115" t="s">
        <v>219</v>
      </c>
      <c r="AG41" s="115" t="s">
        <v>219</v>
      </c>
      <c r="AH41" s="109" t="s">
        <v>219</v>
      </c>
      <c r="AI41">
        <v>0</v>
      </c>
      <c r="AJ41" s="177">
        <v>4</v>
      </c>
      <c r="AK41" s="177">
        <v>1</v>
      </c>
      <c r="AL41" s="177">
        <v>3</v>
      </c>
      <c r="AM41" s="177" t="s">
        <v>219</v>
      </c>
      <c r="AN41" s="177" t="s">
        <v>130</v>
      </c>
      <c r="AO41" s="177" t="s">
        <v>130</v>
      </c>
      <c r="AP41" s="177" t="s">
        <v>130</v>
      </c>
      <c r="AQ41" s="177" t="s">
        <v>130</v>
      </c>
      <c r="AR41" t="s">
        <v>130</v>
      </c>
      <c r="AS41" t="s">
        <v>130</v>
      </c>
      <c r="AT41" t="s">
        <v>130</v>
      </c>
      <c r="AU41" t="s">
        <v>130</v>
      </c>
      <c r="AV41" t="s">
        <v>130</v>
      </c>
      <c r="AW41" t="s">
        <v>130</v>
      </c>
      <c r="AX41" t="s">
        <v>130</v>
      </c>
      <c r="AY41" t="s">
        <v>130</v>
      </c>
      <c r="AZ41" t="s">
        <v>130</v>
      </c>
    </row>
    <row r="42" spans="1:52" ht="16.149999999999999" customHeight="1">
      <c r="A42" s="105" t="s">
        <v>2503</v>
      </c>
      <c r="B42" s="67" t="s">
        <v>1257</v>
      </c>
      <c r="C42" s="67" t="s">
        <v>729</v>
      </c>
      <c r="D42" s="67" t="s">
        <v>734</v>
      </c>
      <c r="E42" s="68" t="s">
        <v>2106</v>
      </c>
      <c r="F42" s="108">
        <v>2</v>
      </c>
      <c r="G42" s="111" t="s">
        <v>130</v>
      </c>
      <c r="H42" s="111" t="s">
        <v>130</v>
      </c>
      <c r="I42" s="115" t="s">
        <v>130</v>
      </c>
      <c r="J42" s="115" t="s">
        <v>130</v>
      </c>
      <c r="K42" s="115" t="s">
        <v>130</v>
      </c>
      <c r="L42" s="109" t="s">
        <v>130</v>
      </c>
      <c r="M42" s="117" t="s">
        <v>130</v>
      </c>
      <c r="N42" s="108" t="s">
        <v>130</v>
      </c>
      <c r="O42" s="115" t="s">
        <v>130</v>
      </c>
      <c r="P42" s="115" t="s">
        <v>130</v>
      </c>
      <c r="Q42" s="109" t="s">
        <v>130</v>
      </c>
      <c r="R42" s="131" t="s">
        <v>130</v>
      </c>
      <c r="S42" s="108" t="s">
        <v>130</v>
      </c>
      <c r="T42" s="115" t="s">
        <v>130</v>
      </c>
      <c r="U42" s="111" t="s">
        <v>130</v>
      </c>
      <c r="V42" s="119" t="s">
        <v>130</v>
      </c>
      <c r="W42" s="177" t="s">
        <v>130</v>
      </c>
      <c r="X42" s="115" t="s">
        <v>130</v>
      </c>
      <c r="Y42" s="109" t="s">
        <v>130</v>
      </c>
      <c r="Z42" s="108" t="s">
        <v>219</v>
      </c>
      <c r="AA42" s="115" t="s">
        <v>219</v>
      </c>
      <c r="AB42" s="115" t="s">
        <v>219</v>
      </c>
      <c r="AC42" s="115" t="s">
        <v>219</v>
      </c>
      <c r="AD42" s="115" t="s">
        <v>219</v>
      </c>
      <c r="AE42" s="115" t="s">
        <v>219</v>
      </c>
      <c r="AF42" s="115" t="s">
        <v>219</v>
      </c>
      <c r="AG42" s="115" t="s">
        <v>219</v>
      </c>
      <c r="AH42" s="109" t="s">
        <v>219</v>
      </c>
      <c r="AI42">
        <v>0</v>
      </c>
      <c r="AJ42" s="177">
        <v>2</v>
      </c>
      <c r="AK42" s="177">
        <v>2</v>
      </c>
      <c r="AL42" s="177" t="s">
        <v>129</v>
      </c>
      <c r="AM42" s="177" t="s">
        <v>219</v>
      </c>
      <c r="AN42" s="177" t="s">
        <v>130</v>
      </c>
      <c r="AO42" s="177" t="s">
        <v>130</v>
      </c>
      <c r="AP42" s="177" t="s">
        <v>130</v>
      </c>
      <c r="AQ42" s="177" t="s">
        <v>130</v>
      </c>
      <c r="AR42" t="s">
        <v>130</v>
      </c>
      <c r="AS42" t="s">
        <v>130</v>
      </c>
      <c r="AT42" t="s">
        <v>130</v>
      </c>
      <c r="AU42" t="s">
        <v>130</v>
      </c>
      <c r="AV42" t="s">
        <v>130</v>
      </c>
      <c r="AW42" t="s">
        <v>130</v>
      </c>
      <c r="AX42" t="s">
        <v>130</v>
      </c>
      <c r="AY42" t="s">
        <v>130</v>
      </c>
      <c r="AZ42" t="s">
        <v>130</v>
      </c>
    </row>
    <row r="43" spans="1:52" ht="16.149999999999999" customHeight="1">
      <c r="A43" s="105" t="s">
        <v>2504</v>
      </c>
      <c r="B43" s="67" t="s">
        <v>1257</v>
      </c>
      <c r="C43" s="67" t="s">
        <v>729</v>
      </c>
      <c r="D43" s="67" t="s">
        <v>734</v>
      </c>
      <c r="E43" s="68" t="s">
        <v>279</v>
      </c>
      <c r="F43" s="108" t="s">
        <v>129</v>
      </c>
      <c r="G43" s="111" t="s">
        <v>129</v>
      </c>
      <c r="H43" s="111" t="s">
        <v>129</v>
      </c>
      <c r="I43" s="115" t="s">
        <v>129</v>
      </c>
      <c r="J43" s="115" t="s">
        <v>129</v>
      </c>
      <c r="K43" s="115" t="s">
        <v>129</v>
      </c>
      <c r="L43" s="109" t="s">
        <v>129</v>
      </c>
      <c r="M43" s="117" t="s">
        <v>129</v>
      </c>
      <c r="N43" s="108" t="s">
        <v>129</v>
      </c>
      <c r="O43" s="115" t="s">
        <v>129</v>
      </c>
      <c r="P43" s="115" t="s">
        <v>129</v>
      </c>
      <c r="Q43" s="109" t="s">
        <v>129</v>
      </c>
      <c r="R43" s="131" t="s">
        <v>129</v>
      </c>
      <c r="S43" s="108" t="s">
        <v>129</v>
      </c>
      <c r="T43" s="115" t="s">
        <v>129</v>
      </c>
      <c r="U43" s="111" t="s">
        <v>129</v>
      </c>
      <c r="V43" s="119" t="s">
        <v>129</v>
      </c>
      <c r="W43" s="177" t="s">
        <v>129</v>
      </c>
      <c r="X43" s="115" t="s">
        <v>129</v>
      </c>
      <c r="Y43" s="109" t="s">
        <v>129</v>
      </c>
      <c r="Z43" s="108" t="s">
        <v>219</v>
      </c>
      <c r="AA43" s="115" t="s">
        <v>219</v>
      </c>
      <c r="AB43" s="115" t="s">
        <v>219</v>
      </c>
      <c r="AC43" s="115" t="s">
        <v>219</v>
      </c>
      <c r="AD43" s="115" t="s">
        <v>219</v>
      </c>
      <c r="AE43" s="115" t="s">
        <v>219</v>
      </c>
      <c r="AF43" s="115" t="s">
        <v>219</v>
      </c>
      <c r="AG43" s="115" t="s">
        <v>219</v>
      </c>
      <c r="AH43" s="109" t="s">
        <v>219</v>
      </c>
      <c r="AI43">
        <v>0</v>
      </c>
      <c r="AJ43" s="177">
        <v>2</v>
      </c>
      <c r="AK43" s="177" t="s">
        <v>129</v>
      </c>
      <c r="AL43" s="177">
        <v>2</v>
      </c>
      <c r="AM43" s="177" t="s">
        <v>219</v>
      </c>
      <c r="AN43" s="177" t="s">
        <v>129</v>
      </c>
      <c r="AO43" s="177" t="s">
        <v>129</v>
      </c>
      <c r="AP43" s="177" t="s">
        <v>129</v>
      </c>
      <c r="AQ43" s="177" t="s">
        <v>129</v>
      </c>
      <c r="AR43" t="s">
        <v>129</v>
      </c>
      <c r="AS43" t="s">
        <v>129</v>
      </c>
      <c r="AT43" t="s">
        <v>129</v>
      </c>
      <c r="AU43" t="s">
        <v>129</v>
      </c>
      <c r="AV43" t="s">
        <v>129</v>
      </c>
      <c r="AW43" t="s">
        <v>129</v>
      </c>
      <c r="AX43" t="s">
        <v>129</v>
      </c>
      <c r="AY43" t="s">
        <v>129</v>
      </c>
      <c r="AZ43" t="s">
        <v>129</v>
      </c>
    </row>
    <row r="44" spans="1:52" ht="16.149999999999999" customHeight="1">
      <c r="A44" s="105" t="s">
        <v>2505</v>
      </c>
      <c r="B44" s="67" t="s">
        <v>1257</v>
      </c>
      <c r="C44" s="67" t="s">
        <v>729</v>
      </c>
      <c r="D44" s="67" t="s">
        <v>734</v>
      </c>
      <c r="E44" s="68" t="s">
        <v>2506</v>
      </c>
      <c r="F44" s="108">
        <v>3</v>
      </c>
      <c r="G44" s="111">
        <v>3</v>
      </c>
      <c r="H44" s="111" t="s">
        <v>129</v>
      </c>
      <c r="I44" s="115" t="s">
        <v>129</v>
      </c>
      <c r="J44" s="115" t="s">
        <v>129</v>
      </c>
      <c r="K44" s="115" t="s">
        <v>129</v>
      </c>
      <c r="L44" s="109" t="s">
        <v>129</v>
      </c>
      <c r="M44" s="117">
        <v>3</v>
      </c>
      <c r="N44" s="108">
        <v>2</v>
      </c>
      <c r="O44" s="115">
        <v>2</v>
      </c>
      <c r="P44" s="115">
        <v>1</v>
      </c>
      <c r="Q44" s="109" t="s">
        <v>129</v>
      </c>
      <c r="R44" s="131">
        <v>0.7</v>
      </c>
      <c r="S44" s="108">
        <v>3</v>
      </c>
      <c r="T44" s="115" t="s">
        <v>129</v>
      </c>
      <c r="U44" s="111">
        <v>3</v>
      </c>
      <c r="V44" s="119">
        <v>76</v>
      </c>
      <c r="W44" s="177">
        <v>2</v>
      </c>
      <c r="X44" s="115" t="s">
        <v>129</v>
      </c>
      <c r="Y44" s="109">
        <v>1</v>
      </c>
      <c r="Z44" s="108" t="s">
        <v>219</v>
      </c>
      <c r="AA44" s="115" t="s">
        <v>219</v>
      </c>
      <c r="AB44" s="115" t="s">
        <v>219</v>
      </c>
      <c r="AC44" s="115" t="s">
        <v>219</v>
      </c>
      <c r="AD44" s="115" t="s">
        <v>219</v>
      </c>
      <c r="AE44" s="115" t="s">
        <v>219</v>
      </c>
      <c r="AF44" s="115" t="s">
        <v>219</v>
      </c>
      <c r="AG44" s="115" t="s">
        <v>219</v>
      </c>
      <c r="AH44" s="109" t="s">
        <v>219</v>
      </c>
      <c r="AI44">
        <v>0</v>
      </c>
      <c r="AJ44" s="177">
        <v>5</v>
      </c>
      <c r="AK44" s="177">
        <v>3</v>
      </c>
      <c r="AL44" s="177">
        <v>2</v>
      </c>
      <c r="AM44" s="177" t="s">
        <v>219</v>
      </c>
      <c r="AN44" s="177">
        <v>1</v>
      </c>
      <c r="AO44" s="177">
        <v>70</v>
      </c>
      <c r="AP44" s="177">
        <v>3</v>
      </c>
      <c r="AQ44" s="177">
        <v>1</v>
      </c>
      <c r="AR44">
        <v>66.78</v>
      </c>
      <c r="AS44">
        <v>65.2</v>
      </c>
      <c r="AT44">
        <v>68.75</v>
      </c>
      <c r="AU44">
        <v>76</v>
      </c>
      <c r="AV44">
        <v>76</v>
      </c>
      <c r="AW44" t="s">
        <v>129</v>
      </c>
      <c r="AX44">
        <v>76</v>
      </c>
      <c r="AY44">
        <v>76</v>
      </c>
      <c r="AZ44" t="s">
        <v>129</v>
      </c>
    </row>
    <row r="45" spans="1:52" ht="16.149999999999999" customHeight="1">
      <c r="A45" s="105" t="s">
        <v>2507</v>
      </c>
      <c r="B45" s="67" t="s">
        <v>1257</v>
      </c>
      <c r="C45" s="67" t="s">
        <v>729</v>
      </c>
      <c r="D45" s="67" t="s">
        <v>734</v>
      </c>
      <c r="E45" s="68" t="s">
        <v>2508</v>
      </c>
      <c r="F45" s="108">
        <v>1</v>
      </c>
      <c r="G45" s="111" t="s">
        <v>130</v>
      </c>
      <c r="H45" s="111" t="s">
        <v>130</v>
      </c>
      <c r="I45" s="115" t="s">
        <v>130</v>
      </c>
      <c r="J45" s="115" t="s">
        <v>130</v>
      </c>
      <c r="K45" s="115" t="s">
        <v>130</v>
      </c>
      <c r="L45" s="109" t="s">
        <v>130</v>
      </c>
      <c r="M45" s="117" t="s">
        <v>130</v>
      </c>
      <c r="N45" s="108" t="s">
        <v>130</v>
      </c>
      <c r="O45" s="115" t="s">
        <v>130</v>
      </c>
      <c r="P45" s="115" t="s">
        <v>130</v>
      </c>
      <c r="Q45" s="109" t="s">
        <v>130</v>
      </c>
      <c r="R45" s="131" t="s">
        <v>130</v>
      </c>
      <c r="S45" s="108" t="s">
        <v>130</v>
      </c>
      <c r="T45" s="115" t="s">
        <v>130</v>
      </c>
      <c r="U45" s="111" t="s">
        <v>130</v>
      </c>
      <c r="V45" s="119" t="s">
        <v>130</v>
      </c>
      <c r="W45" s="177" t="s">
        <v>130</v>
      </c>
      <c r="X45" s="115" t="s">
        <v>130</v>
      </c>
      <c r="Y45" s="109" t="s">
        <v>130</v>
      </c>
      <c r="Z45" s="108" t="s">
        <v>219</v>
      </c>
      <c r="AA45" s="115" t="s">
        <v>219</v>
      </c>
      <c r="AB45" s="115" t="s">
        <v>219</v>
      </c>
      <c r="AC45" s="115" t="s">
        <v>219</v>
      </c>
      <c r="AD45" s="115" t="s">
        <v>219</v>
      </c>
      <c r="AE45" s="115" t="s">
        <v>219</v>
      </c>
      <c r="AF45" s="115" t="s">
        <v>219</v>
      </c>
      <c r="AG45" s="115" t="s">
        <v>219</v>
      </c>
      <c r="AH45" s="109" t="s">
        <v>219</v>
      </c>
      <c r="AI45">
        <v>0</v>
      </c>
      <c r="AJ45" s="177">
        <v>4</v>
      </c>
      <c r="AK45" s="177">
        <v>1</v>
      </c>
      <c r="AL45" s="177">
        <v>3</v>
      </c>
      <c r="AM45" s="177" t="s">
        <v>219</v>
      </c>
      <c r="AN45" s="177" t="s">
        <v>130</v>
      </c>
      <c r="AO45" s="177" t="s">
        <v>130</v>
      </c>
      <c r="AP45" s="177" t="s">
        <v>130</v>
      </c>
      <c r="AQ45" s="177" t="s">
        <v>130</v>
      </c>
      <c r="AR45" t="s">
        <v>130</v>
      </c>
      <c r="AS45" t="s">
        <v>130</v>
      </c>
      <c r="AT45" t="s">
        <v>130</v>
      </c>
      <c r="AU45" t="s">
        <v>130</v>
      </c>
      <c r="AV45" t="s">
        <v>130</v>
      </c>
      <c r="AW45" t="s">
        <v>130</v>
      </c>
      <c r="AX45" t="s">
        <v>130</v>
      </c>
      <c r="AY45" t="s">
        <v>130</v>
      </c>
      <c r="AZ45" t="s">
        <v>130</v>
      </c>
    </row>
    <row r="46" spans="1:52" ht="16.149999999999999" customHeight="1">
      <c r="A46" s="105" t="s">
        <v>2509</v>
      </c>
      <c r="B46" s="67" t="s">
        <v>1257</v>
      </c>
      <c r="C46" s="67" t="s">
        <v>729</v>
      </c>
      <c r="D46" s="67" t="s">
        <v>734</v>
      </c>
      <c r="E46" s="68" t="s">
        <v>197</v>
      </c>
      <c r="F46" s="108" t="s">
        <v>129</v>
      </c>
      <c r="G46" s="111" t="s">
        <v>129</v>
      </c>
      <c r="H46" s="111" t="s">
        <v>129</v>
      </c>
      <c r="I46" s="115" t="s">
        <v>129</v>
      </c>
      <c r="J46" s="115" t="s">
        <v>129</v>
      </c>
      <c r="K46" s="115" t="s">
        <v>129</v>
      </c>
      <c r="L46" s="109" t="s">
        <v>129</v>
      </c>
      <c r="M46" s="117" t="s">
        <v>129</v>
      </c>
      <c r="N46" s="108" t="s">
        <v>129</v>
      </c>
      <c r="O46" s="115" t="s">
        <v>129</v>
      </c>
      <c r="P46" s="115" t="s">
        <v>129</v>
      </c>
      <c r="Q46" s="109" t="s">
        <v>129</v>
      </c>
      <c r="R46" s="131" t="s">
        <v>129</v>
      </c>
      <c r="S46" s="108" t="s">
        <v>129</v>
      </c>
      <c r="T46" s="115" t="s">
        <v>129</v>
      </c>
      <c r="U46" s="111" t="s">
        <v>129</v>
      </c>
      <c r="V46" s="119" t="s">
        <v>129</v>
      </c>
      <c r="W46" s="177" t="s">
        <v>129</v>
      </c>
      <c r="X46" s="115" t="s">
        <v>129</v>
      </c>
      <c r="Y46" s="109" t="s">
        <v>129</v>
      </c>
      <c r="Z46" s="108" t="s">
        <v>219</v>
      </c>
      <c r="AA46" s="115" t="s">
        <v>219</v>
      </c>
      <c r="AB46" s="115" t="s">
        <v>219</v>
      </c>
      <c r="AC46" s="115" t="s">
        <v>219</v>
      </c>
      <c r="AD46" s="115" t="s">
        <v>219</v>
      </c>
      <c r="AE46" s="115" t="s">
        <v>219</v>
      </c>
      <c r="AF46" s="115" t="s">
        <v>219</v>
      </c>
      <c r="AG46" s="115" t="s">
        <v>219</v>
      </c>
      <c r="AH46" s="109" t="s">
        <v>219</v>
      </c>
      <c r="AI46">
        <v>0</v>
      </c>
      <c r="AJ46" s="177">
        <v>3</v>
      </c>
      <c r="AK46" s="177" t="s">
        <v>129</v>
      </c>
      <c r="AL46" s="177">
        <v>3</v>
      </c>
      <c r="AM46" s="177" t="s">
        <v>219</v>
      </c>
      <c r="AN46" s="177" t="s">
        <v>129</v>
      </c>
      <c r="AO46" s="177" t="s">
        <v>129</v>
      </c>
      <c r="AP46" s="177" t="s">
        <v>129</v>
      </c>
      <c r="AQ46" s="177" t="s">
        <v>129</v>
      </c>
      <c r="AR46" t="s">
        <v>129</v>
      </c>
      <c r="AS46" t="s">
        <v>129</v>
      </c>
      <c r="AT46" t="s">
        <v>129</v>
      </c>
      <c r="AU46" t="s">
        <v>129</v>
      </c>
      <c r="AV46" t="s">
        <v>129</v>
      </c>
      <c r="AW46" t="s">
        <v>129</v>
      </c>
      <c r="AX46" t="s">
        <v>129</v>
      </c>
      <c r="AY46" t="s">
        <v>129</v>
      </c>
      <c r="AZ46" t="s">
        <v>129</v>
      </c>
    </row>
    <row r="47" spans="1:52" ht="16.149999999999999" customHeight="1">
      <c r="A47" s="105" t="s">
        <v>2510</v>
      </c>
      <c r="B47" s="67" t="s">
        <v>1257</v>
      </c>
      <c r="C47" s="67" t="s">
        <v>729</v>
      </c>
      <c r="D47" s="67" t="s">
        <v>734</v>
      </c>
      <c r="E47" s="68" t="s">
        <v>2511</v>
      </c>
      <c r="F47" s="108">
        <v>4</v>
      </c>
      <c r="G47" s="111">
        <v>4</v>
      </c>
      <c r="H47" s="111" t="s">
        <v>129</v>
      </c>
      <c r="I47" s="115" t="s">
        <v>129</v>
      </c>
      <c r="J47" s="115" t="s">
        <v>129</v>
      </c>
      <c r="K47" s="115" t="s">
        <v>129</v>
      </c>
      <c r="L47" s="109" t="s">
        <v>129</v>
      </c>
      <c r="M47" s="117">
        <v>4</v>
      </c>
      <c r="N47" s="108">
        <v>2</v>
      </c>
      <c r="O47" s="115">
        <v>2</v>
      </c>
      <c r="P47" s="115">
        <v>1</v>
      </c>
      <c r="Q47" s="109" t="s">
        <v>129</v>
      </c>
      <c r="R47" s="131">
        <v>0.5</v>
      </c>
      <c r="S47" s="108">
        <v>3</v>
      </c>
      <c r="T47" s="115" t="s">
        <v>129</v>
      </c>
      <c r="U47" s="111">
        <v>3</v>
      </c>
      <c r="V47" s="119">
        <v>71.67</v>
      </c>
      <c r="W47" s="177" t="s">
        <v>129</v>
      </c>
      <c r="X47" s="115">
        <v>1</v>
      </c>
      <c r="Y47" s="109">
        <v>3</v>
      </c>
      <c r="Z47" s="108" t="s">
        <v>219</v>
      </c>
      <c r="AA47" s="115" t="s">
        <v>219</v>
      </c>
      <c r="AB47" s="115" t="s">
        <v>219</v>
      </c>
      <c r="AC47" s="115" t="s">
        <v>219</v>
      </c>
      <c r="AD47" s="115" t="s">
        <v>219</v>
      </c>
      <c r="AE47" s="115" t="s">
        <v>219</v>
      </c>
      <c r="AF47" s="115" t="s">
        <v>219</v>
      </c>
      <c r="AG47" s="115" t="s">
        <v>219</v>
      </c>
      <c r="AH47" s="109" t="s">
        <v>219</v>
      </c>
      <c r="AI47">
        <v>0</v>
      </c>
      <c r="AJ47" s="177">
        <v>5</v>
      </c>
      <c r="AK47" s="177">
        <v>4</v>
      </c>
      <c r="AL47" s="177">
        <v>1</v>
      </c>
      <c r="AM47" s="177" t="s">
        <v>219</v>
      </c>
      <c r="AN47" s="177" t="s">
        <v>129</v>
      </c>
      <c r="AO47" s="177" t="s">
        <v>129</v>
      </c>
      <c r="AP47" s="177">
        <v>3</v>
      </c>
      <c r="AQ47" s="177" t="s">
        <v>129</v>
      </c>
      <c r="AR47">
        <v>68.900000000000006</v>
      </c>
      <c r="AS47">
        <v>69.83</v>
      </c>
      <c r="AT47">
        <v>67.5</v>
      </c>
      <c r="AU47">
        <v>71.67</v>
      </c>
      <c r="AV47">
        <v>71.67</v>
      </c>
      <c r="AW47" t="s">
        <v>129</v>
      </c>
      <c r="AX47">
        <v>64.5</v>
      </c>
      <c r="AY47">
        <v>64.400000000000006</v>
      </c>
      <c r="AZ47">
        <v>65</v>
      </c>
    </row>
    <row r="48" spans="1:52" ht="16.149999999999999" customHeight="1">
      <c r="A48" s="105" t="s">
        <v>2512</v>
      </c>
      <c r="B48" s="67" t="s">
        <v>1257</v>
      </c>
      <c r="C48" s="67" t="s">
        <v>729</v>
      </c>
      <c r="D48" s="67" t="s">
        <v>734</v>
      </c>
      <c r="E48" s="68" t="s">
        <v>310</v>
      </c>
      <c r="F48" s="108">
        <v>5</v>
      </c>
      <c r="G48" s="111">
        <v>5</v>
      </c>
      <c r="H48" s="111" t="s">
        <v>129</v>
      </c>
      <c r="I48" s="115" t="s">
        <v>129</v>
      </c>
      <c r="J48" s="115" t="s">
        <v>129</v>
      </c>
      <c r="K48" s="115" t="s">
        <v>129</v>
      </c>
      <c r="L48" s="109" t="s">
        <v>129</v>
      </c>
      <c r="M48" s="117">
        <v>5</v>
      </c>
      <c r="N48" s="108">
        <v>4</v>
      </c>
      <c r="O48" s="115">
        <v>3</v>
      </c>
      <c r="P48" s="115">
        <v>1</v>
      </c>
      <c r="Q48" s="109" t="s">
        <v>129</v>
      </c>
      <c r="R48" s="131">
        <v>0.8</v>
      </c>
      <c r="S48" s="108">
        <v>6</v>
      </c>
      <c r="T48" s="115">
        <v>2</v>
      </c>
      <c r="U48" s="111">
        <v>4</v>
      </c>
      <c r="V48" s="119">
        <v>63.83</v>
      </c>
      <c r="W48" s="177">
        <v>2</v>
      </c>
      <c r="X48" s="115">
        <v>1</v>
      </c>
      <c r="Y48" s="109">
        <v>2</v>
      </c>
      <c r="Z48" s="108" t="s">
        <v>219</v>
      </c>
      <c r="AA48" s="115" t="s">
        <v>219</v>
      </c>
      <c r="AB48" s="115" t="s">
        <v>219</v>
      </c>
      <c r="AC48" s="115" t="s">
        <v>219</v>
      </c>
      <c r="AD48" s="115" t="s">
        <v>219</v>
      </c>
      <c r="AE48" s="115" t="s">
        <v>219</v>
      </c>
      <c r="AF48" s="115" t="s">
        <v>219</v>
      </c>
      <c r="AG48" s="115" t="s">
        <v>219</v>
      </c>
      <c r="AH48" s="109" t="s">
        <v>219</v>
      </c>
      <c r="AI48">
        <v>0</v>
      </c>
      <c r="AJ48" s="177">
        <v>5</v>
      </c>
      <c r="AK48" s="177">
        <v>5</v>
      </c>
      <c r="AL48" s="177" t="s">
        <v>129</v>
      </c>
      <c r="AM48" s="177" t="s">
        <v>219</v>
      </c>
      <c r="AN48" s="177">
        <v>1</v>
      </c>
      <c r="AO48" s="177">
        <v>115</v>
      </c>
      <c r="AP48" s="177">
        <v>2</v>
      </c>
      <c r="AQ48" s="177">
        <v>1</v>
      </c>
      <c r="AR48">
        <v>59.5</v>
      </c>
      <c r="AS48">
        <v>63.83</v>
      </c>
      <c r="AT48">
        <v>55.17</v>
      </c>
      <c r="AU48">
        <v>63.83</v>
      </c>
      <c r="AV48">
        <v>69</v>
      </c>
      <c r="AW48">
        <v>53.5</v>
      </c>
      <c r="AX48">
        <v>63.83</v>
      </c>
      <c r="AY48">
        <v>69</v>
      </c>
      <c r="AZ48">
        <v>53.5</v>
      </c>
    </row>
    <row r="49" spans="1:52" ht="16.149999999999999" customHeight="1">
      <c r="A49" s="105" t="s">
        <v>2513</v>
      </c>
      <c r="B49" s="67" t="s">
        <v>1257</v>
      </c>
      <c r="C49" s="67" t="s">
        <v>729</v>
      </c>
      <c r="D49" s="67" t="s">
        <v>734</v>
      </c>
      <c r="E49" s="68" t="s">
        <v>2514</v>
      </c>
      <c r="F49" s="108">
        <v>3</v>
      </c>
      <c r="G49" s="111">
        <v>3</v>
      </c>
      <c r="H49" s="111" t="s">
        <v>129</v>
      </c>
      <c r="I49" s="115" t="s">
        <v>129</v>
      </c>
      <c r="J49" s="115" t="s">
        <v>129</v>
      </c>
      <c r="K49" s="115" t="s">
        <v>129</v>
      </c>
      <c r="L49" s="109" t="s">
        <v>129</v>
      </c>
      <c r="M49" s="117">
        <v>3</v>
      </c>
      <c r="N49" s="108">
        <v>2</v>
      </c>
      <c r="O49" s="115">
        <v>1</v>
      </c>
      <c r="P49" s="115">
        <v>0</v>
      </c>
      <c r="Q49" s="109" t="s">
        <v>129</v>
      </c>
      <c r="R49" s="131">
        <v>0.7</v>
      </c>
      <c r="S49" s="108">
        <v>3</v>
      </c>
      <c r="T49" s="115">
        <v>1</v>
      </c>
      <c r="U49" s="111">
        <v>2</v>
      </c>
      <c r="V49" s="119">
        <v>65.33</v>
      </c>
      <c r="W49" s="177">
        <v>1</v>
      </c>
      <c r="X49" s="115" t="s">
        <v>129</v>
      </c>
      <c r="Y49" s="109">
        <v>2</v>
      </c>
      <c r="Z49" s="108" t="s">
        <v>219</v>
      </c>
      <c r="AA49" s="115" t="s">
        <v>219</v>
      </c>
      <c r="AB49" s="115" t="s">
        <v>219</v>
      </c>
      <c r="AC49" s="115" t="s">
        <v>219</v>
      </c>
      <c r="AD49" s="115" t="s">
        <v>219</v>
      </c>
      <c r="AE49" s="115" t="s">
        <v>219</v>
      </c>
      <c r="AF49" s="115" t="s">
        <v>219</v>
      </c>
      <c r="AG49" s="115" t="s">
        <v>219</v>
      </c>
      <c r="AH49" s="109" t="s">
        <v>219</v>
      </c>
      <c r="AI49">
        <v>0</v>
      </c>
      <c r="AJ49" s="177">
        <v>5</v>
      </c>
      <c r="AK49" s="177">
        <v>3</v>
      </c>
      <c r="AL49" s="177">
        <v>2</v>
      </c>
      <c r="AM49" s="177" t="s">
        <v>219</v>
      </c>
      <c r="AN49" s="177" t="s">
        <v>129</v>
      </c>
      <c r="AO49" s="177" t="s">
        <v>129</v>
      </c>
      <c r="AP49" s="177">
        <v>3</v>
      </c>
      <c r="AQ49" s="177">
        <v>1</v>
      </c>
      <c r="AR49">
        <v>69.33</v>
      </c>
      <c r="AS49">
        <v>69</v>
      </c>
      <c r="AT49">
        <v>69.5</v>
      </c>
      <c r="AU49">
        <v>65.33</v>
      </c>
      <c r="AV49">
        <v>69</v>
      </c>
      <c r="AW49">
        <v>58</v>
      </c>
      <c r="AX49">
        <v>70.25</v>
      </c>
      <c r="AY49">
        <v>69</v>
      </c>
      <c r="AZ49">
        <v>71.5</v>
      </c>
    </row>
    <row r="50" spans="1:52" ht="16.149999999999999" customHeight="1">
      <c r="A50" s="105" t="s">
        <v>2515</v>
      </c>
      <c r="B50" s="67" t="s">
        <v>1257</v>
      </c>
      <c r="C50" s="67" t="s">
        <v>729</v>
      </c>
      <c r="D50" s="67" t="s">
        <v>734</v>
      </c>
      <c r="E50" s="68" t="s">
        <v>2516</v>
      </c>
      <c r="F50" s="108">
        <v>4</v>
      </c>
      <c r="G50" s="111">
        <v>4</v>
      </c>
      <c r="H50" s="111" t="s">
        <v>129</v>
      </c>
      <c r="I50" s="115" t="s">
        <v>129</v>
      </c>
      <c r="J50" s="115" t="s">
        <v>129</v>
      </c>
      <c r="K50" s="115" t="s">
        <v>129</v>
      </c>
      <c r="L50" s="109" t="s">
        <v>129</v>
      </c>
      <c r="M50" s="117">
        <v>4</v>
      </c>
      <c r="N50" s="108">
        <v>3</v>
      </c>
      <c r="O50" s="115">
        <v>2</v>
      </c>
      <c r="P50" s="115">
        <v>1</v>
      </c>
      <c r="Q50" s="109" t="s">
        <v>129</v>
      </c>
      <c r="R50" s="131">
        <v>0.8</v>
      </c>
      <c r="S50" s="108">
        <v>7</v>
      </c>
      <c r="T50" s="115">
        <v>2</v>
      </c>
      <c r="U50" s="111">
        <v>5</v>
      </c>
      <c r="V50" s="119">
        <v>64.569999999999993</v>
      </c>
      <c r="W50" s="177">
        <v>2</v>
      </c>
      <c r="X50" s="115" t="s">
        <v>129</v>
      </c>
      <c r="Y50" s="109">
        <v>2</v>
      </c>
      <c r="Z50" s="108" t="s">
        <v>219</v>
      </c>
      <c r="AA50" s="115" t="s">
        <v>219</v>
      </c>
      <c r="AB50" s="115" t="s">
        <v>219</v>
      </c>
      <c r="AC50" s="115" t="s">
        <v>219</v>
      </c>
      <c r="AD50" s="115" t="s">
        <v>219</v>
      </c>
      <c r="AE50" s="115" t="s">
        <v>219</v>
      </c>
      <c r="AF50" s="115" t="s">
        <v>219</v>
      </c>
      <c r="AG50" s="115" t="s">
        <v>219</v>
      </c>
      <c r="AH50" s="109" t="s">
        <v>219</v>
      </c>
      <c r="AI50">
        <v>0</v>
      </c>
      <c r="AJ50" s="177">
        <v>7</v>
      </c>
      <c r="AK50" s="177">
        <v>4</v>
      </c>
      <c r="AL50" s="177">
        <v>3</v>
      </c>
      <c r="AM50" s="177" t="s">
        <v>219</v>
      </c>
      <c r="AN50" s="177" t="s">
        <v>129</v>
      </c>
      <c r="AO50" s="177" t="s">
        <v>129</v>
      </c>
      <c r="AP50" s="177">
        <v>3</v>
      </c>
      <c r="AQ50" s="177" t="s">
        <v>129</v>
      </c>
      <c r="AR50">
        <v>66.56</v>
      </c>
      <c r="AS50">
        <v>63.67</v>
      </c>
      <c r="AT50">
        <v>72.33</v>
      </c>
      <c r="AU50">
        <v>64.569999999999993</v>
      </c>
      <c r="AV50">
        <v>63.67</v>
      </c>
      <c r="AW50">
        <v>70</v>
      </c>
      <c r="AX50">
        <v>64.569999999999993</v>
      </c>
      <c r="AY50">
        <v>63.67</v>
      </c>
      <c r="AZ50">
        <v>70</v>
      </c>
    </row>
    <row r="51" spans="1:52" ht="16.149999999999999" customHeight="1">
      <c r="A51" s="105" t="s">
        <v>735</v>
      </c>
      <c r="B51" s="67" t="s">
        <v>1257</v>
      </c>
      <c r="C51" s="67" t="s">
        <v>729</v>
      </c>
      <c r="D51" s="67" t="s">
        <v>736</v>
      </c>
      <c r="E51" s="68"/>
      <c r="F51" s="108">
        <v>151</v>
      </c>
      <c r="G51" s="111">
        <v>146</v>
      </c>
      <c r="H51" s="111">
        <v>5</v>
      </c>
      <c r="I51" s="115" t="s">
        <v>129</v>
      </c>
      <c r="J51" s="115">
        <v>5</v>
      </c>
      <c r="K51" s="115" t="s">
        <v>129</v>
      </c>
      <c r="L51" s="109" t="s">
        <v>129</v>
      </c>
      <c r="M51" s="117">
        <v>147</v>
      </c>
      <c r="N51" s="108">
        <v>146</v>
      </c>
      <c r="O51" s="115">
        <v>46</v>
      </c>
      <c r="P51" s="115">
        <v>93</v>
      </c>
      <c r="Q51" s="109">
        <v>7</v>
      </c>
      <c r="R51" s="131">
        <v>1</v>
      </c>
      <c r="S51" s="108">
        <v>208</v>
      </c>
      <c r="T51" s="115">
        <v>38</v>
      </c>
      <c r="U51" s="111">
        <v>170</v>
      </c>
      <c r="V51" s="119">
        <v>70.83</v>
      </c>
      <c r="W51" s="177">
        <v>18</v>
      </c>
      <c r="X51" s="115">
        <v>4</v>
      </c>
      <c r="Y51" s="109">
        <v>129</v>
      </c>
      <c r="Z51" s="108">
        <v>14</v>
      </c>
      <c r="AA51" s="115">
        <v>14</v>
      </c>
      <c r="AB51" s="115">
        <v>14</v>
      </c>
      <c r="AC51" s="115">
        <v>11</v>
      </c>
      <c r="AD51" s="115">
        <v>1</v>
      </c>
      <c r="AE51" s="115">
        <v>0</v>
      </c>
      <c r="AF51" s="115">
        <v>0</v>
      </c>
      <c r="AG51" s="115">
        <v>0</v>
      </c>
      <c r="AH51" s="109">
        <v>0</v>
      </c>
      <c r="AI51">
        <v>0</v>
      </c>
      <c r="AJ51" s="177">
        <v>249</v>
      </c>
      <c r="AK51" s="177">
        <v>145</v>
      </c>
      <c r="AL51" s="177">
        <v>104</v>
      </c>
      <c r="AM51" s="177" t="s">
        <v>219</v>
      </c>
      <c r="AN51" s="177">
        <v>17</v>
      </c>
      <c r="AO51" s="177">
        <v>909</v>
      </c>
      <c r="AP51" s="177">
        <v>83</v>
      </c>
      <c r="AQ51" s="177">
        <v>21</v>
      </c>
      <c r="AR51">
        <v>67.040000000000006</v>
      </c>
      <c r="AS51">
        <v>66.790000000000006</v>
      </c>
      <c r="AT51">
        <v>67.37</v>
      </c>
      <c r="AU51">
        <v>70.83</v>
      </c>
      <c r="AV51">
        <v>70.86</v>
      </c>
      <c r="AW51">
        <v>70.77</v>
      </c>
      <c r="AX51">
        <v>70.13</v>
      </c>
      <c r="AY51">
        <v>70.23</v>
      </c>
      <c r="AZ51">
        <v>69.989999999999995</v>
      </c>
    </row>
    <row r="52" spans="1:52" ht="16.149999999999999" customHeight="1">
      <c r="A52" s="105" t="s">
        <v>2517</v>
      </c>
      <c r="B52" s="67" t="s">
        <v>1257</v>
      </c>
      <c r="C52" s="67" t="s">
        <v>729</v>
      </c>
      <c r="D52" s="67" t="s">
        <v>736</v>
      </c>
      <c r="E52" s="68" t="s">
        <v>2518</v>
      </c>
      <c r="F52" s="108">
        <v>11</v>
      </c>
      <c r="G52" s="111">
        <v>11</v>
      </c>
      <c r="H52" s="111" t="s">
        <v>129</v>
      </c>
      <c r="I52" s="115" t="s">
        <v>129</v>
      </c>
      <c r="J52" s="115" t="s">
        <v>129</v>
      </c>
      <c r="K52" s="115" t="s">
        <v>129</v>
      </c>
      <c r="L52" s="109" t="s">
        <v>129</v>
      </c>
      <c r="M52" s="117">
        <v>11</v>
      </c>
      <c r="N52" s="108">
        <v>8</v>
      </c>
      <c r="O52" s="115">
        <v>3</v>
      </c>
      <c r="P52" s="115">
        <v>4</v>
      </c>
      <c r="Q52" s="109">
        <v>1</v>
      </c>
      <c r="R52" s="131">
        <v>0.7</v>
      </c>
      <c r="S52" s="108">
        <v>11</v>
      </c>
      <c r="T52" s="115" t="s">
        <v>129</v>
      </c>
      <c r="U52" s="111">
        <v>11</v>
      </c>
      <c r="V52" s="119">
        <v>71.09</v>
      </c>
      <c r="W52" s="177">
        <v>2</v>
      </c>
      <c r="X52" s="115" t="s">
        <v>129</v>
      </c>
      <c r="Y52" s="109">
        <v>9</v>
      </c>
      <c r="Z52" s="108">
        <v>1</v>
      </c>
      <c r="AA52" s="115">
        <v>1</v>
      </c>
      <c r="AB52" s="115">
        <v>1</v>
      </c>
      <c r="AC52" s="115">
        <v>1</v>
      </c>
      <c r="AD52" s="115">
        <v>0</v>
      </c>
      <c r="AE52" s="115">
        <v>0</v>
      </c>
      <c r="AF52" s="115">
        <v>0</v>
      </c>
      <c r="AG52" s="115">
        <v>0</v>
      </c>
      <c r="AH52" s="109">
        <v>0</v>
      </c>
      <c r="AI52">
        <v>0</v>
      </c>
      <c r="AJ52" s="177">
        <v>19</v>
      </c>
      <c r="AK52" s="177">
        <v>11</v>
      </c>
      <c r="AL52" s="177">
        <v>8</v>
      </c>
      <c r="AM52" s="177" t="s">
        <v>219</v>
      </c>
      <c r="AN52" s="177">
        <v>1</v>
      </c>
      <c r="AO52" s="177">
        <v>45</v>
      </c>
      <c r="AP52" s="177">
        <v>4</v>
      </c>
      <c r="AQ52" s="177">
        <v>2</v>
      </c>
      <c r="AR52">
        <v>64.91</v>
      </c>
      <c r="AS52">
        <v>63.81</v>
      </c>
      <c r="AT52">
        <v>67.430000000000007</v>
      </c>
      <c r="AU52">
        <v>71.09</v>
      </c>
      <c r="AV52">
        <v>71</v>
      </c>
      <c r="AW52">
        <v>72</v>
      </c>
      <c r="AX52">
        <v>69.14</v>
      </c>
      <c r="AY52">
        <v>68.67</v>
      </c>
      <c r="AZ52">
        <v>72</v>
      </c>
    </row>
    <row r="53" spans="1:52" ht="16.149999999999999" customHeight="1">
      <c r="A53" s="105" t="s">
        <v>2519</v>
      </c>
      <c r="B53" s="67" t="s">
        <v>1257</v>
      </c>
      <c r="C53" s="67" t="s">
        <v>729</v>
      </c>
      <c r="D53" s="67" t="s">
        <v>736</v>
      </c>
      <c r="E53" s="68" t="s">
        <v>2520</v>
      </c>
      <c r="F53" s="108">
        <v>22</v>
      </c>
      <c r="G53" s="111">
        <v>22</v>
      </c>
      <c r="H53" s="111" t="s">
        <v>129</v>
      </c>
      <c r="I53" s="115" t="s">
        <v>129</v>
      </c>
      <c r="J53" s="115" t="s">
        <v>129</v>
      </c>
      <c r="K53" s="115" t="s">
        <v>129</v>
      </c>
      <c r="L53" s="109" t="s">
        <v>129</v>
      </c>
      <c r="M53" s="117">
        <v>22</v>
      </c>
      <c r="N53" s="108">
        <v>23</v>
      </c>
      <c r="O53" s="115">
        <v>7</v>
      </c>
      <c r="P53" s="115">
        <v>14</v>
      </c>
      <c r="Q53" s="109">
        <v>2</v>
      </c>
      <c r="R53" s="131">
        <v>1</v>
      </c>
      <c r="S53" s="108">
        <v>35</v>
      </c>
      <c r="T53" s="115">
        <v>5</v>
      </c>
      <c r="U53" s="111">
        <v>30</v>
      </c>
      <c r="V53" s="119">
        <v>70.510000000000005</v>
      </c>
      <c r="W53" s="177" t="s">
        <v>129</v>
      </c>
      <c r="X53" s="115">
        <v>1</v>
      </c>
      <c r="Y53" s="109">
        <v>21</v>
      </c>
      <c r="Z53" s="108">
        <v>1</v>
      </c>
      <c r="AA53" s="115">
        <v>1</v>
      </c>
      <c r="AB53" s="115">
        <v>1</v>
      </c>
      <c r="AC53" s="115">
        <v>0</v>
      </c>
      <c r="AD53" s="115">
        <v>0</v>
      </c>
      <c r="AE53" s="115">
        <v>0</v>
      </c>
      <c r="AF53" s="115">
        <v>0</v>
      </c>
      <c r="AG53" s="115">
        <v>0</v>
      </c>
      <c r="AH53" s="109">
        <v>0</v>
      </c>
      <c r="AI53">
        <v>0</v>
      </c>
      <c r="AJ53" s="177">
        <v>34</v>
      </c>
      <c r="AK53" s="177">
        <v>21</v>
      </c>
      <c r="AL53" s="177">
        <v>13</v>
      </c>
      <c r="AM53" s="177" t="s">
        <v>219</v>
      </c>
      <c r="AN53" s="177">
        <v>1</v>
      </c>
      <c r="AO53" s="177">
        <v>16</v>
      </c>
      <c r="AP53" s="177">
        <v>11</v>
      </c>
      <c r="AQ53" s="177">
        <v>5</v>
      </c>
      <c r="AR53">
        <v>64.56</v>
      </c>
      <c r="AS53">
        <v>64.45</v>
      </c>
      <c r="AT53">
        <v>64.709999999999994</v>
      </c>
      <c r="AU53">
        <v>70.510000000000005</v>
      </c>
      <c r="AV53">
        <v>70.19</v>
      </c>
      <c r="AW53">
        <v>71</v>
      </c>
      <c r="AX53">
        <v>69.599999999999994</v>
      </c>
      <c r="AY53">
        <v>71.05</v>
      </c>
      <c r="AZ53">
        <v>67.09</v>
      </c>
    </row>
    <row r="54" spans="1:52" ht="16.149999999999999" customHeight="1">
      <c r="A54" s="105" t="s">
        <v>2521</v>
      </c>
      <c r="B54" s="67" t="s">
        <v>1257</v>
      </c>
      <c r="C54" s="67" t="s">
        <v>729</v>
      </c>
      <c r="D54" s="67" t="s">
        <v>736</v>
      </c>
      <c r="E54" s="68" t="s">
        <v>2522</v>
      </c>
      <c r="F54" s="108">
        <v>10</v>
      </c>
      <c r="G54" s="111">
        <v>10</v>
      </c>
      <c r="H54" s="111" t="s">
        <v>129</v>
      </c>
      <c r="I54" s="115" t="s">
        <v>129</v>
      </c>
      <c r="J54" s="115" t="s">
        <v>129</v>
      </c>
      <c r="K54" s="115" t="s">
        <v>129</v>
      </c>
      <c r="L54" s="109" t="s">
        <v>129</v>
      </c>
      <c r="M54" s="117">
        <v>10</v>
      </c>
      <c r="N54" s="108">
        <v>6</v>
      </c>
      <c r="O54" s="115">
        <v>1</v>
      </c>
      <c r="P54" s="115">
        <v>5</v>
      </c>
      <c r="Q54" s="109" t="s">
        <v>129</v>
      </c>
      <c r="R54" s="131">
        <v>0.6</v>
      </c>
      <c r="S54" s="108">
        <v>13</v>
      </c>
      <c r="T54" s="115">
        <v>2</v>
      </c>
      <c r="U54" s="111">
        <v>11</v>
      </c>
      <c r="V54" s="119">
        <v>72.77</v>
      </c>
      <c r="W54" s="177">
        <v>2</v>
      </c>
      <c r="X54" s="115" t="s">
        <v>129</v>
      </c>
      <c r="Y54" s="109">
        <v>8</v>
      </c>
      <c r="Z54" s="108">
        <v>1</v>
      </c>
      <c r="AA54" s="115">
        <v>1</v>
      </c>
      <c r="AB54" s="115">
        <v>1</v>
      </c>
      <c r="AC54" s="115">
        <v>1</v>
      </c>
      <c r="AD54" s="115">
        <v>0</v>
      </c>
      <c r="AE54" s="115">
        <v>0</v>
      </c>
      <c r="AF54" s="115">
        <v>0</v>
      </c>
      <c r="AG54" s="115">
        <v>0</v>
      </c>
      <c r="AH54" s="109">
        <v>0</v>
      </c>
      <c r="AI54">
        <v>0</v>
      </c>
      <c r="AJ54" s="177">
        <v>20</v>
      </c>
      <c r="AK54" s="177">
        <v>10</v>
      </c>
      <c r="AL54" s="177">
        <v>10</v>
      </c>
      <c r="AM54" s="177" t="s">
        <v>219</v>
      </c>
      <c r="AN54" s="177">
        <v>2</v>
      </c>
      <c r="AO54" s="177">
        <v>32</v>
      </c>
      <c r="AP54" s="177">
        <v>3</v>
      </c>
      <c r="AQ54" s="177" t="s">
        <v>129</v>
      </c>
      <c r="AR54">
        <v>69.739999999999995</v>
      </c>
      <c r="AS54">
        <v>72.099999999999994</v>
      </c>
      <c r="AT54">
        <v>67.92</v>
      </c>
      <c r="AU54">
        <v>72.77</v>
      </c>
      <c r="AV54">
        <v>76.5</v>
      </c>
      <c r="AW54">
        <v>69.569999999999993</v>
      </c>
      <c r="AX54">
        <v>74.56</v>
      </c>
      <c r="AY54">
        <v>74.400000000000006</v>
      </c>
      <c r="AZ54">
        <v>74.75</v>
      </c>
    </row>
    <row r="55" spans="1:52" ht="16.149999999999999" customHeight="1">
      <c r="A55" s="105" t="s">
        <v>2523</v>
      </c>
      <c r="B55" s="67" t="s">
        <v>1257</v>
      </c>
      <c r="C55" s="67" t="s">
        <v>729</v>
      </c>
      <c r="D55" s="67" t="s">
        <v>736</v>
      </c>
      <c r="E55" s="68" t="s">
        <v>2524</v>
      </c>
      <c r="F55" s="108">
        <v>14</v>
      </c>
      <c r="G55" s="111">
        <v>14</v>
      </c>
      <c r="H55" s="111" t="s">
        <v>129</v>
      </c>
      <c r="I55" s="115" t="s">
        <v>129</v>
      </c>
      <c r="J55" s="115" t="s">
        <v>129</v>
      </c>
      <c r="K55" s="115" t="s">
        <v>129</v>
      </c>
      <c r="L55" s="109" t="s">
        <v>129</v>
      </c>
      <c r="M55" s="117">
        <v>14</v>
      </c>
      <c r="N55" s="108">
        <v>11</v>
      </c>
      <c r="O55" s="115">
        <v>5</v>
      </c>
      <c r="P55" s="115">
        <v>5</v>
      </c>
      <c r="Q55" s="109">
        <v>1</v>
      </c>
      <c r="R55" s="131">
        <v>0.8</v>
      </c>
      <c r="S55" s="108">
        <v>24</v>
      </c>
      <c r="T55" s="115">
        <v>2</v>
      </c>
      <c r="U55" s="111">
        <v>22</v>
      </c>
      <c r="V55" s="119">
        <v>74.92</v>
      </c>
      <c r="W55" s="177" t="s">
        <v>129</v>
      </c>
      <c r="X55" s="115" t="s">
        <v>129</v>
      </c>
      <c r="Y55" s="109">
        <v>14</v>
      </c>
      <c r="Z55" s="108">
        <v>1</v>
      </c>
      <c r="AA55" s="115">
        <v>1</v>
      </c>
      <c r="AB55" s="115">
        <v>1</v>
      </c>
      <c r="AC55" s="115">
        <v>1</v>
      </c>
      <c r="AD55" s="115">
        <v>0</v>
      </c>
      <c r="AE55" s="115">
        <v>0</v>
      </c>
      <c r="AF55" s="115">
        <v>0</v>
      </c>
      <c r="AG55" s="115">
        <v>0</v>
      </c>
      <c r="AH55" s="109">
        <v>0</v>
      </c>
      <c r="AI55">
        <v>0</v>
      </c>
      <c r="AJ55" s="177">
        <v>28</v>
      </c>
      <c r="AK55" s="177">
        <v>14</v>
      </c>
      <c r="AL55" s="177">
        <v>14</v>
      </c>
      <c r="AM55" s="177" t="s">
        <v>219</v>
      </c>
      <c r="AN55" s="177">
        <v>2</v>
      </c>
      <c r="AO55" s="177">
        <v>52</v>
      </c>
      <c r="AP55" s="177">
        <v>11</v>
      </c>
      <c r="AQ55" s="177">
        <v>1</v>
      </c>
      <c r="AR55">
        <v>69.069999999999993</v>
      </c>
      <c r="AS55">
        <v>67.56</v>
      </c>
      <c r="AT55">
        <v>71.33</v>
      </c>
      <c r="AU55">
        <v>74.92</v>
      </c>
      <c r="AV55">
        <v>75.36</v>
      </c>
      <c r="AW55">
        <v>74.3</v>
      </c>
      <c r="AX55">
        <v>74.83</v>
      </c>
      <c r="AY55">
        <v>75.23</v>
      </c>
      <c r="AZ55">
        <v>74.3</v>
      </c>
    </row>
    <row r="56" spans="1:52" ht="16.149999999999999" customHeight="1">
      <c r="A56" s="105" t="s">
        <v>2525</v>
      </c>
      <c r="B56" s="67" t="s">
        <v>1257</v>
      </c>
      <c r="C56" s="67" t="s">
        <v>729</v>
      </c>
      <c r="D56" s="67" t="s">
        <v>736</v>
      </c>
      <c r="E56" s="68" t="s">
        <v>2526</v>
      </c>
      <c r="F56" s="108">
        <v>8</v>
      </c>
      <c r="G56" s="111">
        <v>7</v>
      </c>
      <c r="H56" s="111">
        <v>1</v>
      </c>
      <c r="I56" s="115" t="s">
        <v>129</v>
      </c>
      <c r="J56" s="115">
        <v>1</v>
      </c>
      <c r="K56" s="115" t="s">
        <v>129</v>
      </c>
      <c r="L56" s="109" t="s">
        <v>129</v>
      </c>
      <c r="M56" s="117">
        <v>8</v>
      </c>
      <c r="N56" s="108">
        <v>6</v>
      </c>
      <c r="O56" s="115">
        <v>1</v>
      </c>
      <c r="P56" s="115">
        <v>6</v>
      </c>
      <c r="Q56" s="109" t="s">
        <v>129</v>
      </c>
      <c r="R56" s="131">
        <v>0.8</v>
      </c>
      <c r="S56" s="108">
        <v>13</v>
      </c>
      <c r="T56" s="115">
        <v>1</v>
      </c>
      <c r="U56" s="111">
        <v>12</v>
      </c>
      <c r="V56" s="119">
        <v>73.38</v>
      </c>
      <c r="W56" s="177">
        <v>1</v>
      </c>
      <c r="X56" s="115" t="s">
        <v>129</v>
      </c>
      <c r="Y56" s="109">
        <v>7</v>
      </c>
      <c r="Z56" s="108">
        <v>1</v>
      </c>
      <c r="AA56" s="115">
        <v>1</v>
      </c>
      <c r="AB56" s="115">
        <v>1</v>
      </c>
      <c r="AC56" s="115">
        <v>1</v>
      </c>
      <c r="AD56" s="115">
        <v>0</v>
      </c>
      <c r="AE56" s="115">
        <v>0</v>
      </c>
      <c r="AF56" s="115">
        <v>0</v>
      </c>
      <c r="AG56" s="115">
        <v>0</v>
      </c>
      <c r="AH56" s="109">
        <v>0</v>
      </c>
      <c r="AI56">
        <v>0</v>
      </c>
      <c r="AJ56" s="177">
        <v>8</v>
      </c>
      <c r="AK56" s="177">
        <v>7</v>
      </c>
      <c r="AL56" s="177">
        <v>1</v>
      </c>
      <c r="AM56" s="177" t="s">
        <v>219</v>
      </c>
      <c r="AN56" s="177" t="s">
        <v>129</v>
      </c>
      <c r="AO56" s="177" t="s">
        <v>129</v>
      </c>
      <c r="AP56" s="177">
        <v>6</v>
      </c>
      <c r="AQ56" s="177">
        <v>1</v>
      </c>
      <c r="AR56">
        <v>72.81</v>
      </c>
      <c r="AS56">
        <v>72.569999999999993</v>
      </c>
      <c r="AT56">
        <v>73</v>
      </c>
      <c r="AU56">
        <v>73.38</v>
      </c>
      <c r="AV56">
        <v>74</v>
      </c>
      <c r="AW56">
        <v>72.86</v>
      </c>
      <c r="AX56">
        <v>74.5</v>
      </c>
      <c r="AY56">
        <v>74</v>
      </c>
      <c r="AZ56">
        <v>75</v>
      </c>
    </row>
    <row r="57" spans="1:52" ht="16.149999999999999" customHeight="1">
      <c r="A57" s="105" t="s">
        <v>2527</v>
      </c>
      <c r="B57" s="67" t="s">
        <v>1257</v>
      </c>
      <c r="C57" s="67" t="s">
        <v>729</v>
      </c>
      <c r="D57" s="67" t="s">
        <v>736</v>
      </c>
      <c r="E57" s="68" t="s">
        <v>2528</v>
      </c>
      <c r="F57" s="108">
        <v>4</v>
      </c>
      <c r="G57" s="111">
        <v>4</v>
      </c>
      <c r="H57" s="111" t="s">
        <v>129</v>
      </c>
      <c r="I57" s="115" t="s">
        <v>129</v>
      </c>
      <c r="J57" s="115" t="s">
        <v>129</v>
      </c>
      <c r="K57" s="115" t="s">
        <v>129</v>
      </c>
      <c r="L57" s="109" t="s">
        <v>129</v>
      </c>
      <c r="M57" s="117">
        <v>4</v>
      </c>
      <c r="N57" s="108">
        <v>2</v>
      </c>
      <c r="O57" s="115">
        <v>1</v>
      </c>
      <c r="P57" s="115">
        <v>2</v>
      </c>
      <c r="Q57" s="109" t="s">
        <v>129</v>
      </c>
      <c r="R57" s="131">
        <v>0.5</v>
      </c>
      <c r="S57" s="108">
        <v>5</v>
      </c>
      <c r="T57" s="115" t="s">
        <v>129</v>
      </c>
      <c r="U57" s="111">
        <v>5</v>
      </c>
      <c r="V57" s="119">
        <v>73.2</v>
      </c>
      <c r="W57" s="177" t="s">
        <v>129</v>
      </c>
      <c r="X57" s="115" t="s">
        <v>129</v>
      </c>
      <c r="Y57" s="109">
        <v>4</v>
      </c>
      <c r="Z57" s="108">
        <v>1</v>
      </c>
      <c r="AA57" s="115">
        <v>1</v>
      </c>
      <c r="AB57" s="115">
        <v>1</v>
      </c>
      <c r="AC57" s="115">
        <v>1</v>
      </c>
      <c r="AD57" s="115">
        <v>1</v>
      </c>
      <c r="AE57" s="115">
        <v>0</v>
      </c>
      <c r="AF57" s="115">
        <v>0</v>
      </c>
      <c r="AG57" s="115">
        <v>0</v>
      </c>
      <c r="AH57" s="109">
        <v>0</v>
      </c>
      <c r="AI57">
        <v>0</v>
      </c>
      <c r="AJ57" s="177">
        <v>5</v>
      </c>
      <c r="AK57" s="177">
        <v>4</v>
      </c>
      <c r="AL57" s="177">
        <v>1</v>
      </c>
      <c r="AM57" s="177" t="s">
        <v>219</v>
      </c>
      <c r="AN57" s="177" t="s">
        <v>129</v>
      </c>
      <c r="AO57" s="177" t="s">
        <v>129</v>
      </c>
      <c r="AP57" s="177">
        <v>2</v>
      </c>
      <c r="AQ57" s="177" t="s">
        <v>129</v>
      </c>
      <c r="AR57">
        <v>68.569999999999993</v>
      </c>
      <c r="AS57">
        <v>70.5</v>
      </c>
      <c r="AT57">
        <v>66</v>
      </c>
      <c r="AU57">
        <v>73.2</v>
      </c>
      <c r="AV57">
        <v>74.67</v>
      </c>
      <c r="AW57">
        <v>71</v>
      </c>
      <c r="AX57">
        <v>68</v>
      </c>
      <c r="AY57">
        <v>70.5</v>
      </c>
      <c r="AZ57">
        <v>63</v>
      </c>
    </row>
    <row r="58" spans="1:52" ht="16.149999999999999" customHeight="1">
      <c r="A58" s="105" t="s">
        <v>2529</v>
      </c>
      <c r="B58" s="67" t="s">
        <v>1257</v>
      </c>
      <c r="C58" s="67" t="s">
        <v>729</v>
      </c>
      <c r="D58" s="67" t="s">
        <v>736</v>
      </c>
      <c r="E58" s="68" t="s">
        <v>2530</v>
      </c>
      <c r="F58" s="108">
        <v>9</v>
      </c>
      <c r="G58" s="111">
        <v>9</v>
      </c>
      <c r="H58" s="111" t="s">
        <v>129</v>
      </c>
      <c r="I58" s="115" t="s">
        <v>129</v>
      </c>
      <c r="J58" s="115" t="s">
        <v>129</v>
      </c>
      <c r="K58" s="115" t="s">
        <v>129</v>
      </c>
      <c r="L58" s="109" t="s">
        <v>129</v>
      </c>
      <c r="M58" s="117">
        <v>9</v>
      </c>
      <c r="N58" s="108">
        <v>11</v>
      </c>
      <c r="O58" s="115">
        <v>2</v>
      </c>
      <c r="P58" s="115">
        <v>9</v>
      </c>
      <c r="Q58" s="109">
        <v>0</v>
      </c>
      <c r="R58" s="131">
        <v>1.2</v>
      </c>
      <c r="S58" s="108">
        <v>14</v>
      </c>
      <c r="T58" s="115">
        <v>6</v>
      </c>
      <c r="U58" s="111">
        <v>8</v>
      </c>
      <c r="V58" s="119">
        <v>68.64</v>
      </c>
      <c r="W58" s="177" t="s">
        <v>129</v>
      </c>
      <c r="X58" s="115" t="s">
        <v>129</v>
      </c>
      <c r="Y58" s="109">
        <v>9</v>
      </c>
      <c r="Z58" s="108">
        <v>1</v>
      </c>
      <c r="AA58" s="115">
        <v>1</v>
      </c>
      <c r="AB58" s="115">
        <v>1</v>
      </c>
      <c r="AC58" s="115">
        <v>1</v>
      </c>
      <c r="AD58" s="115">
        <v>0</v>
      </c>
      <c r="AE58" s="115">
        <v>0</v>
      </c>
      <c r="AF58" s="115">
        <v>0</v>
      </c>
      <c r="AG58" s="115">
        <v>0</v>
      </c>
      <c r="AH58" s="109">
        <v>0</v>
      </c>
      <c r="AI58">
        <v>0</v>
      </c>
      <c r="AJ58" s="177">
        <v>18</v>
      </c>
      <c r="AK58" s="177">
        <v>9</v>
      </c>
      <c r="AL58" s="177">
        <v>9</v>
      </c>
      <c r="AM58" s="177" t="s">
        <v>219</v>
      </c>
      <c r="AN58" s="177">
        <v>2</v>
      </c>
      <c r="AO58" s="177">
        <v>46</v>
      </c>
      <c r="AP58" s="177">
        <v>5</v>
      </c>
      <c r="AQ58" s="177">
        <v>2</v>
      </c>
      <c r="AR58">
        <v>63.13</v>
      </c>
      <c r="AS58">
        <v>62.7</v>
      </c>
      <c r="AT58">
        <v>63.46</v>
      </c>
      <c r="AU58">
        <v>68.64</v>
      </c>
      <c r="AV58">
        <v>66.86</v>
      </c>
      <c r="AW58">
        <v>70.430000000000007</v>
      </c>
      <c r="AX58">
        <v>68.23</v>
      </c>
      <c r="AY58">
        <v>66.86</v>
      </c>
      <c r="AZ58">
        <v>69.83</v>
      </c>
    </row>
    <row r="59" spans="1:52" ht="16.149999999999999" customHeight="1">
      <c r="A59" s="105" t="s">
        <v>2531</v>
      </c>
      <c r="B59" s="67" t="s">
        <v>1257</v>
      </c>
      <c r="C59" s="67" t="s">
        <v>729</v>
      </c>
      <c r="D59" s="67" t="s">
        <v>736</v>
      </c>
      <c r="E59" s="68" t="s">
        <v>2532</v>
      </c>
      <c r="F59" s="108">
        <v>10</v>
      </c>
      <c r="G59" s="111">
        <v>10</v>
      </c>
      <c r="H59" s="111" t="s">
        <v>129</v>
      </c>
      <c r="I59" s="115" t="s">
        <v>129</v>
      </c>
      <c r="J59" s="115" t="s">
        <v>129</v>
      </c>
      <c r="K59" s="115" t="s">
        <v>129</v>
      </c>
      <c r="L59" s="109" t="s">
        <v>129</v>
      </c>
      <c r="M59" s="117">
        <v>10</v>
      </c>
      <c r="N59" s="108">
        <v>13</v>
      </c>
      <c r="O59" s="115">
        <v>2</v>
      </c>
      <c r="P59" s="115">
        <v>9</v>
      </c>
      <c r="Q59" s="109">
        <v>2</v>
      </c>
      <c r="R59" s="131">
        <v>1.3</v>
      </c>
      <c r="S59" s="108">
        <v>17</v>
      </c>
      <c r="T59" s="115">
        <v>4</v>
      </c>
      <c r="U59" s="111">
        <v>13</v>
      </c>
      <c r="V59" s="119">
        <v>67.94</v>
      </c>
      <c r="W59" s="177">
        <v>2</v>
      </c>
      <c r="X59" s="115" t="s">
        <v>129</v>
      </c>
      <c r="Y59" s="109">
        <v>8</v>
      </c>
      <c r="Z59" s="108">
        <v>1</v>
      </c>
      <c r="AA59" s="115">
        <v>1</v>
      </c>
      <c r="AB59" s="115">
        <v>1</v>
      </c>
      <c r="AC59" s="115">
        <v>1</v>
      </c>
      <c r="AD59" s="115">
        <v>0</v>
      </c>
      <c r="AE59" s="115">
        <v>0</v>
      </c>
      <c r="AF59" s="115">
        <v>0</v>
      </c>
      <c r="AG59" s="115">
        <v>0</v>
      </c>
      <c r="AH59" s="109">
        <v>0</v>
      </c>
      <c r="AI59">
        <v>0</v>
      </c>
      <c r="AJ59" s="177">
        <v>17</v>
      </c>
      <c r="AK59" s="177">
        <v>10</v>
      </c>
      <c r="AL59" s="177">
        <v>7</v>
      </c>
      <c r="AM59" s="177" t="s">
        <v>219</v>
      </c>
      <c r="AN59" s="177">
        <v>1</v>
      </c>
      <c r="AO59" s="177">
        <v>100</v>
      </c>
      <c r="AP59" s="177">
        <v>6</v>
      </c>
      <c r="AQ59" s="177">
        <v>2</v>
      </c>
      <c r="AR59">
        <v>66.13</v>
      </c>
      <c r="AS59">
        <v>66.62</v>
      </c>
      <c r="AT59">
        <v>65.5</v>
      </c>
      <c r="AU59">
        <v>67.94</v>
      </c>
      <c r="AV59">
        <v>66.55</v>
      </c>
      <c r="AW59">
        <v>70.5</v>
      </c>
      <c r="AX59">
        <v>68.44</v>
      </c>
      <c r="AY59">
        <v>66.55</v>
      </c>
      <c r="AZ59">
        <v>71.430000000000007</v>
      </c>
    </row>
    <row r="60" spans="1:52" ht="16.149999999999999" customHeight="1">
      <c r="A60" s="105" t="s">
        <v>2533</v>
      </c>
      <c r="B60" s="67" t="s">
        <v>1257</v>
      </c>
      <c r="C60" s="67" t="s">
        <v>729</v>
      </c>
      <c r="D60" s="67" t="s">
        <v>736</v>
      </c>
      <c r="E60" s="68" t="s">
        <v>2534</v>
      </c>
      <c r="F60" s="108">
        <v>8</v>
      </c>
      <c r="G60" s="111">
        <v>8</v>
      </c>
      <c r="H60" s="111" t="s">
        <v>129</v>
      </c>
      <c r="I60" s="115" t="s">
        <v>129</v>
      </c>
      <c r="J60" s="115" t="s">
        <v>129</v>
      </c>
      <c r="K60" s="115" t="s">
        <v>129</v>
      </c>
      <c r="L60" s="109" t="s">
        <v>129</v>
      </c>
      <c r="M60" s="117">
        <v>8</v>
      </c>
      <c r="N60" s="108">
        <v>12</v>
      </c>
      <c r="O60" s="115">
        <v>7</v>
      </c>
      <c r="P60" s="115">
        <v>6</v>
      </c>
      <c r="Q60" s="109" t="s">
        <v>129</v>
      </c>
      <c r="R60" s="131">
        <v>1.5</v>
      </c>
      <c r="S60" s="108">
        <v>10</v>
      </c>
      <c r="T60" s="115">
        <v>1</v>
      </c>
      <c r="U60" s="111">
        <v>9</v>
      </c>
      <c r="V60" s="119">
        <v>69.7</v>
      </c>
      <c r="W60" s="177" t="s">
        <v>129</v>
      </c>
      <c r="X60" s="115">
        <v>1</v>
      </c>
      <c r="Y60" s="109">
        <v>7</v>
      </c>
      <c r="Z60" s="108">
        <v>1</v>
      </c>
      <c r="AA60" s="115">
        <v>1</v>
      </c>
      <c r="AB60" s="115">
        <v>1</v>
      </c>
      <c r="AC60" s="115">
        <v>0</v>
      </c>
      <c r="AD60" s="115">
        <v>0</v>
      </c>
      <c r="AE60" s="115">
        <v>0</v>
      </c>
      <c r="AF60" s="115">
        <v>0</v>
      </c>
      <c r="AG60" s="115">
        <v>0</v>
      </c>
      <c r="AH60" s="109">
        <v>0</v>
      </c>
      <c r="AI60">
        <v>0</v>
      </c>
      <c r="AJ60" s="177">
        <v>18</v>
      </c>
      <c r="AK60" s="177">
        <v>8</v>
      </c>
      <c r="AL60" s="177">
        <v>10</v>
      </c>
      <c r="AM60" s="177" t="s">
        <v>219</v>
      </c>
      <c r="AN60" s="177">
        <v>1</v>
      </c>
      <c r="AO60" s="177">
        <v>45</v>
      </c>
      <c r="AP60" s="177">
        <v>3</v>
      </c>
      <c r="AQ60" s="177" t="s">
        <v>129</v>
      </c>
      <c r="AR60">
        <v>69.569999999999993</v>
      </c>
      <c r="AS60">
        <v>68.22</v>
      </c>
      <c r="AT60">
        <v>72</v>
      </c>
      <c r="AU60">
        <v>69.7</v>
      </c>
      <c r="AV60">
        <v>71.14</v>
      </c>
      <c r="AW60">
        <v>66.33</v>
      </c>
      <c r="AX60">
        <v>69.7</v>
      </c>
      <c r="AY60">
        <v>71.14</v>
      </c>
      <c r="AZ60">
        <v>66.33</v>
      </c>
    </row>
    <row r="61" spans="1:52" ht="16.149999999999999" customHeight="1">
      <c r="A61" s="105" t="s">
        <v>2535</v>
      </c>
      <c r="B61" s="67" t="s">
        <v>1257</v>
      </c>
      <c r="C61" s="67" t="s">
        <v>729</v>
      </c>
      <c r="D61" s="67" t="s">
        <v>736</v>
      </c>
      <c r="E61" s="68" t="s">
        <v>2536</v>
      </c>
      <c r="F61" s="108">
        <v>5</v>
      </c>
      <c r="G61" s="111">
        <v>5</v>
      </c>
      <c r="H61" s="111" t="s">
        <v>129</v>
      </c>
      <c r="I61" s="115" t="s">
        <v>129</v>
      </c>
      <c r="J61" s="115" t="s">
        <v>129</v>
      </c>
      <c r="K61" s="115" t="s">
        <v>129</v>
      </c>
      <c r="L61" s="109" t="s">
        <v>129</v>
      </c>
      <c r="M61" s="117">
        <v>5</v>
      </c>
      <c r="N61" s="108">
        <v>5</v>
      </c>
      <c r="O61" s="115">
        <v>0</v>
      </c>
      <c r="P61" s="115">
        <v>4</v>
      </c>
      <c r="Q61" s="109">
        <v>0</v>
      </c>
      <c r="R61" s="131">
        <v>1</v>
      </c>
      <c r="S61" s="108">
        <v>5</v>
      </c>
      <c r="T61" s="115">
        <v>1</v>
      </c>
      <c r="U61" s="111">
        <v>4</v>
      </c>
      <c r="V61" s="119">
        <v>75.599999999999994</v>
      </c>
      <c r="W61" s="177">
        <v>1</v>
      </c>
      <c r="X61" s="115" t="s">
        <v>129</v>
      </c>
      <c r="Y61" s="109">
        <v>4</v>
      </c>
      <c r="Z61" s="108">
        <v>1</v>
      </c>
      <c r="AA61" s="115">
        <v>1</v>
      </c>
      <c r="AB61" s="115">
        <v>1</v>
      </c>
      <c r="AC61" s="115">
        <v>1</v>
      </c>
      <c r="AD61" s="115">
        <v>0</v>
      </c>
      <c r="AE61" s="115">
        <v>0</v>
      </c>
      <c r="AF61" s="115">
        <v>0</v>
      </c>
      <c r="AG61" s="115">
        <v>0</v>
      </c>
      <c r="AH61" s="109">
        <v>0</v>
      </c>
      <c r="AI61">
        <v>0</v>
      </c>
      <c r="AJ61" s="177">
        <v>8</v>
      </c>
      <c r="AK61" s="177">
        <v>5</v>
      </c>
      <c r="AL61" s="177">
        <v>3</v>
      </c>
      <c r="AM61" s="177" t="s">
        <v>219</v>
      </c>
      <c r="AN61" s="177" t="s">
        <v>129</v>
      </c>
      <c r="AO61" s="177" t="s">
        <v>129</v>
      </c>
      <c r="AP61" s="177">
        <v>1</v>
      </c>
      <c r="AQ61" s="177" t="s">
        <v>129</v>
      </c>
      <c r="AR61">
        <v>65.22</v>
      </c>
      <c r="AS61">
        <v>64.290000000000006</v>
      </c>
      <c r="AT61">
        <v>68.5</v>
      </c>
      <c r="AU61">
        <v>75.599999999999994</v>
      </c>
      <c r="AV61">
        <v>76</v>
      </c>
      <c r="AW61">
        <v>74</v>
      </c>
      <c r="AX61">
        <v>78.75</v>
      </c>
      <c r="AY61">
        <v>80.33</v>
      </c>
      <c r="AZ61">
        <v>74</v>
      </c>
    </row>
    <row r="62" spans="1:52" ht="16.149999999999999" customHeight="1">
      <c r="A62" s="105" t="s">
        <v>2537</v>
      </c>
      <c r="B62" s="67" t="s">
        <v>1257</v>
      </c>
      <c r="C62" s="67" t="s">
        <v>729</v>
      </c>
      <c r="D62" s="67" t="s">
        <v>736</v>
      </c>
      <c r="E62" s="68" t="s">
        <v>1107</v>
      </c>
      <c r="F62" s="108">
        <v>6</v>
      </c>
      <c r="G62" s="111">
        <v>6</v>
      </c>
      <c r="H62" s="111" t="s">
        <v>129</v>
      </c>
      <c r="I62" s="115" t="s">
        <v>129</v>
      </c>
      <c r="J62" s="115" t="s">
        <v>129</v>
      </c>
      <c r="K62" s="115" t="s">
        <v>129</v>
      </c>
      <c r="L62" s="109" t="s">
        <v>129</v>
      </c>
      <c r="M62" s="117">
        <v>6</v>
      </c>
      <c r="N62" s="108">
        <v>6</v>
      </c>
      <c r="O62" s="115">
        <v>2</v>
      </c>
      <c r="P62" s="115">
        <v>4</v>
      </c>
      <c r="Q62" s="109">
        <v>0</v>
      </c>
      <c r="R62" s="131">
        <v>1</v>
      </c>
      <c r="S62" s="108">
        <v>7</v>
      </c>
      <c r="T62" s="115" t="s">
        <v>129</v>
      </c>
      <c r="U62" s="111">
        <v>7</v>
      </c>
      <c r="V62" s="119">
        <v>75.14</v>
      </c>
      <c r="W62" s="177">
        <v>2</v>
      </c>
      <c r="X62" s="115">
        <v>1</v>
      </c>
      <c r="Y62" s="109">
        <v>3</v>
      </c>
      <c r="Z62" s="108">
        <v>1</v>
      </c>
      <c r="AA62" s="115">
        <v>1</v>
      </c>
      <c r="AB62" s="115">
        <v>1</v>
      </c>
      <c r="AC62" s="115">
        <v>0</v>
      </c>
      <c r="AD62" s="115">
        <v>0</v>
      </c>
      <c r="AE62" s="115">
        <v>0</v>
      </c>
      <c r="AF62" s="115">
        <v>0</v>
      </c>
      <c r="AG62" s="115">
        <v>0</v>
      </c>
      <c r="AH62" s="109">
        <v>0</v>
      </c>
      <c r="AI62">
        <v>0</v>
      </c>
      <c r="AJ62" s="177">
        <v>16</v>
      </c>
      <c r="AK62" s="177">
        <v>5</v>
      </c>
      <c r="AL62" s="177">
        <v>11</v>
      </c>
      <c r="AM62" s="177" t="s">
        <v>219</v>
      </c>
      <c r="AN62" s="177">
        <v>1</v>
      </c>
      <c r="AO62" s="177">
        <v>100</v>
      </c>
      <c r="AP62" s="177">
        <v>1</v>
      </c>
      <c r="AQ62" s="177">
        <v>1</v>
      </c>
      <c r="AR62">
        <v>68.209999999999994</v>
      </c>
      <c r="AS62">
        <v>66.13</v>
      </c>
      <c r="AT62">
        <v>71</v>
      </c>
      <c r="AU62">
        <v>75.14</v>
      </c>
      <c r="AV62">
        <v>78.5</v>
      </c>
      <c r="AW62">
        <v>70.67</v>
      </c>
      <c r="AX62">
        <v>72.17</v>
      </c>
      <c r="AY62">
        <v>73.67</v>
      </c>
      <c r="AZ62">
        <v>70.67</v>
      </c>
    </row>
    <row r="63" spans="1:52" ht="16.149999999999999" customHeight="1">
      <c r="A63" s="105" t="s">
        <v>2538</v>
      </c>
      <c r="B63" s="67" t="s">
        <v>1257</v>
      </c>
      <c r="C63" s="67" t="s">
        <v>729</v>
      </c>
      <c r="D63" s="67" t="s">
        <v>736</v>
      </c>
      <c r="E63" s="68" t="s">
        <v>2539</v>
      </c>
      <c r="F63" s="108">
        <v>12</v>
      </c>
      <c r="G63" s="111">
        <v>11</v>
      </c>
      <c r="H63" s="111">
        <v>1</v>
      </c>
      <c r="I63" s="115" t="s">
        <v>129</v>
      </c>
      <c r="J63" s="115">
        <v>1</v>
      </c>
      <c r="K63" s="115" t="s">
        <v>129</v>
      </c>
      <c r="L63" s="109" t="s">
        <v>129</v>
      </c>
      <c r="M63" s="117">
        <v>12</v>
      </c>
      <c r="N63" s="108">
        <v>14</v>
      </c>
      <c r="O63" s="115">
        <v>5</v>
      </c>
      <c r="P63" s="115">
        <v>8</v>
      </c>
      <c r="Q63" s="109">
        <v>0</v>
      </c>
      <c r="R63" s="131">
        <v>1.2</v>
      </c>
      <c r="S63" s="108">
        <v>20</v>
      </c>
      <c r="T63" s="115">
        <v>6</v>
      </c>
      <c r="U63" s="111">
        <v>14</v>
      </c>
      <c r="V63" s="119">
        <v>65.75</v>
      </c>
      <c r="W63" s="177">
        <v>3</v>
      </c>
      <c r="X63" s="115">
        <v>1</v>
      </c>
      <c r="Y63" s="109">
        <v>8</v>
      </c>
      <c r="Z63" s="108">
        <v>1</v>
      </c>
      <c r="AA63" s="115">
        <v>1</v>
      </c>
      <c r="AB63" s="115">
        <v>1</v>
      </c>
      <c r="AC63" s="115">
        <v>1</v>
      </c>
      <c r="AD63" s="115">
        <v>0</v>
      </c>
      <c r="AE63" s="115">
        <v>0</v>
      </c>
      <c r="AF63" s="115">
        <v>0</v>
      </c>
      <c r="AG63" s="115">
        <v>0</v>
      </c>
      <c r="AH63" s="109">
        <v>0</v>
      </c>
      <c r="AI63">
        <v>0</v>
      </c>
      <c r="AJ63" s="177">
        <v>15</v>
      </c>
      <c r="AK63" s="177">
        <v>12</v>
      </c>
      <c r="AL63" s="177">
        <v>3</v>
      </c>
      <c r="AM63" s="177" t="s">
        <v>219</v>
      </c>
      <c r="AN63" s="177">
        <v>3</v>
      </c>
      <c r="AO63" s="177">
        <v>235</v>
      </c>
      <c r="AP63" s="177">
        <v>9</v>
      </c>
      <c r="AQ63" s="177">
        <v>3</v>
      </c>
      <c r="AR63">
        <v>65.38</v>
      </c>
      <c r="AS63">
        <v>65.569999999999993</v>
      </c>
      <c r="AT63">
        <v>65.17</v>
      </c>
      <c r="AU63">
        <v>65.75</v>
      </c>
      <c r="AV63">
        <v>65.5</v>
      </c>
      <c r="AW63">
        <v>66.13</v>
      </c>
      <c r="AX63">
        <v>65.05</v>
      </c>
      <c r="AY63">
        <v>64.67</v>
      </c>
      <c r="AZ63">
        <v>65.709999999999994</v>
      </c>
    </row>
    <row r="64" spans="1:52" ht="16.149999999999999" customHeight="1">
      <c r="A64" s="105" t="s">
        <v>2540</v>
      </c>
      <c r="B64" s="67" t="s">
        <v>1257</v>
      </c>
      <c r="C64" s="67" t="s">
        <v>729</v>
      </c>
      <c r="D64" s="67" t="s">
        <v>736</v>
      </c>
      <c r="E64" s="68" t="s">
        <v>2541</v>
      </c>
      <c r="F64" s="108">
        <v>27</v>
      </c>
      <c r="G64" s="111">
        <v>25</v>
      </c>
      <c r="H64" s="111">
        <v>2</v>
      </c>
      <c r="I64" s="115" t="s">
        <v>129</v>
      </c>
      <c r="J64" s="115">
        <v>2</v>
      </c>
      <c r="K64" s="115" t="s">
        <v>129</v>
      </c>
      <c r="L64" s="109" t="s">
        <v>129</v>
      </c>
      <c r="M64" s="117">
        <v>24</v>
      </c>
      <c r="N64" s="108">
        <v>25</v>
      </c>
      <c r="O64" s="115">
        <v>9</v>
      </c>
      <c r="P64" s="115">
        <v>15</v>
      </c>
      <c r="Q64" s="109">
        <v>1</v>
      </c>
      <c r="R64" s="131">
        <v>1</v>
      </c>
      <c r="S64" s="108">
        <v>29</v>
      </c>
      <c r="T64" s="115">
        <v>9</v>
      </c>
      <c r="U64" s="111">
        <v>20</v>
      </c>
      <c r="V64" s="119">
        <v>70.069999999999993</v>
      </c>
      <c r="W64" s="177">
        <v>5</v>
      </c>
      <c r="X64" s="115" t="s">
        <v>129</v>
      </c>
      <c r="Y64" s="109">
        <v>22</v>
      </c>
      <c r="Z64" s="108">
        <v>1</v>
      </c>
      <c r="AA64" s="115">
        <v>1</v>
      </c>
      <c r="AB64" s="115">
        <v>1</v>
      </c>
      <c r="AC64" s="115">
        <v>1</v>
      </c>
      <c r="AD64" s="115">
        <v>0</v>
      </c>
      <c r="AE64" s="115">
        <v>0</v>
      </c>
      <c r="AF64" s="115">
        <v>0</v>
      </c>
      <c r="AG64" s="115">
        <v>0</v>
      </c>
      <c r="AH64" s="109">
        <v>0</v>
      </c>
      <c r="AI64">
        <v>0</v>
      </c>
      <c r="AJ64" s="177">
        <v>37</v>
      </c>
      <c r="AK64" s="177">
        <v>25</v>
      </c>
      <c r="AL64" s="177">
        <v>12</v>
      </c>
      <c r="AM64" s="177" t="s">
        <v>219</v>
      </c>
      <c r="AN64" s="177">
        <v>2</v>
      </c>
      <c r="AO64" s="177">
        <v>138</v>
      </c>
      <c r="AP64" s="177">
        <v>16</v>
      </c>
      <c r="AQ64" s="177">
        <v>3</v>
      </c>
      <c r="AR64">
        <v>67.78</v>
      </c>
      <c r="AS64">
        <v>68</v>
      </c>
      <c r="AT64">
        <v>67.44</v>
      </c>
      <c r="AU64">
        <v>70.069999999999993</v>
      </c>
      <c r="AV64">
        <v>68.59</v>
      </c>
      <c r="AW64">
        <v>72.17</v>
      </c>
      <c r="AX64">
        <v>68.260000000000005</v>
      </c>
      <c r="AY64">
        <v>67.72</v>
      </c>
      <c r="AZ64">
        <v>69</v>
      </c>
    </row>
    <row r="65" spans="1:52" ht="16.149999999999999" customHeight="1">
      <c r="A65" s="105" t="s">
        <v>2542</v>
      </c>
      <c r="B65" s="67" t="s">
        <v>1257</v>
      </c>
      <c r="C65" s="67" t="s">
        <v>729</v>
      </c>
      <c r="D65" s="67" t="s">
        <v>736</v>
      </c>
      <c r="E65" s="68" t="s">
        <v>342</v>
      </c>
      <c r="F65" s="108">
        <v>5</v>
      </c>
      <c r="G65" s="111">
        <v>4</v>
      </c>
      <c r="H65" s="111">
        <v>1</v>
      </c>
      <c r="I65" s="115" t="s">
        <v>129</v>
      </c>
      <c r="J65" s="115">
        <v>1</v>
      </c>
      <c r="K65" s="115" t="s">
        <v>129</v>
      </c>
      <c r="L65" s="109" t="s">
        <v>129</v>
      </c>
      <c r="M65" s="117">
        <v>4</v>
      </c>
      <c r="N65" s="108">
        <v>3</v>
      </c>
      <c r="O65" s="115">
        <v>1</v>
      </c>
      <c r="P65" s="115">
        <v>2</v>
      </c>
      <c r="Q65" s="109" t="s">
        <v>129</v>
      </c>
      <c r="R65" s="131">
        <v>0.8</v>
      </c>
      <c r="S65" s="108">
        <v>5</v>
      </c>
      <c r="T65" s="115">
        <v>1</v>
      </c>
      <c r="U65" s="111">
        <v>4</v>
      </c>
      <c r="V65" s="119">
        <v>70.8</v>
      </c>
      <c r="W65" s="177" t="s">
        <v>129</v>
      </c>
      <c r="X65" s="115" t="s">
        <v>129</v>
      </c>
      <c r="Y65" s="109">
        <v>5</v>
      </c>
      <c r="Z65" s="108">
        <v>1</v>
      </c>
      <c r="AA65" s="115">
        <v>1</v>
      </c>
      <c r="AB65" s="115">
        <v>1</v>
      </c>
      <c r="AC65" s="115">
        <v>1</v>
      </c>
      <c r="AD65" s="115">
        <v>0</v>
      </c>
      <c r="AE65" s="115">
        <v>0</v>
      </c>
      <c r="AF65" s="115">
        <v>0</v>
      </c>
      <c r="AG65" s="115">
        <v>0</v>
      </c>
      <c r="AH65" s="109">
        <v>0</v>
      </c>
      <c r="AI65">
        <v>0</v>
      </c>
      <c r="AJ65" s="177">
        <v>6</v>
      </c>
      <c r="AK65" s="177">
        <v>4</v>
      </c>
      <c r="AL65" s="177">
        <v>2</v>
      </c>
      <c r="AM65" s="177" t="s">
        <v>219</v>
      </c>
      <c r="AN65" s="177">
        <v>1</v>
      </c>
      <c r="AO65" s="177">
        <v>100</v>
      </c>
      <c r="AP65" s="177">
        <v>5</v>
      </c>
      <c r="AQ65" s="177">
        <v>1</v>
      </c>
      <c r="AR65">
        <v>72.63</v>
      </c>
      <c r="AS65">
        <v>75.5</v>
      </c>
      <c r="AT65">
        <v>69.75</v>
      </c>
      <c r="AU65">
        <v>70.8</v>
      </c>
      <c r="AV65">
        <v>74.67</v>
      </c>
      <c r="AW65">
        <v>65</v>
      </c>
      <c r="AX65">
        <v>70.8</v>
      </c>
      <c r="AY65">
        <v>74.67</v>
      </c>
      <c r="AZ65">
        <v>65</v>
      </c>
    </row>
    <row r="66" spans="1:52" ht="16.149999999999999" customHeight="1">
      <c r="A66" s="105" t="s">
        <v>737</v>
      </c>
      <c r="B66" s="67" t="s">
        <v>1257</v>
      </c>
      <c r="C66" s="67" t="s">
        <v>729</v>
      </c>
      <c r="D66" s="67" t="s">
        <v>353</v>
      </c>
      <c r="E66" s="68"/>
      <c r="F66" s="108">
        <v>58</v>
      </c>
      <c r="G66" s="111">
        <v>57</v>
      </c>
      <c r="H66" s="111">
        <v>1</v>
      </c>
      <c r="I66" s="115" t="s">
        <v>129</v>
      </c>
      <c r="J66" s="115">
        <v>1</v>
      </c>
      <c r="K66" s="115" t="s">
        <v>129</v>
      </c>
      <c r="L66" s="109" t="s">
        <v>129</v>
      </c>
      <c r="M66" s="117">
        <v>57</v>
      </c>
      <c r="N66" s="108">
        <v>66</v>
      </c>
      <c r="O66" s="115">
        <v>49</v>
      </c>
      <c r="P66" s="115">
        <v>17</v>
      </c>
      <c r="Q66" s="109" t="s">
        <v>129</v>
      </c>
      <c r="R66" s="131">
        <v>1.2</v>
      </c>
      <c r="S66" s="108">
        <v>69</v>
      </c>
      <c r="T66" s="115">
        <v>27</v>
      </c>
      <c r="U66" s="111">
        <v>42</v>
      </c>
      <c r="V66" s="119">
        <v>64.88</v>
      </c>
      <c r="W66" s="177">
        <v>21</v>
      </c>
      <c r="X66" s="115">
        <v>7</v>
      </c>
      <c r="Y66" s="109">
        <v>30</v>
      </c>
      <c r="Z66" s="108">
        <v>5</v>
      </c>
      <c r="AA66" s="115">
        <v>5</v>
      </c>
      <c r="AB66" s="115">
        <v>5</v>
      </c>
      <c r="AC66" s="115">
        <v>1</v>
      </c>
      <c r="AD66" s="115">
        <v>0</v>
      </c>
      <c r="AE66" s="115">
        <v>0</v>
      </c>
      <c r="AF66" s="115">
        <v>0</v>
      </c>
      <c r="AG66" s="115">
        <v>0</v>
      </c>
      <c r="AH66" s="109">
        <v>0</v>
      </c>
      <c r="AI66">
        <v>0</v>
      </c>
      <c r="AJ66" s="177">
        <v>96</v>
      </c>
      <c r="AK66" s="177">
        <v>58</v>
      </c>
      <c r="AL66" s="177">
        <v>38</v>
      </c>
      <c r="AM66" s="177" t="s">
        <v>219</v>
      </c>
      <c r="AN66" s="177">
        <v>6</v>
      </c>
      <c r="AO66" s="177">
        <v>700</v>
      </c>
      <c r="AP66" s="177">
        <v>39</v>
      </c>
      <c r="AQ66" s="177">
        <v>11</v>
      </c>
      <c r="AR66">
        <v>64.47</v>
      </c>
      <c r="AS66">
        <v>64.180000000000007</v>
      </c>
      <c r="AT66">
        <v>64.88</v>
      </c>
      <c r="AU66">
        <v>64.88</v>
      </c>
      <c r="AV66">
        <v>63.11</v>
      </c>
      <c r="AW66">
        <v>68.430000000000007</v>
      </c>
      <c r="AX66">
        <v>62.92</v>
      </c>
      <c r="AY66">
        <v>61.83</v>
      </c>
      <c r="AZ66">
        <v>64.709999999999994</v>
      </c>
    </row>
    <row r="67" spans="1:52" ht="16.149999999999999" customHeight="1">
      <c r="A67" s="105" t="s">
        <v>2543</v>
      </c>
      <c r="B67" s="67" t="s">
        <v>1257</v>
      </c>
      <c r="C67" s="67" t="s">
        <v>729</v>
      </c>
      <c r="D67" s="67" t="s">
        <v>353</v>
      </c>
      <c r="E67" s="68" t="s">
        <v>2544</v>
      </c>
      <c r="F67" s="108">
        <v>4</v>
      </c>
      <c r="G67" s="111">
        <v>4</v>
      </c>
      <c r="H67" s="111" t="s">
        <v>129</v>
      </c>
      <c r="I67" s="115" t="s">
        <v>129</v>
      </c>
      <c r="J67" s="115" t="s">
        <v>129</v>
      </c>
      <c r="K67" s="115" t="s">
        <v>129</v>
      </c>
      <c r="L67" s="109" t="s">
        <v>129</v>
      </c>
      <c r="M67" s="117">
        <v>4</v>
      </c>
      <c r="N67" s="108">
        <v>4</v>
      </c>
      <c r="O67" s="115">
        <v>3</v>
      </c>
      <c r="P67" s="115">
        <v>0</v>
      </c>
      <c r="Q67" s="109" t="s">
        <v>129</v>
      </c>
      <c r="R67" s="131">
        <v>1</v>
      </c>
      <c r="S67" s="108">
        <v>11</v>
      </c>
      <c r="T67" s="115">
        <v>5</v>
      </c>
      <c r="U67" s="111">
        <v>6</v>
      </c>
      <c r="V67" s="119">
        <v>60.45</v>
      </c>
      <c r="W67" s="177">
        <v>3</v>
      </c>
      <c r="X67" s="115" t="s">
        <v>129</v>
      </c>
      <c r="Y67" s="109">
        <v>1</v>
      </c>
      <c r="Z67" s="108">
        <v>1</v>
      </c>
      <c r="AA67" s="115">
        <v>1</v>
      </c>
      <c r="AB67" s="115">
        <v>1</v>
      </c>
      <c r="AC67" s="115">
        <v>0</v>
      </c>
      <c r="AD67" s="115">
        <v>0</v>
      </c>
      <c r="AE67" s="115">
        <v>0</v>
      </c>
      <c r="AF67" s="115">
        <v>0</v>
      </c>
      <c r="AG67" s="115">
        <v>0</v>
      </c>
      <c r="AH67" s="109">
        <v>0</v>
      </c>
      <c r="AI67">
        <v>0</v>
      </c>
      <c r="AJ67" s="177">
        <v>6</v>
      </c>
      <c r="AK67" s="177">
        <v>4</v>
      </c>
      <c r="AL67" s="177">
        <v>2</v>
      </c>
      <c r="AM67" s="177" t="s">
        <v>219</v>
      </c>
      <c r="AN67" s="177" t="s">
        <v>129</v>
      </c>
      <c r="AO67" s="177" t="s">
        <v>129</v>
      </c>
      <c r="AP67" s="177">
        <v>3</v>
      </c>
      <c r="AQ67" s="177">
        <v>1</v>
      </c>
      <c r="AR67">
        <v>63.29</v>
      </c>
      <c r="AS67">
        <v>59.75</v>
      </c>
      <c r="AT67">
        <v>68</v>
      </c>
      <c r="AU67">
        <v>60.45</v>
      </c>
      <c r="AV67">
        <v>57</v>
      </c>
      <c r="AW67">
        <v>64.599999999999994</v>
      </c>
      <c r="AX67">
        <v>55.44</v>
      </c>
      <c r="AY67">
        <v>51.2</v>
      </c>
      <c r="AZ67">
        <v>60.75</v>
      </c>
    </row>
    <row r="68" spans="1:52" ht="16.149999999999999" customHeight="1">
      <c r="A68" s="105" t="s">
        <v>2545</v>
      </c>
      <c r="B68" s="67" t="s">
        <v>1257</v>
      </c>
      <c r="C68" s="67" t="s">
        <v>729</v>
      </c>
      <c r="D68" s="67" t="s">
        <v>353</v>
      </c>
      <c r="E68" s="68" t="s">
        <v>2546</v>
      </c>
      <c r="F68" s="108">
        <v>3</v>
      </c>
      <c r="G68" s="111">
        <v>3</v>
      </c>
      <c r="H68" s="111" t="s">
        <v>129</v>
      </c>
      <c r="I68" s="115" t="s">
        <v>129</v>
      </c>
      <c r="J68" s="115" t="s">
        <v>129</v>
      </c>
      <c r="K68" s="115" t="s">
        <v>129</v>
      </c>
      <c r="L68" s="109" t="s">
        <v>129</v>
      </c>
      <c r="M68" s="117">
        <v>3</v>
      </c>
      <c r="N68" s="108">
        <v>3</v>
      </c>
      <c r="O68" s="115">
        <v>2</v>
      </c>
      <c r="P68" s="115">
        <v>1</v>
      </c>
      <c r="Q68" s="109" t="s">
        <v>129</v>
      </c>
      <c r="R68" s="131">
        <v>1</v>
      </c>
      <c r="S68" s="108">
        <v>3</v>
      </c>
      <c r="T68" s="115">
        <v>1</v>
      </c>
      <c r="U68" s="111">
        <v>2</v>
      </c>
      <c r="V68" s="119">
        <v>70</v>
      </c>
      <c r="W68" s="177" t="s">
        <v>129</v>
      </c>
      <c r="X68" s="115" t="s">
        <v>129</v>
      </c>
      <c r="Y68" s="109">
        <v>3</v>
      </c>
      <c r="Z68" s="108" t="s">
        <v>219</v>
      </c>
      <c r="AA68" s="115" t="s">
        <v>219</v>
      </c>
      <c r="AB68" s="115" t="s">
        <v>219</v>
      </c>
      <c r="AC68" s="115" t="s">
        <v>219</v>
      </c>
      <c r="AD68" s="115" t="s">
        <v>219</v>
      </c>
      <c r="AE68" s="115" t="s">
        <v>219</v>
      </c>
      <c r="AF68" s="115" t="s">
        <v>219</v>
      </c>
      <c r="AG68" s="115" t="s">
        <v>219</v>
      </c>
      <c r="AH68" s="109" t="s">
        <v>219</v>
      </c>
      <c r="AI68">
        <v>0</v>
      </c>
      <c r="AJ68" s="177">
        <v>5</v>
      </c>
      <c r="AK68" s="177">
        <v>3</v>
      </c>
      <c r="AL68" s="177">
        <v>2</v>
      </c>
      <c r="AM68" s="177" t="s">
        <v>219</v>
      </c>
      <c r="AN68" s="177">
        <v>1</v>
      </c>
      <c r="AO68" s="177">
        <v>180</v>
      </c>
      <c r="AP68" s="177">
        <v>1</v>
      </c>
      <c r="AQ68" s="177">
        <v>1</v>
      </c>
      <c r="AR68">
        <v>73.17</v>
      </c>
      <c r="AS68">
        <v>70.25</v>
      </c>
      <c r="AT68">
        <v>79</v>
      </c>
      <c r="AU68">
        <v>70</v>
      </c>
      <c r="AV68">
        <v>63</v>
      </c>
      <c r="AW68">
        <v>84</v>
      </c>
      <c r="AX68">
        <v>70</v>
      </c>
      <c r="AY68">
        <v>63</v>
      </c>
      <c r="AZ68">
        <v>84</v>
      </c>
    </row>
    <row r="69" spans="1:52" ht="16.149999999999999" customHeight="1">
      <c r="A69" s="105" t="s">
        <v>2547</v>
      </c>
      <c r="B69" s="67" t="s">
        <v>1257</v>
      </c>
      <c r="C69" s="67" t="s">
        <v>729</v>
      </c>
      <c r="D69" s="67" t="s">
        <v>353</v>
      </c>
      <c r="E69" s="68" t="s">
        <v>4241</v>
      </c>
      <c r="F69" s="108">
        <v>9</v>
      </c>
      <c r="G69" s="111">
        <v>9</v>
      </c>
      <c r="H69" s="111" t="s">
        <v>129</v>
      </c>
      <c r="I69" s="115" t="s">
        <v>129</v>
      </c>
      <c r="J69" s="115" t="s">
        <v>129</v>
      </c>
      <c r="K69" s="115" t="s">
        <v>129</v>
      </c>
      <c r="L69" s="109" t="s">
        <v>129</v>
      </c>
      <c r="M69" s="117">
        <v>9</v>
      </c>
      <c r="N69" s="108">
        <v>10</v>
      </c>
      <c r="O69" s="115">
        <v>8</v>
      </c>
      <c r="P69" s="115">
        <v>3</v>
      </c>
      <c r="Q69" s="109" t="s">
        <v>129</v>
      </c>
      <c r="R69" s="131">
        <v>1.1000000000000001</v>
      </c>
      <c r="S69" s="108">
        <v>12</v>
      </c>
      <c r="T69" s="115">
        <v>6</v>
      </c>
      <c r="U69" s="111">
        <v>6</v>
      </c>
      <c r="V69" s="119">
        <v>61.25</v>
      </c>
      <c r="W69" s="177">
        <v>5</v>
      </c>
      <c r="X69" s="115">
        <v>1</v>
      </c>
      <c r="Y69" s="109">
        <v>3</v>
      </c>
      <c r="Z69" s="108">
        <v>1</v>
      </c>
      <c r="AA69" s="115">
        <v>1</v>
      </c>
      <c r="AB69" s="115">
        <v>1</v>
      </c>
      <c r="AC69" s="115">
        <v>0</v>
      </c>
      <c r="AD69" s="115">
        <v>0</v>
      </c>
      <c r="AE69" s="115">
        <v>0</v>
      </c>
      <c r="AF69" s="115">
        <v>0</v>
      </c>
      <c r="AG69" s="115">
        <v>0</v>
      </c>
      <c r="AH69" s="109">
        <v>0</v>
      </c>
      <c r="AI69">
        <v>0</v>
      </c>
      <c r="AJ69" s="177">
        <v>16</v>
      </c>
      <c r="AK69" s="177">
        <v>9</v>
      </c>
      <c r="AL69" s="177">
        <v>7</v>
      </c>
      <c r="AM69" s="177" t="s">
        <v>219</v>
      </c>
      <c r="AN69" s="177">
        <v>1</v>
      </c>
      <c r="AO69" s="177">
        <v>114</v>
      </c>
      <c r="AP69" s="177">
        <v>6</v>
      </c>
      <c r="AQ69" s="177">
        <v>3</v>
      </c>
      <c r="AR69">
        <v>59.57</v>
      </c>
      <c r="AS69">
        <v>64.42</v>
      </c>
      <c r="AT69">
        <v>53.11</v>
      </c>
      <c r="AU69">
        <v>61.25</v>
      </c>
      <c r="AV69">
        <v>59.57</v>
      </c>
      <c r="AW69">
        <v>63.6</v>
      </c>
      <c r="AX69">
        <v>56.44</v>
      </c>
      <c r="AY69">
        <v>61.5</v>
      </c>
      <c r="AZ69">
        <v>51.38</v>
      </c>
    </row>
    <row r="70" spans="1:52" ht="16.149999999999999" customHeight="1">
      <c r="A70" s="105" t="s">
        <v>2548</v>
      </c>
      <c r="B70" s="67" t="s">
        <v>1257</v>
      </c>
      <c r="C70" s="67" t="s">
        <v>729</v>
      </c>
      <c r="D70" s="67" t="s">
        <v>353</v>
      </c>
      <c r="E70" s="68" t="s">
        <v>401</v>
      </c>
      <c r="F70" s="108">
        <v>8</v>
      </c>
      <c r="G70" s="111">
        <v>8</v>
      </c>
      <c r="H70" s="111" t="s">
        <v>129</v>
      </c>
      <c r="I70" s="115" t="s">
        <v>129</v>
      </c>
      <c r="J70" s="115" t="s">
        <v>129</v>
      </c>
      <c r="K70" s="115" t="s">
        <v>129</v>
      </c>
      <c r="L70" s="109" t="s">
        <v>129</v>
      </c>
      <c r="M70" s="117">
        <v>8</v>
      </c>
      <c r="N70" s="108">
        <v>8</v>
      </c>
      <c r="O70" s="115">
        <v>5</v>
      </c>
      <c r="P70" s="115">
        <v>3</v>
      </c>
      <c r="Q70" s="109" t="s">
        <v>129</v>
      </c>
      <c r="R70" s="131">
        <v>1</v>
      </c>
      <c r="S70" s="108">
        <v>7</v>
      </c>
      <c r="T70" s="115">
        <v>2</v>
      </c>
      <c r="U70" s="111">
        <v>5</v>
      </c>
      <c r="V70" s="119">
        <v>68.86</v>
      </c>
      <c r="W70" s="177">
        <v>2</v>
      </c>
      <c r="X70" s="115">
        <v>2</v>
      </c>
      <c r="Y70" s="109">
        <v>4</v>
      </c>
      <c r="Z70" s="108" t="s">
        <v>219</v>
      </c>
      <c r="AA70" s="115" t="s">
        <v>219</v>
      </c>
      <c r="AB70" s="115" t="s">
        <v>219</v>
      </c>
      <c r="AC70" s="115" t="s">
        <v>219</v>
      </c>
      <c r="AD70" s="115" t="s">
        <v>219</v>
      </c>
      <c r="AE70" s="115" t="s">
        <v>219</v>
      </c>
      <c r="AF70" s="115" t="s">
        <v>219</v>
      </c>
      <c r="AG70" s="115" t="s">
        <v>219</v>
      </c>
      <c r="AH70" s="109" t="s">
        <v>219</v>
      </c>
      <c r="AI70">
        <v>0</v>
      </c>
      <c r="AJ70" s="177">
        <v>12</v>
      </c>
      <c r="AK70" s="177">
        <v>8</v>
      </c>
      <c r="AL70" s="177">
        <v>4</v>
      </c>
      <c r="AM70" s="177" t="s">
        <v>219</v>
      </c>
      <c r="AN70" s="177" t="s">
        <v>129</v>
      </c>
      <c r="AO70" s="177" t="s">
        <v>129</v>
      </c>
      <c r="AP70" s="177">
        <v>5</v>
      </c>
      <c r="AQ70" s="177" t="s">
        <v>129</v>
      </c>
      <c r="AR70">
        <v>68.81</v>
      </c>
      <c r="AS70">
        <v>65.099999999999994</v>
      </c>
      <c r="AT70">
        <v>75</v>
      </c>
      <c r="AU70">
        <v>68.86</v>
      </c>
      <c r="AV70">
        <v>66.2</v>
      </c>
      <c r="AW70">
        <v>75.5</v>
      </c>
      <c r="AX70">
        <v>67.63</v>
      </c>
      <c r="AY70">
        <v>65</v>
      </c>
      <c r="AZ70">
        <v>75.5</v>
      </c>
    </row>
    <row r="71" spans="1:52" ht="16.149999999999999" customHeight="1">
      <c r="A71" s="105" t="s">
        <v>2549</v>
      </c>
      <c r="B71" s="67" t="s">
        <v>1257</v>
      </c>
      <c r="C71" s="67" t="s">
        <v>729</v>
      </c>
      <c r="D71" s="67" t="s">
        <v>353</v>
      </c>
      <c r="E71" s="68" t="s">
        <v>4240</v>
      </c>
      <c r="F71" s="108">
        <v>15</v>
      </c>
      <c r="G71" s="111">
        <v>15</v>
      </c>
      <c r="H71" s="111" t="s">
        <v>129</v>
      </c>
      <c r="I71" s="115" t="s">
        <v>129</v>
      </c>
      <c r="J71" s="115" t="s">
        <v>129</v>
      </c>
      <c r="K71" s="115" t="s">
        <v>129</v>
      </c>
      <c r="L71" s="109" t="s">
        <v>129</v>
      </c>
      <c r="M71" s="117">
        <v>15</v>
      </c>
      <c r="N71" s="108">
        <v>20</v>
      </c>
      <c r="O71" s="115">
        <v>18</v>
      </c>
      <c r="P71" s="115">
        <v>3</v>
      </c>
      <c r="Q71" s="109" t="s">
        <v>129</v>
      </c>
      <c r="R71" s="131">
        <v>1.3</v>
      </c>
      <c r="S71" s="108">
        <v>11</v>
      </c>
      <c r="T71" s="115">
        <v>1</v>
      </c>
      <c r="U71" s="111">
        <v>10</v>
      </c>
      <c r="V71" s="119">
        <v>69.73</v>
      </c>
      <c r="W71" s="177">
        <v>5</v>
      </c>
      <c r="X71" s="115">
        <v>2</v>
      </c>
      <c r="Y71" s="109">
        <v>8</v>
      </c>
      <c r="Z71" s="108">
        <v>1</v>
      </c>
      <c r="AA71" s="115">
        <v>1</v>
      </c>
      <c r="AB71" s="115">
        <v>1</v>
      </c>
      <c r="AC71" s="115">
        <v>0</v>
      </c>
      <c r="AD71" s="115">
        <v>0</v>
      </c>
      <c r="AE71" s="115">
        <v>0</v>
      </c>
      <c r="AF71" s="115">
        <v>0</v>
      </c>
      <c r="AG71" s="115">
        <v>0</v>
      </c>
      <c r="AH71" s="109">
        <v>0</v>
      </c>
      <c r="AI71">
        <v>0</v>
      </c>
      <c r="AJ71" s="177">
        <v>21</v>
      </c>
      <c r="AK71" s="177">
        <v>15</v>
      </c>
      <c r="AL71" s="177">
        <v>6</v>
      </c>
      <c r="AM71" s="177" t="s">
        <v>219</v>
      </c>
      <c r="AN71" s="177">
        <v>1</v>
      </c>
      <c r="AO71" s="177">
        <v>172</v>
      </c>
      <c r="AP71" s="177">
        <v>11</v>
      </c>
      <c r="AQ71" s="177">
        <v>3</v>
      </c>
      <c r="AR71">
        <v>64.73</v>
      </c>
      <c r="AS71">
        <v>66.150000000000006</v>
      </c>
      <c r="AT71">
        <v>62.54</v>
      </c>
      <c r="AU71">
        <v>69.73</v>
      </c>
      <c r="AV71">
        <v>69.900000000000006</v>
      </c>
      <c r="AW71">
        <v>68</v>
      </c>
      <c r="AX71">
        <v>67.180000000000007</v>
      </c>
      <c r="AY71">
        <v>66</v>
      </c>
      <c r="AZ71">
        <v>70.33</v>
      </c>
    </row>
    <row r="72" spans="1:52" ht="16.149999999999999" customHeight="1">
      <c r="A72" s="105" t="s">
        <v>2550</v>
      </c>
      <c r="B72" s="67" t="s">
        <v>1257</v>
      </c>
      <c r="C72" s="67" t="s">
        <v>729</v>
      </c>
      <c r="D72" s="67" t="s">
        <v>353</v>
      </c>
      <c r="E72" s="68" t="s">
        <v>2551</v>
      </c>
      <c r="F72" s="108">
        <v>11</v>
      </c>
      <c r="G72" s="111">
        <v>10</v>
      </c>
      <c r="H72" s="111">
        <v>1</v>
      </c>
      <c r="I72" s="115" t="s">
        <v>129</v>
      </c>
      <c r="J72" s="115">
        <v>1</v>
      </c>
      <c r="K72" s="115" t="s">
        <v>129</v>
      </c>
      <c r="L72" s="109" t="s">
        <v>129</v>
      </c>
      <c r="M72" s="117">
        <v>10</v>
      </c>
      <c r="N72" s="108">
        <v>7</v>
      </c>
      <c r="O72" s="115">
        <v>4</v>
      </c>
      <c r="P72" s="115">
        <v>3</v>
      </c>
      <c r="Q72" s="109" t="s">
        <v>129</v>
      </c>
      <c r="R72" s="131">
        <v>0.7</v>
      </c>
      <c r="S72" s="108">
        <v>11</v>
      </c>
      <c r="T72" s="115">
        <v>3</v>
      </c>
      <c r="U72" s="111">
        <v>8</v>
      </c>
      <c r="V72" s="119">
        <v>67.27</v>
      </c>
      <c r="W72" s="177">
        <v>4</v>
      </c>
      <c r="X72" s="115">
        <v>1</v>
      </c>
      <c r="Y72" s="109">
        <v>6</v>
      </c>
      <c r="Z72" s="108">
        <v>1</v>
      </c>
      <c r="AA72" s="115">
        <v>1</v>
      </c>
      <c r="AB72" s="115">
        <v>1</v>
      </c>
      <c r="AC72" s="115">
        <v>1</v>
      </c>
      <c r="AD72" s="115">
        <v>0</v>
      </c>
      <c r="AE72" s="115">
        <v>0</v>
      </c>
      <c r="AF72" s="115">
        <v>0</v>
      </c>
      <c r="AG72" s="115">
        <v>0</v>
      </c>
      <c r="AH72" s="109">
        <v>0</v>
      </c>
      <c r="AI72">
        <v>0</v>
      </c>
      <c r="AJ72" s="177">
        <v>19</v>
      </c>
      <c r="AK72" s="177">
        <v>11</v>
      </c>
      <c r="AL72" s="177">
        <v>8</v>
      </c>
      <c r="AM72" s="177" t="s">
        <v>219</v>
      </c>
      <c r="AN72" s="177">
        <v>1</v>
      </c>
      <c r="AO72" s="177">
        <v>57</v>
      </c>
      <c r="AP72" s="177">
        <v>5</v>
      </c>
      <c r="AQ72" s="177">
        <v>1</v>
      </c>
      <c r="AR72">
        <v>69.52</v>
      </c>
      <c r="AS72">
        <v>68.38</v>
      </c>
      <c r="AT72">
        <v>71</v>
      </c>
      <c r="AU72">
        <v>67.27</v>
      </c>
      <c r="AV72">
        <v>65.709999999999994</v>
      </c>
      <c r="AW72">
        <v>70</v>
      </c>
      <c r="AX72">
        <v>67</v>
      </c>
      <c r="AY72">
        <v>65.5</v>
      </c>
      <c r="AZ72">
        <v>70</v>
      </c>
    </row>
    <row r="73" spans="1:52" ht="16.149999999999999" customHeight="1">
      <c r="A73" s="105" t="s">
        <v>2552</v>
      </c>
      <c r="B73" s="67" t="s">
        <v>1257</v>
      </c>
      <c r="C73" s="67" t="s">
        <v>729</v>
      </c>
      <c r="D73" s="67" t="s">
        <v>353</v>
      </c>
      <c r="E73" s="68" t="s">
        <v>2553</v>
      </c>
      <c r="F73" s="108">
        <v>8</v>
      </c>
      <c r="G73" s="111">
        <v>8</v>
      </c>
      <c r="H73" s="111" t="s">
        <v>129</v>
      </c>
      <c r="I73" s="115" t="s">
        <v>129</v>
      </c>
      <c r="J73" s="115" t="s">
        <v>129</v>
      </c>
      <c r="K73" s="115" t="s">
        <v>129</v>
      </c>
      <c r="L73" s="109" t="s">
        <v>129</v>
      </c>
      <c r="M73" s="117">
        <v>8</v>
      </c>
      <c r="N73" s="108">
        <v>15</v>
      </c>
      <c r="O73" s="115">
        <v>10</v>
      </c>
      <c r="P73" s="115">
        <v>5</v>
      </c>
      <c r="Q73" s="109" t="s">
        <v>129</v>
      </c>
      <c r="R73" s="131">
        <v>1.9</v>
      </c>
      <c r="S73" s="108">
        <v>14</v>
      </c>
      <c r="T73" s="115">
        <v>9</v>
      </c>
      <c r="U73" s="111">
        <v>5</v>
      </c>
      <c r="V73" s="119">
        <v>62.71</v>
      </c>
      <c r="W73" s="177">
        <v>2</v>
      </c>
      <c r="X73" s="115">
        <v>1</v>
      </c>
      <c r="Y73" s="109">
        <v>5</v>
      </c>
      <c r="Z73" s="108">
        <v>1</v>
      </c>
      <c r="AA73" s="115">
        <v>1</v>
      </c>
      <c r="AB73" s="115">
        <v>1</v>
      </c>
      <c r="AC73" s="115">
        <v>0</v>
      </c>
      <c r="AD73" s="115">
        <v>0</v>
      </c>
      <c r="AE73" s="115">
        <v>0</v>
      </c>
      <c r="AF73" s="115">
        <v>0</v>
      </c>
      <c r="AG73" s="115">
        <v>0</v>
      </c>
      <c r="AH73" s="109">
        <v>0</v>
      </c>
      <c r="AI73">
        <v>0</v>
      </c>
      <c r="AJ73" s="177">
        <v>17</v>
      </c>
      <c r="AK73" s="177">
        <v>8</v>
      </c>
      <c r="AL73" s="177">
        <v>9</v>
      </c>
      <c r="AM73" s="177" t="s">
        <v>219</v>
      </c>
      <c r="AN73" s="177">
        <v>2</v>
      </c>
      <c r="AO73" s="177">
        <v>177</v>
      </c>
      <c r="AP73" s="177">
        <v>8</v>
      </c>
      <c r="AQ73" s="177">
        <v>2</v>
      </c>
      <c r="AR73">
        <v>58.68</v>
      </c>
      <c r="AS73">
        <v>56.25</v>
      </c>
      <c r="AT73">
        <v>61.6</v>
      </c>
      <c r="AU73">
        <v>62.71</v>
      </c>
      <c r="AV73">
        <v>58.67</v>
      </c>
      <c r="AW73">
        <v>70</v>
      </c>
      <c r="AX73">
        <v>64</v>
      </c>
      <c r="AY73">
        <v>58.67</v>
      </c>
      <c r="AZ73">
        <v>72</v>
      </c>
    </row>
    <row r="74" spans="1:52" ht="16.149999999999999" customHeight="1">
      <c r="A74" s="105" t="s">
        <v>738</v>
      </c>
      <c r="B74" s="67" t="s">
        <v>1257</v>
      </c>
      <c r="C74" s="67" t="s">
        <v>729</v>
      </c>
      <c r="D74" s="67" t="s">
        <v>739</v>
      </c>
      <c r="E74" s="68"/>
      <c r="F74" s="108">
        <v>54</v>
      </c>
      <c r="G74" s="111">
        <v>53</v>
      </c>
      <c r="H74" s="111">
        <v>1</v>
      </c>
      <c r="I74" s="115" t="s">
        <v>129</v>
      </c>
      <c r="J74" s="115">
        <v>1</v>
      </c>
      <c r="K74" s="115" t="s">
        <v>129</v>
      </c>
      <c r="L74" s="109" t="s">
        <v>129</v>
      </c>
      <c r="M74" s="117">
        <v>54</v>
      </c>
      <c r="N74" s="108">
        <v>59</v>
      </c>
      <c r="O74" s="115">
        <v>47</v>
      </c>
      <c r="P74" s="115">
        <v>12</v>
      </c>
      <c r="Q74" s="109">
        <v>0</v>
      </c>
      <c r="R74" s="131">
        <v>1.1000000000000001</v>
      </c>
      <c r="S74" s="108">
        <v>80</v>
      </c>
      <c r="T74" s="115">
        <v>29</v>
      </c>
      <c r="U74" s="111">
        <v>51</v>
      </c>
      <c r="V74" s="119">
        <v>66.510000000000005</v>
      </c>
      <c r="W74" s="177">
        <v>19</v>
      </c>
      <c r="X74" s="115">
        <v>14</v>
      </c>
      <c r="Y74" s="109">
        <v>21</v>
      </c>
      <c r="Z74" s="108">
        <v>4</v>
      </c>
      <c r="AA74" s="115">
        <v>4</v>
      </c>
      <c r="AB74" s="115">
        <v>4</v>
      </c>
      <c r="AC74" s="115">
        <v>0</v>
      </c>
      <c r="AD74" s="115">
        <v>0</v>
      </c>
      <c r="AE74" s="115">
        <v>0</v>
      </c>
      <c r="AF74" s="115">
        <v>0</v>
      </c>
      <c r="AG74" s="115">
        <v>0</v>
      </c>
      <c r="AH74" s="109">
        <v>0</v>
      </c>
      <c r="AI74">
        <v>0</v>
      </c>
      <c r="AJ74" s="177">
        <v>78</v>
      </c>
      <c r="AK74" s="177">
        <v>54</v>
      </c>
      <c r="AL74" s="177">
        <v>24</v>
      </c>
      <c r="AM74" s="177" t="s">
        <v>219</v>
      </c>
      <c r="AN74" s="177">
        <v>6</v>
      </c>
      <c r="AO74" s="177">
        <v>135</v>
      </c>
      <c r="AP74" s="177">
        <v>46</v>
      </c>
      <c r="AQ74" s="177">
        <v>13</v>
      </c>
      <c r="AR74">
        <v>61.16</v>
      </c>
      <c r="AS74">
        <v>61.23</v>
      </c>
      <c r="AT74">
        <v>61.07</v>
      </c>
      <c r="AU74">
        <v>66.510000000000005</v>
      </c>
      <c r="AV74">
        <v>65.69</v>
      </c>
      <c r="AW74">
        <v>67.97</v>
      </c>
      <c r="AX74">
        <v>65.59</v>
      </c>
      <c r="AY74">
        <v>64.77</v>
      </c>
      <c r="AZ74">
        <v>66.849999999999994</v>
      </c>
    </row>
    <row r="75" spans="1:52" ht="16.149999999999999" customHeight="1">
      <c r="A75" s="105" t="s">
        <v>2554</v>
      </c>
      <c r="B75" s="67" t="s">
        <v>1257</v>
      </c>
      <c r="C75" s="67" t="s">
        <v>729</v>
      </c>
      <c r="D75" s="67" t="s">
        <v>739</v>
      </c>
      <c r="E75" s="68" t="s">
        <v>1110</v>
      </c>
      <c r="F75" s="108">
        <v>10</v>
      </c>
      <c r="G75" s="111">
        <v>9</v>
      </c>
      <c r="H75" s="111">
        <v>1</v>
      </c>
      <c r="I75" s="115" t="s">
        <v>129</v>
      </c>
      <c r="J75" s="115">
        <v>1</v>
      </c>
      <c r="K75" s="115" t="s">
        <v>129</v>
      </c>
      <c r="L75" s="109" t="s">
        <v>129</v>
      </c>
      <c r="M75" s="117">
        <v>10</v>
      </c>
      <c r="N75" s="108">
        <v>9</v>
      </c>
      <c r="O75" s="115">
        <v>7</v>
      </c>
      <c r="P75" s="115">
        <v>2</v>
      </c>
      <c r="Q75" s="109" t="s">
        <v>129</v>
      </c>
      <c r="R75" s="131">
        <v>0.9</v>
      </c>
      <c r="S75" s="108">
        <v>9</v>
      </c>
      <c r="T75" s="115">
        <v>4</v>
      </c>
      <c r="U75" s="111">
        <v>5</v>
      </c>
      <c r="V75" s="119">
        <v>66.78</v>
      </c>
      <c r="W75" s="177">
        <v>2</v>
      </c>
      <c r="X75" s="115">
        <v>4</v>
      </c>
      <c r="Y75" s="109">
        <v>4</v>
      </c>
      <c r="Z75" s="108">
        <v>1</v>
      </c>
      <c r="AA75" s="115">
        <v>1</v>
      </c>
      <c r="AB75" s="115">
        <v>1</v>
      </c>
      <c r="AC75" s="115">
        <v>0</v>
      </c>
      <c r="AD75" s="115">
        <v>0</v>
      </c>
      <c r="AE75" s="115">
        <v>0</v>
      </c>
      <c r="AF75" s="115">
        <v>0</v>
      </c>
      <c r="AG75" s="115">
        <v>0</v>
      </c>
      <c r="AH75" s="109">
        <v>0</v>
      </c>
      <c r="AI75">
        <v>0</v>
      </c>
      <c r="AJ75" s="177">
        <v>12</v>
      </c>
      <c r="AK75" s="177">
        <v>10</v>
      </c>
      <c r="AL75" s="177">
        <v>2</v>
      </c>
      <c r="AM75" s="177" t="s">
        <v>219</v>
      </c>
      <c r="AN75" s="177">
        <v>1</v>
      </c>
      <c r="AO75" s="177">
        <v>25</v>
      </c>
      <c r="AP75" s="177">
        <v>9</v>
      </c>
      <c r="AQ75" s="177">
        <v>2</v>
      </c>
      <c r="AR75">
        <v>55.17</v>
      </c>
      <c r="AS75">
        <v>55.77</v>
      </c>
      <c r="AT75">
        <v>54.4</v>
      </c>
      <c r="AU75">
        <v>66.78</v>
      </c>
      <c r="AV75">
        <v>67.8</v>
      </c>
      <c r="AW75">
        <v>65.5</v>
      </c>
      <c r="AX75">
        <v>63.36</v>
      </c>
      <c r="AY75">
        <v>62.14</v>
      </c>
      <c r="AZ75">
        <v>65.5</v>
      </c>
    </row>
    <row r="76" spans="1:52" ht="16.149999999999999" customHeight="1">
      <c r="A76" s="105" t="s">
        <v>2555</v>
      </c>
      <c r="B76" s="67" t="s">
        <v>1257</v>
      </c>
      <c r="C76" s="67" t="s">
        <v>729</v>
      </c>
      <c r="D76" s="67" t="s">
        <v>739</v>
      </c>
      <c r="E76" s="68" t="s">
        <v>2556</v>
      </c>
      <c r="F76" s="108">
        <v>15</v>
      </c>
      <c r="G76" s="111">
        <v>15</v>
      </c>
      <c r="H76" s="111" t="s">
        <v>129</v>
      </c>
      <c r="I76" s="115" t="s">
        <v>129</v>
      </c>
      <c r="J76" s="115" t="s">
        <v>129</v>
      </c>
      <c r="K76" s="115" t="s">
        <v>129</v>
      </c>
      <c r="L76" s="109" t="s">
        <v>129</v>
      </c>
      <c r="M76" s="117">
        <v>15</v>
      </c>
      <c r="N76" s="108">
        <v>17</v>
      </c>
      <c r="O76" s="115">
        <v>15</v>
      </c>
      <c r="P76" s="115">
        <v>3</v>
      </c>
      <c r="Q76" s="109" t="s">
        <v>129</v>
      </c>
      <c r="R76" s="131">
        <v>1.1000000000000001</v>
      </c>
      <c r="S76" s="108">
        <v>25</v>
      </c>
      <c r="T76" s="115">
        <v>10</v>
      </c>
      <c r="U76" s="111">
        <v>15</v>
      </c>
      <c r="V76" s="119">
        <v>68.760000000000005</v>
      </c>
      <c r="W76" s="177">
        <v>3</v>
      </c>
      <c r="X76" s="115">
        <v>6</v>
      </c>
      <c r="Y76" s="109">
        <v>6</v>
      </c>
      <c r="Z76" s="108">
        <v>1</v>
      </c>
      <c r="AA76" s="115">
        <v>1</v>
      </c>
      <c r="AB76" s="115">
        <v>1</v>
      </c>
      <c r="AC76" s="115">
        <v>0</v>
      </c>
      <c r="AD76" s="115">
        <v>0</v>
      </c>
      <c r="AE76" s="115">
        <v>0</v>
      </c>
      <c r="AF76" s="115">
        <v>0</v>
      </c>
      <c r="AG76" s="115">
        <v>0</v>
      </c>
      <c r="AH76" s="109">
        <v>0</v>
      </c>
      <c r="AI76">
        <v>0</v>
      </c>
      <c r="AJ76" s="177">
        <v>26</v>
      </c>
      <c r="AK76" s="177">
        <v>15</v>
      </c>
      <c r="AL76" s="177">
        <v>11</v>
      </c>
      <c r="AM76" s="177" t="s">
        <v>219</v>
      </c>
      <c r="AN76" s="177">
        <v>2</v>
      </c>
      <c r="AO76" s="177">
        <v>18</v>
      </c>
      <c r="AP76" s="177">
        <v>12</v>
      </c>
      <c r="AQ76" s="177">
        <v>5</v>
      </c>
      <c r="AR76">
        <v>63.83</v>
      </c>
      <c r="AS76">
        <v>63.89</v>
      </c>
      <c r="AT76">
        <v>63.75</v>
      </c>
      <c r="AU76">
        <v>68.760000000000005</v>
      </c>
      <c r="AV76">
        <v>65.47</v>
      </c>
      <c r="AW76">
        <v>75.75</v>
      </c>
      <c r="AX76">
        <v>68.569999999999993</v>
      </c>
      <c r="AY76">
        <v>65.47</v>
      </c>
      <c r="AZ76">
        <v>73.36</v>
      </c>
    </row>
    <row r="77" spans="1:52" ht="16.149999999999999" customHeight="1">
      <c r="A77" s="105" t="s">
        <v>2557</v>
      </c>
      <c r="B77" s="67" t="s">
        <v>1257</v>
      </c>
      <c r="C77" s="67" t="s">
        <v>729</v>
      </c>
      <c r="D77" s="67" t="s">
        <v>739</v>
      </c>
      <c r="E77" s="68" t="s">
        <v>165</v>
      </c>
      <c r="F77" s="108">
        <v>20</v>
      </c>
      <c r="G77" s="111">
        <v>20</v>
      </c>
      <c r="H77" s="111" t="s">
        <v>129</v>
      </c>
      <c r="I77" s="115" t="s">
        <v>129</v>
      </c>
      <c r="J77" s="115" t="s">
        <v>129</v>
      </c>
      <c r="K77" s="115" t="s">
        <v>129</v>
      </c>
      <c r="L77" s="109" t="s">
        <v>129</v>
      </c>
      <c r="M77" s="117">
        <v>20</v>
      </c>
      <c r="N77" s="108">
        <v>26</v>
      </c>
      <c r="O77" s="115">
        <v>22</v>
      </c>
      <c r="P77" s="115">
        <v>5</v>
      </c>
      <c r="Q77" s="109">
        <v>0</v>
      </c>
      <c r="R77" s="131">
        <v>1.3</v>
      </c>
      <c r="S77" s="108">
        <v>33</v>
      </c>
      <c r="T77" s="115">
        <v>11</v>
      </c>
      <c r="U77" s="111">
        <v>22</v>
      </c>
      <c r="V77" s="119">
        <v>63.58</v>
      </c>
      <c r="W77" s="177">
        <v>10</v>
      </c>
      <c r="X77" s="115">
        <v>3</v>
      </c>
      <c r="Y77" s="109">
        <v>7</v>
      </c>
      <c r="Z77" s="108">
        <v>1</v>
      </c>
      <c r="AA77" s="115">
        <v>1</v>
      </c>
      <c r="AB77" s="115">
        <v>1</v>
      </c>
      <c r="AC77" s="115">
        <v>0</v>
      </c>
      <c r="AD77" s="115">
        <v>0</v>
      </c>
      <c r="AE77" s="115">
        <v>0</v>
      </c>
      <c r="AF77" s="115">
        <v>0</v>
      </c>
      <c r="AG77" s="115">
        <v>0</v>
      </c>
      <c r="AH77" s="109">
        <v>0</v>
      </c>
      <c r="AI77">
        <v>0</v>
      </c>
      <c r="AJ77" s="177">
        <v>27</v>
      </c>
      <c r="AK77" s="177">
        <v>20</v>
      </c>
      <c r="AL77" s="177">
        <v>7</v>
      </c>
      <c r="AM77" s="177" t="s">
        <v>219</v>
      </c>
      <c r="AN77" s="177">
        <v>3</v>
      </c>
      <c r="AO77" s="177">
        <v>92</v>
      </c>
      <c r="AP77" s="177">
        <v>17</v>
      </c>
      <c r="AQ77" s="177">
        <v>5</v>
      </c>
      <c r="AR77">
        <v>59.49</v>
      </c>
      <c r="AS77">
        <v>59.3</v>
      </c>
      <c r="AT77">
        <v>59.75</v>
      </c>
      <c r="AU77">
        <v>63.58</v>
      </c>
      <c r="AV77">
        <v>63.15</v>
      </c>
      <c r="AW77">
        <v>64.23</v>
      </c>
      <c r="AX77">
        <v>63.09</v>
      </c>
      <c r="AY77">
        <v>62.5</v>
      </c>
      <c r="AZ77">
        <v>63.93</v>
      </c>
    </row>
    <row r="78" spans="1:52" ht="16.149999999999999" customHeight="1">
      <c r="A78" s="105" t="s">
        <v>2558</v>
      </c>
      <c r="B78" s="67" t="s">
        <v>1257</v>
      </c>
      <c r="C78" s="67" t="s">
        <v>729</v>
      </c>
      <c r="D78" s="67" t="s">
        <v>739</v>
      </c>
      <c r="E78" s="68" t="s">
        <v>2559</v>
      </c>
      <c r="F78" s="108">
        <v>9</v>
      </c>
      <c r="G78" s="111">
        <v>9</v>
      </c>
      <c r="H78" s="111" t="s">
        <v>129</v>
      </c>
      <c r="I78" s="115" t="s">
        <v>129</v>
      </c>
      <c r="J78" s="115" t="s">
        <v>129</v>
      </c>
      <c r="K78" s="115" t="s">
        <v>129</v>
      </c>
      <c r="L78" s="109" t="s">
        <v>129</v>
      </c>
      <c r="M78" s="117">
        <v>9</v>
      </c>
      <c r="N78" s="108">
        <v>7</v>
      </c>
      <c r="O78" s="115">
        <v>4</v>
      </c>
      <c r="P78" s="115">
        <v>3</v>
      </c>
      <c r="Q78" s="109" t="s">
        <v>129</v>
      </c>
      <c r="R78" s="131">
        <v>0.8</v>
      </c>
      <c r="S78" s="108">
        <v>13</v>
      </c>
      <c r="T78" s="115">
        <v>4</v>
      </c>
      <c r="U78" s="111">
        <v>9</v>
      </c>
      <c r="V78" s="119">
        <v>69.459999999999994</v>
      </c>
      <c r="W78" s="177">
        <v>4</v>
      </c>
      <c r="X78" s="115">
        <v>1</v>
      </c>
      <c r="Y78" s="109">
        <v>4</v>
      </c>
      <c r="Z78" s="108">
        <v>1</v>
      </c>
      <c r="AA78" s="115">
        <v>1</v>
      </c>
      <c r="AB78" s="115">
        <v>1</v>
      </c>
      <c r="AC78" s="115">
        <v>0</v>
      </c>
      <c r="AD78" s="115">
        <v>0</v>
      </c>
      <c r="AE78" s="115">
        <v>0</v>
      </c>
      <c r="AF78" s="115">
        <v>0</v>
      </c>
      <c r="AG78" s="115">
        <v>0</v>
      </c>
      <c r="AH78" s="109">
        <v>0</v>
      </c>
      <c r="AI78">
        <v>0</v>
      </c>
      <c r="AJ78" s="177">
        <v>13</v>
      </c>
      <c r="AK78" s="177">
        <v>9</v>
      </c>
      <c r="AL78" s="177">
        <v>4</v>
      </c>
      <c r="AM78" s="177" t="s">
        <v>219</v>
      </c>
      <c r="AN78" s="177" t="s">
        <v>129</v>
      </c>
      <c r="AO78" s="177" t="s">
        <v>129</v>
      </c>
      <c r="AP78" s="177">
        <v>8</v>
      </c>
      <c r="AQ78" s="177">
        <v>1</v>
      </c>
      <c r="AR78">
        <v>69.349999999999994</v>
      </c>
      <c r="AS78">
        <v>70.56</v>
      </c>
      <c r="AT78">
        <v>68</v>
      </c>
      <c r="AU78">
        <v>69.459999999999994</v>
      </c>
      <c r="AV78">
        <v>70.56</v>
      </c>
      <c r="AW78">
        <v>67</v>
      </c>
      <c r="AX78">
        <v>67.430000000000007</v>
      </c>
      <c r="AY78">
        <v>70.56</v>
      </c>
      <c r="AZ78">
        <v>61.8</v>
      </c>
    </row>
    <row r="79" spans="1:52" ht="16.149999999999999" customHeight="1">
      <c r="A79" s="105" t="s">
        <v>740</v>
      </c>
      <c r="B79" s="67" t="s">
        <v>1257</v>
      </c>
      <c r="C79" s="67" t="s">
        <v>729</v>
      </c>
      <c r="D79" s="67" t="s">
        <v>741</v>
      </c>
      <c r="E79" s="68"/>
      <c r="F79" s="108">
        <v>115</v>
      </c>
      <c r="G79" s="111">
        <v>111</v>
      </c>
      <c r="H79" s="111">
        <v>4</v>
      </c>
      <c r="I79" s="115" t="s">
        <v>129</v>
      </c>
      <c r="J79" s="115">
        <v>4</v>
      </c>
      <c r="K79" s="115" t="s">
        <v>129</v>
      </c>
      <c r="L79" s="109" t="s">
        <v>129</v>
      </c>
      <c r="M79" s="117">
        <v>113</v>
      </c>
      <c r="N79" s="108">
        <v>107</v>
      </c>
      <c r="O79" s="115">
        <v>68</v>
      </c>
      <c r="P79" s="115">
        <v>36</v>
      </c>
      <c r="Q79" s="109">
        <v>2</v>
      </c>
      <c r="R79" s="131">
        <v>0.9</v>
      </c>
      <c r="S79" s="108">
        <v>133</v>
      </c>
      <c r="T79" s="115">
        <v>28</v>
      </c>
      <c r="U79" s="111">
        <v>105</v>
      </c>
      <c r="V79" s="119">
        <v>70.53</v>
      </c>
      <c r="W79" s="177">
        <v>36</v>
      </c>
      <c r="X79" s="115">
        <v>12</v>
      </c>
      <c r="Y79" s="109">
        <v>67</v>
      </c>
      <c r="Z79" s="108">
        <v>10</v>
      </c>
      <c r="AA79" s="115">
        <v>8</v>
      </c>
      <c r="AB79" s="115">
        <v>10</v>
      </c>
      <c r="AC79" s="115">
        <v>4</v>
      </c>
      <c r="AD79" s="115">
        <v>0</v>
      </c>
      <c r="AE79" s="115">
        <v>0</v>
      </c>
      <c r="AF79" s="115">
        <v>0</v>
      </c>
      <c r="AG79" s="115">
        <v>0</v>
      </c>
      <c r="AH79" s="109">
        <v>0</v>
      </c>
      <c r="AI79">
        <v>0</v>
      </c>
      <c r="AJ79" s="177">
        <v>179</v>
      </c>
      <c r="AK79" s="177">
        <v>111</v>
      </c>
      <c r="AL79" s="177">
        <v>68</v>
      </c>
      <c r="AM79" s="177" t="s">
        <v>219</v>
      </c>
      <c r="AN79" s="177">
        <v>9</v>
      </c>
      <c r="AO79" s="177">
        <v>291</v>
      </c>
      <c r="AP79" s="177">
        <v>54</v>
      </c>
      <c r="AQ79" s="177">
        <v>26</v>
      </c>
      <c r="AR79">
        <v>65.180000000000007</v>
      </c>
      <c r="AS79">
        <v>63.67</v>
      </c>
      <c r="AT79">
        <v>67.13</v>
      </c>
      <c r="AU79">
        <v>70.53</v>
      </c>
      <c r="AV79">
        <v>69.040000000000006</v>
      </c>
      <c r="AW79">
        <v>72.790000000000006</v>
      </c>
      <c r="AX79">
        <v>68.959999999999994</v>
      </c>
      <c r="AY79">
        <v>67.400000000000006</v>
      </c>
      <c r="AZ79">
        <v>71.63</v>
      </c>
    </row>
    <row r="80" spans="1:52" ht="16.149999999999999" customHeight="1">
      <c r="A80" s="105" t="s">
        <v>2560</v>
      </c>
      <c r="B80" s="67" t="s">
        <v>1257</v>
      </c>
      <c r="C80" s="67" t="s">
        <v>729</v>
      </c>
      <c r="D80" s="67" t="s">
        <v>741</v>
      </c>
      <c r="E80" s="68" t="s">
        <v>2561</v>
      </c>
      <c r="F80" s="108">
        <v>10</v>
      </c>
      <c r="G80" s="111">
        <v>10</v>
      </c>
      <c r="H80" s="111" t="s">
        <v>129</v>
      </c>
      <c r="I80" s="115" t="s">
        <v>129</v>
      </c>
      <c r="J80" s="115" t="s">
        <v>129</v>
      </c>
      <c r="K80" s="115" t="s">
        <v>129</v>
      </c>
      <c r="L80" s="109" t="s">
        <v>129</v>
      </c>
      <c r="M80" s="117">
        <v>10</v>
      </c>
      <c r="N80" s="108">
        <v>13</v>
      </c>
      <c r="O80" s="115">
        <v>10</v>
      </c>
      <c r="P80" s="115">
        <v>3</v>
      </c>
      <c r="Q80" s="109" t="s">
        <v>129</v>
      </c>
      <c r="R80" s="131">
        <v>1.3</v>
      </c>
      <c r="S80" s="108">
        <v>13</v>
      </c>
      <c r="T80" s="115">
        <v>3</v>
      </c>
      <c r="U80" s="111">
        <v>10</v>
      </c>
      <c r="V80" s="119">
        <v>70.31</v>
      </c>
      <c r="W80" s="177">
        <v>4</v>
      </c>
      <c r="X80" s="115">
        <v>1</v>
      </c>
      <c r="Y80" s="109">
        <v>5</v>
      </c>
      <c r="Z80" s="108">
        <v>1</v>
      </c>
      <c r="AA80" s="115">
        <v>0</v>
      </c>
      <c r="AB80" s="115">
        <v>1</v>
      </c>
      <c r="AC80" s="115">
        <v>0</v>
      </c>
      <c r="AD80" s="115">
        <v>0</v>
      </c>
      <c r="AE80" s="115">
        <v>0</v>
      </c>
      <c r="AF80" s="115">
        <v>0</v>
      </c>
      <c r="AG80" s="115">
        <v>0</v>
      </c>
      <c r="AH80" s="109">
        <v>0</v>
      </c>
      <c r="AI80">
        <v>0</v>
      </c>
      <c r="AJ80" s="177">
        <v>16</v>
      </c>
      <c r="AK80" s="177">
        <v>10</v>
      </c>
      <c r="AL80" s="177">
        <v>6</v>
      </c>
      <c r="AM80" s="177" t="s">
        <v>219</v>
      </c>
      <c r="AN80" s="177">
        <v>3</v>
      </c>
      <c r="AO80" s="177">
        <v>32</v>
      </c>
      <c r="AP80" s="177">
        <v>5</v>
      </c>
      <c r="AQ80" s="177">
        <v>2</v>
      </c>
      <c r="AR80">
        <v>66.760000000000005</v>
      </c>
      <c r="AS80">
        <v>61.58</v>
      </c>
      <c r="AT80">
        <v>73.67</v>
      </c>
      <c r="AU80">
        <v>70.31</v>
      </c>
      <c r="AV80">
        <v>67</v>
      </c>
      <c r="AW80">
        <v>74.17</v>
      </c>
      <c r="AX80">
        <v>69.73</v>
      </c>
      <c r="AY80">
        <v>66.67</v>
      </c>
      <c r="AZ80">
        <v>73.400000000000006</v>
      </c>
    </row>
    <row r="81" spans="1:52" ht="16.149999999999999" customHeight="1">
      <c r="A81" s="105" t="s">
        <v>2562</v>
      </c>
      <c r="B81" s="67" t="s">
        <v>1257</v>
      </c>
      <c r="C81" s="67" t="s">
        <v>729</v>
      </c>
      <c r="D81" s="67" t="s">
        <v>741</v>
      </c>
      <c r="E81" s="68" t="s">
        <v>286</v>
      </c>
      <c r="F81" s="108">
        <v>8</v>
      </c>
      <c r="G81" s="111" t="s">
        <v>130</v>
      </c>
      <c r="H81" s="111" t="s">
        <v>130</v>
      </c>
      <c r="I81" s="115" t="s">
        <v>130</v>
      </c>
      <c r="J81" s="115" t="s">
        <v>130</v>
      </c>
      <c r="K81" s="115" t="s">
        <v>130</v>
      </c>
      <c r="L81" s="109" t="s">
        <v>130</v>
      </c>
      <c r="M81" s="117" t="s">
        <v>130</v>
      </c>
      <c r="N81" s="108" t="s">
        <v>130</v>
      </c>
      <c r="O81" s="115" t="s">
        <v>130</v>
      </c>
      <c r="P81" s="115" t="s">
        <v>130</v>
      </c>
      <c r="Q81" s="109" t="s">
        <v>130</v>
      </c>
      <c r="R81" s="131" t="s">
        <v>130</v>
      </c>
      <c r="S81" s="108" t="s">
        <v>130</v>
      </c>
      <c r="T81" s="115" t="s">
        <v>130</v>
      </c>
      <c r="U81" s="111" t="s">
        <v>130</v>
      </c>
      <c r="V81" s="119" t="s">
        <v>130</v>
      </c>
      <c r="W81" s="177" t="s">
        <v>130</v>
      </c>
      <c r="X81" s="115" t="s">
        <v>130</v>
      </c>
      <c r="Y81" s="109" t="s">
        <v>130</v>
      </c>
      <c r="Z81" s="108">
        <v>1</v>
      </c>
      <c r="AA81" s="115">
        <v>1</v>
      </c>
      <c r="AB81" s="115">
        <v>1</v>
      </c>
      <c r="AC81" s="115">
        <v>0</v>
      </c>
      <c r="AD81" s="115">
        <v>0</v>
      </c>
      <c r="AE81" s="115">
        <v>0</v>
      </c>
      <c r="AF81" s="115">
        <v>0</v>
      </c>
      <c r="AG81" s="115">
        <v>0</v>
      </c>
      <c r="AH81" s="109">
        <v>0</v>
      </c>
      <c r="AI81">
        <v>0</v>
      </c>
      <c r="AJ81" s="177">
        <v>10</v>
      </c>
      <c r="AK81" s="177">
        <v>8</v>
      </c>
      <c r="AL81" s="177">
        <v>2</v>
      </c>
      <c r="AM81" s="177" t="s">
        <v>219</v>
      </c>
      <c r="AN81" s="177" t="s">
        <v>130</v>
      </c>
      <c r="AO81" s="177" t="s">
        <v>130</v>
      </c>
      <c r="AP81" s="177" t="s">
        <v>130</v>
      </c>
      <c r="AQ81" s="177" t="s">
        <v>130</v>
      </c>
      <c r="AR81" t="s">
        <v>130</v>
      </c>
      <c r="AS81" t="s">
        <v>130</v>
      </c>
      <c r="AT81" t="s">
        <v>130</v>
      </c>
      <c r="AU81" t="s">
        <v>130</v>
      </c>
      <c r="AV81" t="s">
        <v>130</v>
      </c>
      <c r="AW81" t="s">
        <v>130</v>
      </c>
      <c r="AX81" t="s">
        <v>130</v>
      </c>
      <c r="AY81" t="s">
        <v>130</v>
      </c>
      <c r="AZ81" t="s">
        <v>130</v>
      </c>
    </row>
    <row r="82" spans="1:52" ht="16.149999999999999" customHeight="1">
      <c r="A82" s="105" t="s">
        <v>2563</v>
      </c>
      <c r="B82" s="67" t="s">
        <v>1257</v>
      </c>
      <c r="C82" s="67" t="s">
        <v>729</v>
      </c>
      <c r="D82" s="67" t="s">
        <v>741</v>
      </c>
      <c r="E82" s="68" t="s">
        <v>141</v>
      </c>
      <c r="F82" s="108">
        <v>8</v>
      </c>
      <c r="G82" s="111">
        <v>7</v>
      </c>
      <c r="H82" s="111">
        <v>1</v>
      </c>
      <c r="I82" s="115" t="s">
        <v>129</v>
      </c>
      <c r="J82" s="115">
        <v>1</v>
      </c>
      <c r="K82" s="115" t="s">
        <v>129</v>
      </c>
      <c r="L82" s="109" t="s">
        <v>129</v>
      </c>
      <c r="M82" s="117">
        <v>8</v>
      </c>
      <c r="N82" s="108">
        <v>6</v>
      </c>
      <c r="O82" s="115">
        <v>5</v>
      </c>
      <c r="P82" s="115">
        <v>1</v>
      </c>
      <c r="Q82" s="109">
        <v>0</v>
      </c>
      <c r="R82" s="131">
        <v>0.8</v>
      </c>
      <c r="S82" s="108">
        <v>11</v>
      </c>
      <c r="T82" s="115">
        <v>3</v>
      </c>
      <c r="U82" s="111">
        <v>8</v>
      </c>
      <c r="V82" s="119">
        <v>71.09</v>
      </c>
      <c r="W82" s="177">
        <v>1</v>
      </c>
      <c r="X82" s="115">
        <v>1</v>
      </c>
      <c r="Y82" s="109">
        <v>6</v>
      </c>
      <c r="Z82" s="108">
        <v>1</v>
      </c>
      <c r="AA82" s="115">
        <v>0</v>
      </c>
      <c r="AB82" s="115">
        <v>1</v>
      </c>
      <c r="AC82" s="115">
        <v>0</v>
      </c>
      <c r="AD82" s="115">
        <v>0</v>
      </c>
      <c r="AE82" s="115">
        <v>0</v>
      </c>
      <c r="AF82" s="115">
        <v>0</v>
      </c>
      <c r="AG82" s="115">
        <v>0</v>
      </c>
      <c r="AH82" s="109">
        <v>0</v>
      </c>
      <c r="AI82">
        <v>0</v>
      </c>
      <c r="AJ82" s="177">
        <v>14</v>
      </c>
      <c r="AK82" s="177">
        <v>7</v>
      </c>
      <c r="AL82" s="177">
        <v>7</v>
      </c>
      <c r="AM82" s="177" t="s">
        <v>219</v>
      </c>
      <c r="AN82" s="177">
        <v>3</v>
      </c>
      <c r="AO82" s="177">
        <v>133</v>
      </c>
      <c r="AP82" s="177">
        <v>5</v>
      </c>
      <c r="AQ82" s="177">
        <v>2</v>
      </c>
      <c r="AR82">
        <v>66.760000000000005</v>
      </c>
      <c r="AS82">
        <v>61.33</v>
      </c>
      <c r="AT82">
        <v>72.88</v>
      </c>
      <c r="AU82">
        <v>71.09</v>
      </c>
      <c r="AV82">
        <v>65.86</v>
      </c>
      <c r="AW82">
        <v>80.25</v>
      </c>
      <c r="AX82">
        <v>69</v>
      </c>
      <c r="AY82">
        <v>65.17</v>
      </c>
      <c r="AZ82">
        <v>76.67</v>
      </c>
    </row>
    <row r="83" spans="1:52" ht="16.149999999999999" customHeight="1">
      <c r="A83" s="105" t="s">
        <v>2564</v>
      </c>
      <c r="B83" s="67" t="s">
        <v>1257</v>
      </c>
      <c r="C83" s="67" t="s">
        <v>729</v>
      </c>
      <c r="D83" s="67" t="s">
        <v>741</v>
      </c>
      <c r="E83" s="68" t="s">
        <v>2565</v>
      </c>
      <c r="F83" s="108">
        <v>18</v>
      </c>
      <c r="G83" s="111">
        <v>16</v>
      </c>
      <c r="H83" s="111">
        <v>2</v>
      </c>
      <c r="I83" s="115" t="s">
        <v>129</v>
      </c>
      <c r="J83" s="115">
        <v>2</v>
      </c>
      <c r="K83" s="115" t="s">
        <v>129</v>
      </c>
      <c r="L83" s="109" t="s">
        <v>129</v>
      </c>
      <c r="M83" s="117">
        <v>17</v>
      </c>
      <c r="N83" s="108">
        <v>18</v>
      </c>
      <c r="O83" s="115">
        <v>11</v>
      </c>
      <c r="P83" s="115">
        <v>6</v>
      </c>
      <c r="Q83" s="109">
        <v>1</v>
      </c>
      <c r="R83" s="131">
        <v>1.1000000000000001</v>
      </c>
      <c r="S83" s="108">
        <v>13</v>
      </c>
      <c r="T83" s="115">
        <v>3</v>
      </c>
      <c r="U83" s="111">
        <v>10</v>
      </c>
      <c r="V83" s="119">
        <v>69.77</v>
      </c>
      <c r="W83" s="177">
        <v>8</v>
      </c>
      <c r="X83" s="115" t="s">
        <v>129</v>
      </c>
      <c r="Y83" s="109">
        <v>10</v>
      </c>
      <c r="Z83" s="108">
        <v>1</v>
      </c>
      <c r="AA83" s="115">
        <v>1</v>
      </c>
      <c r="AB83" s="115">
        <v>1</v>
      </c>
      <c r="AC83" s="115">
        <v>0</v>
      </c>
      <c r="AD83" s="115">
        <v>0</v>
      </c>
      <c r="AE83" s="115">
        <v>0</v>
      </c>
      <c r="AF83" s="115">
        <v>0</v>
      </c>
      <c r="AG83" s="115">
        <v>0</v>
      </c>
      <c r="AH83" s="109">
        <v>0</v>
      </c>
      <c r="AI83">
        <v>0</v>
      </c>
      <c r="AJ83" s="177">
        <v>22</v>
      </c>
      <c r="AK83" s="177">
        <v>15</v>
      </c>
      <c r="AL83" s="177">
        <v>7</v>
      </c>
      <c r="AM83" s="177" t="s">
        <v>219</v>
      </c>
      <c r="AN83" s="177" t="s">
        <v>129</v>
      </c>
      <c r="AO83" s="177" t="s">
        <v>129</v>
      </c>
      <c r="AP83" s="177">
        <v>7</v>
      </c>
      <c r="AQ83" s="177">
        <v>4</v>
      </c>
      <c r="AR83">
        <v>64.69</v>
      </c>
      <c r="AS83">
        <v>64.5</v>
      </c>
      <c r="AT83">
        <v>64.930000000000007</v>
      </c>
      <c r="AU83">
        <v>69.77</v>
      </c>
      <c r="AV83">
        <v>69.14</v>
      </c>
      <c r="AW83">
        <v>70.5</v>
      </c>
      <c r="AX83">
        <v>68.75</v>
      </c>
      <c r="AY83">
        <v>67.44</v>
      </c>
      <c r="AZ83">
        <v>70.430000000000007</v>
      </c>
    </row>
    <row r="84" spans="1:52" ht="16.149999999999999" customHeight="1">
      <c r="A84" s="105" t="s">
        <v>2566</v>
      </c>
      <c r="B84" s="67" t="s">
        <v>1257</v>
      </c>
      <c r="C84" s="67" t="s">
        <v>729</v>
      </c>
      <c r="D84" s="67" t="s">
        <v>741</v>
      </c>
      <c r="E84" s="68" t="s">
        <v>2567</v>
      </c>
      <c r="F84" s="108">
        <v>10</v>
      </c>
      <c r="G84" s="111">
        <v>10</v>
      </c>
      <c r="H84" s="111" t="s">
        <v>129</v>
      </c>
      <c r="I84" s="115" t="s">
        <v>129</v>
      </c>
      <c r="J84" s="115" t="s">
        <v>129</v>
      </c>
      <c r="K84" s="115" t="s">
        <v>129</v>
      </c>
      <c r="L84" s="109" t="s">
        <v>129</v>
      </c>
      <c r="M84" s="117">
        <v>10</v>
      </c>
      <c r="N84" s="108">
        <v>9</v>
      </c>
      <c r="O84" s="115">
        <v>6</v>
      </c>
      <c r="P84" s="115">
        <v>3</v>
      </c>
      <c r="Q84" s="109" t="s">
        <v>129</v>
      </c>
      <c r="R84" s="131">
        <v>0.9</v>
      </c>
      <c r="S84" s="108">
        <v>18</v>
      </c>
      <c r="T84" s="115">
        <v>7</v>
      </c>
      <c r="U84" s="111">
        <v>11</v>
      </c>
      <c r="V84" s="119">
        <v>66.94</v>
      </c>
      <c r="W84" s="177">
        <v>3</v>
      </c>
      <c r="X84" s="115">
        <v>3</v>
      </c>
      <c r="Y84" s="109">
        <v>4</v>
      </c>
      <c r="Z84" s="108">
        <v>1</v>
      </c>
      <c r="AA84" s="115">
        <v>1</v>
      </c>
      <c r="AB84" s="115">
        <v>1</v>
      </c>
      <c r="AC84" s="115">
        <v>1</v>
      </c>
      <c r="AD84" s="115">
        <v>0</v>
      </c>
      <c r="AE84" s="115">
        <v>0</v>
      </c>
      <c r="AF84" s="115">
        <v>0</v>
      </c>
      <c r="AG84" s="115">
        <v>0</v>
      </c>
      <c r="AH84" s="109">
        <v>0</v>
      </c>
      <c r="AI84">
        <v>0</v>
      </c>
      <c r="AJ84" s="177">
        <v>17</v>
      </c>
      <c r="AK84" s="177">
        <v>10</v>
      </c>
      <c r="AL84" s="177">
        <v>7</v>
      </c>
      <c r="AM84" s="177" t="s">
        <v>219</v>
      </c>
      <c r="AN84" s="177">
        <v>2</v>
      </c>
      <c r="AO84" s="177">
        <v>123</v>
      </c>
      <c r="AP84" s="177">
        <v>5</v>
      </c>
      <c r="AQ84" s="177">
        <v>2</v>
      </c>
      <c r="AR84">
        <v>67.27</v>
      </c>
      <c r="AS84">
        <v>64.31</v>
      </c>
      <c r="AT84">
        <v>71.56</v>
      </c>
      <c r="AU84">
        <v>66.94</v>
      </c>
      <c r="AV84">
        <v>64.3</v>
      </c>
      <c r="AW84">
        <v>70.25</v>
      </c>
      <c r="AX84">
        <v>63.43</v>
      </c>
      <c r="AY84">
        <v>61</v>
      </c>
      <c r="AZ84">
        <v>66.67</v>
      </c>
    </row>
    <row r="85" spans="1:52" ht="16.149999999999999" customHeight="1">
      <c r="A85" s="105" t="s">
        <v>2568</v>
      </c>
      <c r="B85" s="67" t="s">
        <v>1257</v>
      </c>
      <c r="C85" s="67" t="s">
        <v>729</v>
      </c>
      <c r="D85" s="67" t="s">
        <v>741</v>
      </c>
      <c r="E85" s="68" t="s">
        <v>337</v>
      </c>
      <c r="F85" s="108">
        <v>2</v>
      </c>
      <c r="G85" s="111" t="s">
        <v>130</v>
      </c>
      <c r="H85" s="111" t="s">
        <v>130</v>
      </c>
      <c r="I85" s="115" t="s">
        <v>130</v>
      </c>
      <c r="J85" s="115" t="s">
        <v>130</v>
      </c>
      <c r="K85" s="115" t="s">
        <v>130</v>
      </c>
      <c r="L85" s="109" t="s">
        <v>130</v>
      </c>
      <c r="M85" s="117" t="s">
        <v>130</v>
      </c>
      <c r="N85" s="108" t="s">
        <v>130</v>
      </c>
      <c r="O85" s="115" t="s">
        <v>130</v>
      </c>
      <c r="P85" s="115" t="s">
        <v>130</v>
      </c>
      <c r="Q85" s="109" t="s">
        <v>130</v>
      </c>
      <c r="R85" s="131" t="s">
        <v>130</v>
      </c>
      <c r="S85" s="108" t="s">
        <v>130</v>
      </c>
      <c r="T85" s="115" t="s">
        <v>130</v>
      </c>
      <c r="U85" s="111" t="s">
        <v>130</v>
      </c>
      <c r="V85" s="119" t="s">
        <v>130</v>
      </c>
      <c r="W85" s="177" t="s">
        <v>130</v>
      </c>
      <c r="X85" s="115" t="s">
        <v>130</v>
      </c>
      <c r="Y85" s="109" t="s">
        <v>130</v>
      </c>
      <c r="Z85" s="108">
        <v>1</v>
      </c>
      <c r="AA85" s="115">
        <v>1</v>
      </c>
      <c r="AB85" s="115">
        <v>1</v>
      </c>
      <c r="AC85" s="115">
        <v>0</v>
      </c>
      <c r="AD85" s="115">
        <v>0</v>
      </c>
      <c r="AE85" s="115">
        <v>0</v>
      </c>
      <c r="AF85" s="115">
        <v>0</v>
      </c>
      <c r="AG85" s="115">
        <v>0</v>
      </c>
      <c r="AH85" s="109">
        <v>0</v>
      </c>
      <c r="AI85">
        <v>0</v>
      </c>
      <c r="AJ85" s="177">
        <v>6</v>
      </c>
      <c r="AK85" s="177">
        <v>2</v>
      </c>
      <c r="AL85" s="177">
        <v>4</v>
      </c>
      <c r="AM85" s="177" t="s">
        <v>219</v>
      </c>
      <c r="AN85" s="177" t="s">
        <v>130</v>
      </c>
      <c r="AO85" s="177" t="s">
        <v>130</v>
      </c>
      <c r="AP85" s="177" t="s">
        <v>130</v>
      </c>
      <c r="AQ85" s="177" t="s">
        <v>130</v>
      </c>
      <c r="AR85" t="s">
        <v>130</v>
      </c>
      <c r="AS85" t="s">
        <v>130</v>
      </c>
      <c r="AT85" t="s">
        <v>130</v>
      </c>
      <c r="AU85" t="s">
        <v>130</v>
      </c>
      <c r="AV85" t="s">
        <v>130</v>
      </c>
      <c r="AW85" t="s">
        <v>130</v>
      </c>
      <c r="AX85" t="s">
        <v>130</v>
      </c>
      <c r="AY85" t="s">
        <v>130</v>
      </c>
      <c r="AZ85" t="s">
        <v>130</v>
      </c>
    </row>
    <row r="86" spans="1:52" ht="16.149999999999999" customHeight="1">
      <c r="A86" s="105" t="s">
        <v>2569</v>
      </c>
      <c r="B86" s="67" t="s">
        <v>1257</v>
      </c>
      <c r="C86" s="67" t="s">
        <v>729</v>
      </c>
      <c r="D86" s="67" t="s">
        <v>741</v>
      </c>
      <c r="E86" s="68" t="s">
        <v>2570</v>
      </c>
      <c r="F86" s="108">
        <v>19</v>
      </c>
      <c r="G86" s="111">
        <v>19</v>
      </c>
      <c r="H86" s="111" t="s">
        <v>129</v>
      </c>
      <c r="I86" s="115" t="s">
        <v>129</v>
      </c>
      <c r="J86" s="115" t="s">
        <v>129</v>
      </c>
      <c r="K86" s="115" t="s">
        <v>129</v>
      </c>
      <c r="L86" s="109" t="s">
        <v>129</v>
      </c>
      <c r="M86" s="117">
        <v>19</v>
      </c>
      <c r="N86" s="108">
        <v>18</v>
      </c>
      <c r="O86" s="115">
        <v>10</v>
      </c>
      <c r="P86" s="115">
        <v>8</v>
      </c>
      <c r="Q86" s="109">
        <v>0</v>
      </c>
      <c r="R86" s="131">
        <v>0.9</v>
      </c>
      <c r="S86" s="108">
        <v>18</v>
      </c>
      <c r="T86" s="115">
        <v>3</v>
      </c>
      <c r="U86" s="111">
        <v>15</v>
      </c>
      <c r="V86" s="119">
        <v>71.78</v>
      </c>
      <c r="W86" s="177">
        <v>4</v>
      </c>
      <c r="X86" s="115">
        <v>3</v>
      </c>
      <c r="Y86" s="109">
        <v>12</v>
      </c>
      <c r="Z86" s="108">
        <v>1</v>
      </c>
      <c r="AA86" s="115">
        <v>1</v>
      </c>
      <c r="AB86" s="115">
        <v>1</v>
      </c>
      <c r="AC86" s="115">
        <v>1</v>
      </c>
      <c r="AD86" s="115">
        <v>0</v>
      </c>
      <c r="AE86" s="115">
        <v>0</v>
      </c>
      <c r="AF86" s="115">
        <v>0</v>
      </c>
      <c r="AG86" s="115">
        <v>0</v>
      </c>
      <c r="AH86" s="109">
        <v>0</v>
      </c>
      <c r="AI86">
        <v>0</v>
      </c>
      <c r="AJ86" s="177">
        <v>29</v>
      </c>
      <c r="AK86" s="177">
        <v>19</v>
      </c>
      <c r="AL86" s="177">
        <v>10</v>
      </c>
      <c r="AM86" s="177" t="s">
        <v>219</v>
      </c>
      <c r="AN86" s="177">
        <v>1</v>
      </c>
      <c r="AO86" s="177">
        <v>3</v>
      </c>
      <c r="AP86" s="177">
        <v>7</v>
      </c>
      <c r="AQ86" s="177">
        <v>3</v>
      </c>
      <c r="AR86">
        <v>64.599999999999994</v>
      </c>
      <c r="AS86">
        <v>62.52</v>
      </c>
      <c r="AT86">
        <v>67.11</v>
      </c>
      <c r="AU86">
        <v>71.78</v>
      </c>
      <c r="AV86">
        <v>71.08</v>
      </c>
      <c r="AW86">
        <v>73.599999999999994</v>
      </c>
      <c r="AX86">
        <v>72.75</v>
      </c>
      <c r="AY86">
        <v>73.180000000000007</v>
      </c>
      <c r="AZ86">
        <v>71.8</v>
      </c>
    </row>
    <row r="87" spans="1:52" ht="16.149999999999999" customHeight="1">
      <c r="A87" s="105" t="s">
        <v>2571</v>
      </c>
      <c r="B87" s="67" t="s">
        <v>1257</v>
      </c>
      <c r="C87" s="67" t="s">
        <v>729</v>
      </c>
      <c r="D87" s="67" t="s">
        <v>741</v>
      </c>
      <c r="E87" s="68" t="s">
        <v>2572</v>
      </c>
      <c r="F87" s="108">
        <v>17</v>
      </c>
      <c r="G87" s="111">
        <v>17</v>
      </c>
      <c r="H87" s="111" t="s">
        <v>129</v>
      </c>
      <c r="I87" s="115" t="s">
        <v>129</v>
      </c>
      <c r="J87" s="115" t="s">
        <v>129</v>
      </c>
      <c r="K87" s="115" t="s">
        <v>129</v>
      </c>
      <c r="L87" s="109" t="s">
        <v>129</v>
      </c>
      <c r="M87" s="117">
        <v>17</v>
      </c>
      <c r="N87" s="108">
        <v>17</v>
      </c>
      <c r="O87" s="115">
        <v>11</v>
      </c>
      <c r="P87" s="115">
        <v>6</v>
      </c>
      <c r="Q87" s="109">
        <v>0</v>
      </c>
      <c r="R87" s="131">
        <v>1</v>
      </c>
      <c r="S87" s="108">
        <v>23</v>
      </c>
      <c r="T87" s="115">
        <v>7</v>
      </c>
      <c r="U87" s="111">
        <v>16</v>
      </c>
      <c r="V87" s="119">
        <v>66.22</v>
      </c>
      <c r="W87" s="177">
        <v>4</v>
      </c>
      <c r="X87" s="115">
        <v>2</v>
      </c>
      <c r="Y87" s="109">
        <v>11</v>
      </c>
      <c r="Z87" s="108">
        <v>1</v>
      </c>
      <c r="AA87" s="115">
        <v>1</v>
      </c>
      <c r="AB87" s="115">
        <v>1</v>
      </c>
      <c r="AC87" s="115">
        <v>1</v>
      </c>
      <c r="AD87" s="115">
        <v>0</v>
      </c>
      <c r="AE87" s="115">
        <v>0</v>
      </c>
      <c r="AF87" s="115">
        <v>0</v>
      </c>
      <c r="AG87" s="115">
        <v>0</v>
      </c>
      <c r="AH87" s="109">
        <v>0</v>
      </c>
      <c r="AI87">
        <v>0</v>
      </c>
      <c r="AJ87" s="177">
        <v>22</v>
      </c>
      <c r="AK87" s="177">
        <v>17</v>
      </c>
      <c r="AL87" s="177">
        <v>5</v>
      </c>
      <c r="AM87" s="177" t="s">
        <v>219</v>
      </c>
      <c r="AN87" s="177" t="s">
        <v>129</v>
      </c>
      <c r="AO87" s="177" t="s">
        <v>129</v>
      </c>
      <c r="AP87" s="177">
        <v>13</v>
      </c>
      <c r="AQ87" s="177">
        <v>4</v>
      </c>
      <c r="AR87">
        <v>62.38</v>
      </c>
      <c r="AS87">
        <v>63</v>
      </c>
      <c r="AT87">
        <v>61.67</v>
      </c>
      <c r="AU87">
        <v>66.22</v>
      </c>
      <c r="AV87">
        <v>66.13</v>
      </c>
      <c r="AW87">
        <v>66.38</v>
      </c>
      <c r="AX87">
        <v>66</v>
      </c>
      <c r="AY87">
        <v>64.459999999999994</v>
      </c>
      <c r="AZ87">
        <v>70</v>
      </c>
    </row>
    <row r="88" spans="1:52" ht="16.149999999999999" customHeight="1">
      <c r="A88" s="105" t="s">
        <v>2573</v>
      </c>
      <c r="B88" s="67" t="s">
        <v>1257</v>
      </c>
      <c r="C88" s="67" t="s">
        <v>729</v>
      </c>
      <c r="D88" s="67" t="s">
        <v>741</v>
      </c>
      <c r="E88" s="68" t="s">
        <v>2574</v>
      </c>
      <c r="F88" s="108">
        <v>12</v>
      </c>
      <c r="G88" s="111">
        <v>11</v>
      </c>
      <c r="H88" s="111">
        <v>1</v>
      </c>
      <c r="I88" s="115" t="s">
        <v>129</v>
      </c>
      <c r="J88" s="115">
        <v>1</v>
      </c>
      <c r="K88" s="115" t="s">
        <v>129</v>
      </c>
      <c r="L88" s="109" t="s">
        <v>129</v>
      </c>
      <c r="M88" s="117">
        <v>11</v>
      </c>
      <c r="N88" s="108">
        <v>8</v>
      </c>
      <c r="O88" s="115">
        <v>6</v>
      </c>
      <c r="P88" s="115">
        <v>2</v>
      </c>
      <c r="Q88" s="109" t="s">
        <v>129</v>
      </c>
      <c r="R88" s="131">
        <v>0.7</v>
      </c>
      <c r="S88" s="108">
        <v>13</v>
      </c>
      <c r="T88" s="115">
        <v>1</v>
      </c>
      <c r="U88" s="111">
        <v>12</v>
      </c>
      <c r="V88" s="119">
        <v>77.540000000000006</v>
      </c>
      <c r="W88" s="177">
        <v>6</v>
      </c>
      <c r="X88" s="115">
        <v>1</v>
      </c>
      <c r="Y88" s="109">
        <v>5</v>
      </c>
      <c r="Z88" s="108">
        <v>1</v>
      </c>
      <c r="AA88" s="115">
        <v>1</v>
      </c>
      <c r="AB88" s="115">
        <v>1</v>
      </c>
      <c r="AC88" s="115">
        <v>1</v>
      </c>
      <c r="AD88" s="115">
        <v>0</v>
      </c>
      <c r="AE88" s="115">
        <v>0</v>
      </c>
      <c r="AF88" s="115">
        <v>0</v>
      </c>
      <c r="AG88" s="115">
        <v>0</v>
      </c>
      <c r="AH88" s="109">
        <v>0</v>
      </c>
      <c r="AI88">
        <v>0</v>
      </c>
      <c r="AJ88" s="177">
        <v>20</v>
      </c>
      <c r="AK88" s="177">
        <v>12</v>
      </c>
      <c r="AL88" s="177">
        <v>8</v>
      </c>
      <c r="AM88" s="177" t="s">
        <v>219</v>
      </c>
      <c r="AN88" s="177" t="s">
        <v>129</v>
      </c>
      <c r="AO88" s="177" t="s">
        <v>129</v>
      </c>
      <c r="AP88" s="177">
        <v>7</v>
      </c>
      <c r="AQ88" s="177">
        <v>3</v>
      </c>
      <c r="AR88">
        <v>65.5</v>
      </c>
      <c r="AS88">
        <v>65.599999999999994</v>
      </c>
      <c r="AT88">
        <v>65.38</v>
      </c>
      <c r="AU88">
        <v>77.540000000000006</v>
      </c>
      <c r="AV88">
        <v>77</v>
      </c>
      <c r="AW88">
        <v>78.400000000000006</v>
      </c>
      <c r="AX88">
        <v>71.86</v>
      </c>
      <c r="AY88">
        <v>70</v>
      </c>
      <c r="AZ88">
        <v>76.5</v>
      </c>
    </row>
    <row r="89" spans="1:52" ht="16.149999999999999" customHeight="1">
      <c r="A89" s="105" t="s">
        <v>2575</v>
      </c>
      <c r="B89" s="67" t="s">
        <v>1257</v>
      </c>
      <c r="C89" s="67" t="s">
        <v>729</v>
      </c>
      <c r="D89" s="67" t="s">
        <v>741</v>
      </c>
      <c r="E89" s="68" t="s">
        <v>2576</v>
      </c>
      <c r="F89" s="108">
        <v>11</v>
      </c>
      <c r="G89" s="111">
        <v>11</v>
      </c>
      <c r="H89" s="111" t="s">
        <v>129</v>
      </c>
      <c r="I89" s="115" t="s">
        <v>129</v>
      </c>
      <c r="J89" s="115" t="s">
        <v>129</v>
      </c>
      <c r="K89" s="115" t="s">
        <v>129</v>
      </c>
      <c r="L89" s="109" t="s">
        <v>129</v>
      </c>
      <c r="M89" s="117">
        <v>11</v>
      </c>
      <c r="N89" s="108">
        <v>10</v>
      </c>
      <c r="O89" s="115">
        <v>5</v>
      </c>
      <c r="P89" s="115">
        <v>5</v>
      </c>
      <c r="Q89" s="109">
        <v>0</v>
      </c>
      <c r="R89" s="131">
        <v>0.9</v>
      </c>
      <c r="S89" s="108">
        <v>10</v>
      </c>
      <c r="T89" s="115" t="s">
        <v>129</v>
      </c>
      <c r="U89" s="111">
        <v>10</v>
      </c>
      <c r="V89" s="119">
        <v>75.099999999999994</v>
      </c>
      <c r="W89" s="177">
        <v>2</v>
      </c>
      <c r="X89" s="115">
        <v>1</v>
      </c>
      <c r="Y89" s="109">
        <v>8</v>
      </c>
      <c r="Z89" s="108">
        <v>1</v>
      </c>
      <c r="AA89" s="115">
        <v>1</v>
      </c>
      <c r="AB89" s="115">
        <v>1</v>
      </c>
      <c r="AC89" s="115">
        <v>0</v>
      </c>
      <c r="AD89" s="115">
        <v>0</v>
      </c>
      <c r="AE89" s="115">
        <v>0</v>
      </c>
      <c r="AF89" s="115">
        <v>0</v>
      </c>
      <c r="AG89" s="115">
        <v>0</v>
      </c>
      <c r="AH89" s="109">
        <v>0</v>
      </c>
      <c r="AI89">
        <v>0</v>
      </c>
      <c r="AJ89" s="177">
        <v>23</v>
      </c>
      <c r="AK89" s="177">
        <v>11</v>
      </c>
      <c r="AL89" s="177">
        <v>12</v>
      </c>
      <c r="AM89" s="177" t="s">
        <v>219</v>
      </c>
      <c r="AN89" s="177" t="s">
        <v>129</v>
      </c>
      <c r="AO89" s="177" t="s">
        <v>129</v>
      </c>
      <c r="AP89" s="177">
        <v>2</v>
      </c>
      <c r="AQ89" s="177">
        <v>3</v>
      </c>
      <c r="AR89">
        <v>68.89</v>
      </c>
      <c r="AS89">
        <v>66.5</v>
      </c>
      <c r="AT89">
        <v>73</v>
      </c>
      <c r="AU89">
        <v>75.099999999999994</v>
      </c>
      <c r="AV89">
        <v>73.67</v>
      </c>
      <c r="AW89">
        <v>77.25</v>
      </c>
      <c r="AX89">
        <v>74.290000000000006</v>
      </c>
      <c r="AY89">
        <v>72.75</v>
      </c>
      <c r="AZ89">
        <v>76.33</v>
      </c>
    </row>
    <row r="90" spans="1:52" ht="16.149999999999999" customHeight="1">
      <c r="A90" s="105" t="s">
        <v>742</v>
      </c>
      <c r="B90" s="67" t="s">
        <v>1257</v>
      </c>
      <c r="C90" s="67" t="s">
        <v>729</v>
      </c>
      <c r="D90" s="67" t="s">
        <v>743</v>
      </c>
      <c r="E90" s="68"/>
      <c r="F90" s="108">
        <v>57</v>
      </c>
      <c r="G90" s="111">
        <v>56</v>
      </c>
      <c r="H90" s="111">
        <v>1</v>
      </c>
      <c r="I90" s="115" t="s">
        <v>129</v>
      </c>
      <c r="J90" s="115">
        <v>1</v>
      </c>
      <c r="K90" s="115" t="s">
        <v>129</v>
      </c>
      <c r="L90" s="109" t="s">
        <v>129</v>
      </c>
      <c r="M90" s="117">
        <v>57</v>
      </c>
      <c r="N90" s="108">
        <v>52</v>
      </c>
      <c r="O90" s="115">
        <v>39</v>
      </c>
      <c r="P90" s="115">
        <v>13</v>
      </c>
      <c r="Q90" s="109">
        <v>0</v>
      </c>
      <c r="R90" s="131">
        <v>0.9</v>
      </c>
      <c r="S90" s="108">
        <v>80</v>
      </c>
      <c r="T90" s="115">
        <v>22</v>
      </c>
      <c r="U90" s="111">
        <v>58</v>
      </c>
      <c r="V90" s="119">
        <v>70.88</v>
      </c>
      <c r="W90" s="177">
        <v>28</v>
      </c>
      <c r="X90" s="115">
        <v>10</v>
      </c>
      <c r="Y90" s="109">
        <v>19</v>
      </c>
      <c r="Z90" s="108">
        <v>12</v>
      </c>
      <c r="AA90" s="115">
        <v>11</v>
      </c>
      <c r="AB90" s="115">
        <v>12</v>
      </c>
      <c r="AC90" s="115">
        <v>11</v>
      </c>
      <c r="AD90" s="115">
        <v>1</v>
      </c>
      <c r="AE90" s="115">
        <v>1</v>
      </c>
      <c r="AF90" s="115">
        <v>0</v>
      </c>
      <c r="AG90" s="115">
        <v>1</v>
      </c>
      <c r="AH90" s="109">
        <v>0</v>
      </c>
      <c r="AI90">
        <v>0</v>
      </c>
      <c r="AJ90" s="177">
        <v>119</v>
      </c>
      <c r="AK90" s="177">
        <v>56</v>
      </c>
      <c r="AL90" s="177">
        <v>63</v>
      </c>
      <c r="AM90" s="177" t="s">
        <v>219</v>
      </c>
      <c r="AN90" s="177" t="s">
        <v>129</v>
      </c>
      <c r="AO90" s="177" t="s">
        <v>129</v>
      </c>
      <c r="AP90" s="177">
        <v>36</v>
      </c>
      <c r="AQ90" s="177">
        <v>6</v>
      </c>
      <c r="AR90">
        <v>63.46</v>
      </c>
      <c r="AS90">
        <v>63</v>
      </c>
      <c r="AT90">
        <v>63.96</v>
      </c>
      <c r="AU90">
        <v>70.88</v>
      </c>
      <c r="AV90">
        <v>71.569999999999993</v>
      </c>
      <c r="AW90">
        <v>69.94</v>
      </c>
      <c r="AX90">
        <v>69.58</v>
      </c>
      <c r="AY90">
        <v>71.489999999999995</v>
      </c>
      <c r="AZ90">
        <v>66.959999999999994</v>
      </c>
    </row>
    <row r="91" spans="1:52" ht="16.149999999999999" customHeight="1">
      <c r="A91" s="105" t="s">
        <v>2577</v>
      </c>
      <c r="B91" s="67" t="s">
        <v>1257</v>
      </c>
      <c r="C91" s="67" t="s">
        <v>729</v>
      </c>
      <c r="D91" s="67" t="s">
        <v>743</v>
      </c>
      <c r="E91" s="68" t="s">
        <v>2578</v>
      </c>
      <c r="F91" s="108">
        <v>3</v>
      </c>
      <c r="G91" s="111">
        <v>3</v>
      </c>
      <c r="H91" s="111" t="s">
        <v>129</v>
      </c>
      <c r="I91" s="115" t="s">
        <v>129</v>
      </c>
      <c r="J91" s="115" t="s">
        <v>129</v>
      </c>
      <c r="K91" s="115" t="s">
        <v>129</v>
      </c>
      <c r="L91" s="109" t="s">
        <v>129</v>
      </c>
      <c r="M91" s="117">
        <v>3</v>
      </c>
      <c r="N91" s="108">
        <v>2</v>
      </c>
      <c r="O91" s="115">
        <v>2</v>
      </c>
      <c r="P91" s="115">
        <v>0</v>
      </c>
      <c r="Q91" s="109" t="s">
        <v>129</v>
      </c>
      <c r="R91" s="131">
        <v>0.7</v>
      </c>
      <c r="S91" s="108">
        <v>2</v>
      </c>
      <c r="T91" s="115">
        <v>1</v>
      </c>
      <c r="U91" s="111">
        <v>1</v>
      </c>
      <c r="V91" s="119">
        <v>55.5</v>
      </c>
      <c r="W91" s="177">
        <v>2</v>
      </c>
      <c r="X91" s="115" t="s">
        <v>129</v>
      </c>
      <c r="Y91" s="109">
        <v>1</v>
      </c>
      <c r="Z91" s="108">
        <v>1</v>
      </c>
      <c r="AA91" s="115">
        <v>1</v>
      </c>
      <c r="AB91" s="115">
        <v>1</v>
      </c>
      <c r="AC91" s="115">
        <v>0</v>
      </c>
      <c r="AD91" s="115">
        <v>0</v>
      </c>
      <c r="AE91" s="115">
        <v>0</v>
      </c>
      <c r="AF91" s="115">
        <v>0</v>
      </c>
      <c r="AG91" s="115">
        <v>0</v>
      </c>
      <c r="AH91" s="109">
        <v>0</v>
      </c>
      <c r="AI91">
        <v>0</v>
      </c>
      <c r="AJ91" s="177">
        <v>4</v>
      </c>
      <c r="AK91" s="177">
        <v>3</v>
      </c>
      <c r="AL91" s="177">
        <v>1</v>
      </c>
      <c r="AM91" s="177" t="s">
        <v>219</v>
      </c>
      <c r="AN91" s="177" t="s">
        <v>129</v>
      </c>
      <c r="AO91" s="177" t="s">
        <v>129</v>
      </c>
      <c r="AP91" s="177" t="s">
        <v>129</v>
      </c>
      <c r="AQ91" s="177">
        <v>1</v>
      </c>
      <c r="AR91">
        <v>56.8</v>
      </c>
      <c r="AS91">
        <v>47.8</v>
      </c>
      <c r="AT91">
        <v>65.8</v>
      </c>
      <c r="AU91">
        <v>55.5</v>
      </c>
      <c r="AV91">
        <v>55.5</v>
      </c>
      <c r="AW91" t="s">
        <v>129</v>
      </c>
      <c r="AX91">
        <v>73</v>
      </c>
      <c r="AY91">
        <v>73</v>
      </c>
      <c r="AZ91" t="s">
        <v>129</v>
      </c>
    </row>
    <row r="92" spans="1:52" ht="16.149999999999999" customHeight="1">
      <c r="A92" s="105" t="s">
        <v>2579</v>
      </c>
      <c r="B92" s="67" t="s">
        <v>1257</v>
      </c>
      <c r="C92" s="67" t="s">
        <v>729</v>
      </c>
      <c r="D92" s="67" t="s">
        <v>743</v>
      </c>
      <c r="E92" s="68" t="s">
        <v>2580</v>
      </c>
      <c r="F92" s="108" t="s">
        <v>129</v>
      </c>
      <c r="G92" s="111" t="s">
        <v>129</v>
      </c>
      <c r="H92" s="111" t="s">
        <v>129</v>
      </c>
      <c r="I92" s="115" t="s">
        <v>129</v>
      </c>
      <c r="J92" s="115" t="s">
        <v>129</v>
      </c>
      <c r="K92" s="115" t="s">
        <v>129</v>
      </c>
      <c r="L92" s="109" t="s">
        <v>129</v>
      </c>
      <c r="M92" s="117" t="s">
        <v>129</v>
      </c>
      <c r="N92" s="108" t="s">
        <v>129</v>
      </c>
      <c r="O92" s="115" t="s">
        <v>129</v>
      </c>
      <c r="P92" s="115" t="s">
        <v>129</v>
      </c>
      <c r="Q92" s="109" t="s">
        <v>129</v>
      </c>
      <c r="R92" s="131" t="s">
        <v>129</v>
      </c>
      <c r="S92" s="108" t="s">
        <v>129</v>
      </c>
      <c r="T92" s="115" t="s">
        <v>129</v>
      </c>
      <c r="U92" s="111" t="s">
        <v>129</v>
      </c>
      <c r="V92" s="119" t="s">
        <v>129</v>
      </c>
      <c r="W92" s="177" t="s">
        <v>129</v>
      </c>
      <c r="X92" s="115" t="s">
        <v>129</v>
      </c>
      <c r="Y92" s="109" t="s">
        <v>129</v>
      </c>
      <c r="Z92" s="108">
        <v>1</v>
      </c>
      <c r="AA92" s="115">
        <v>1</v>
      </c>
      <c r="AB92" s="115">
        <v>1</v>
      </c>
      <c r="AC92" s="115">
        <v>1</v>
      </c>
      <c r="AD92" s="115">
        <v>1</v>
      </c>
      <c r="AE92" s="115">
        <v>1</v>
      </c>
      <c r="AF92" s="115">
        <v>0</v>
      </c>
      <c r="AG92" s="115">
        <v>1</v>
      </c>
      <c r="AH92" s="109">
        <v>0</v>
      </c>
      <c r="AI92">
        <v>0</v>
      </c>
      <c r="AJ92" s="177">
        <v>4</v>
      </c>
      <c r="AK92" s="177" t="s">
        <v>129</v>
      </c>
      <c r="AL92" s="177">
        <v>4</v>
      </c>
      <c r="AM92" s="177" t="s">
        <v>219</v>
      </c>
      <c r="AN92" s="177" t="s">
        <v>129</v>
      </c>
      <c r="AO92" s="177" t="s">
        <v>129</v>
      </c>
      <c r="AP92" s="177" t="s">
        <v>129</v>
      </c>
      <c r="AQ92" s="177" t="s">
        <v>129</v>
      </c>
      <c r="AR92" t="s">
        <v>129</v>
      </c>
      <c r="AS92" t="s">
        <v>129</v>
      </c>
      <c r="AT92" t="s">
        <v>129</v>
      </c>
      <c r="AU92" t="s">
        <v>129</v>
      </c>
      <c r="AV92" t="s">
        <v>129</v>
      </c>
      <c r="AW92" t="s">
        <v>129</v>
      </c>
      <c r="AX92" t="s">
        <v>129</v>
      </c>
      <c r="AY92" t="s">
        <v>129</v>
      </c>
      <c r="AZ92" t="s">
        <v>129</v>
      </c>
    </row>
    <row r="93" spans="1:52" ht="16.149999999999999" customHeight="1">
      <c r="A93" s="105" t="s">
        <v>2581</v>
      </c>
      <c r="B93" s="67" t="s">
        <v>1257</v>
      </c>
      <c r="C93" s="67" t="s">
        <v>729</v>
      </c>
      <c r="D93" s="67" t="s">
        <v>743</v>
      </c>
      <c r="E93" s="68" t="s">
        <v>2582</v>
      </c>
      <c r="F93" s="108">
        <v>1</v>
      </c>
      <c r="G93" s="111" t="s">
        <v>130</v>
      </c>
      <c r="H93" s="111" t="s">
        <v>130</v>
      </c>
      <c r="I93" s="115" t="s">
        <v>130</v>
      </c>
      <c r="J93" s="115" t="s">
        <v>130</v>
      </c>
      <c r="K93" s="115" t="s">
        <v>130</v>
      </c>
      <c r="L93" s="109" t="s">
        <v>130</v>
      </c>
      <c r="M93" s="117" t="s">
        <v>130</v>
      </c>
      <c r="N93" s="108" t="s">
        <v>130</v>
      </c>
      <c r="O93" s="115" t="s">
        <v>130</v>
      </c>
      <c r="P93" s="115" t="s">
        <v>130</v>
      </c>
      <c r="Q93" s="109" t="s">
        <v>130</v>
      </c>
      <c r="R93" s="131" t="s">
        <v>130</v>
      </c>
      <c r="S93" s="108" t="s">
        <v>130</v>
      </c>
      <c r="T93" s="115" t="s">
        <v>130</v>
      </c>
      <c r="U93" s="111" t="s">
        <v>130</v>
      </c>
      <c r="V93" s="119" t="s">
        <v>130</v>
      </c>
      <c r="W93" s="177" t="s">
        <v>130</v>
      </c>
      <c r="X93" s="115" t="s">
        <v>130</v>
      </c>
      <c r="Y93" s="109" t="s">
        <v>130</v>
      </c>
      <c r="Z93" s="108" t="s">
        <v>219</v>
      </c>
      <c r="AA93" s="115" t="s">
        <v>219</v>
      </c>
      <c r="AB93" s="115" t="s">
        <v>219</v>
      </c>
      <c r="AC93" s="115" t="s">
        <v>219</v>
      </c>
      <c r="AD93" s="115" t="s">
        <v>219</v>
      </c>
      <c r="AE93" s="115" t="s">
        <v>219</v>
      </c>
      <c r="AF93" s="115" t="s">
        <v>219</v>
      </c>
      <c r="AG93" s="115" t="s">
        <v>219</v>
      </c>
      <c r="AH93" s="109" t="s">
        <v>219</v>
      </c>
      <c r="AI93">
        <v>0</v>
      </c>
      <c r="AJ93" s="177">
        <v>6</v>
      </c>
      <c r="AK93" s="177">
        <v>1</v>
      </c>
      <c r="AL93" s="177">
        <v>5</v>
      </c>
      <c r="AM93" s="177" t="s">
        <v>219</v>
      </c>
      <c r="AN93" s="177" t="s">
        <v>130</v>
      </c>
      <c r="AO93" s="177" t="s">
        <v>130</v>
      </c>
      <c r="AP93" s="177" t="s">
        <v>130</v>
      </c>
      <c r="AQ93" s="177" t="s">
        <v>130</v>
      </c>
      <c r="AR93" t="s">
        <v>130</v>
      </c>
      <c r="AS93" t="s">
        <v>130</v>
      </c>
      <c r="AT93" t="s">
        <v>130</v>
      </c>
      <c r="AU93" t="s">
        <v>130</v>
      </c>
      <c r="AV93" t="s">
        <v>130</v>
      </c>
      <c r="AW93" t="s">
        <v>130</v>
      </c>
      <c r="AX93" t="s">
        <v>130</v>
      </c>
      <c r="AY93" t="s">
        <v>130</v>
      </c>
      <c r="AZ93" t="s">
        <v>130</v>
      </c>
    </row>
    <row r="94" spans="1:52" ht="16.149999999999999" customHeight="1">
      <c r="A94" s="105" t="s">
        <v>2583</v>
      </c>
      <c r="B94" s="67" t="s">
        <v>1257</v>
      </c>
      <c r="C94" s="67" t="s">
        <v>729</v>
      </c>
      <c r="D94" s="67" t="s">
        <v>743</v>
      </c>
      <c r="E94" s="68" t="s">
        <v>2584</v>
      </c>
      <c r="F94" s="108">
        <v>9</v>
      </c>
      <c r="G94" s="111">
        <v>9</v>
      </c>
      <c r="H94" s="111" t="s">
        <v>129</v>
      </c>
      <c r="I94" s="115" t="s">
        <v>129</v>
      </c>
      <c r="J94" s="115" t="s">
        <v>129</v>
      </c>
      <c r="K94" s="115" t="s">
        <v>129</v>
      </c>
      <c r="L94" s="109" t="s">
        <v>129</v>
      </c>
      <c r="M94" s="117">
        <v>9</v>
      </c>
      <c r="N94" s="108">
        <v>11</v>
      </c>
      <c r="O94" s="115">
        <v>10</v>
      </c>
      <c r="P94" s="115">
        <v>1</v>
      </c>
      <c r="Q94" s="109">
        <v>0</v>
      </c>
      <c r="R94" s="131">
        <v>1.2</v>
      </c>
      <c r="S94" s="108">
        <v>14</v>
      </c>
      <c r="T94" s="115">
        <v>4</v>
      </c>
      <c r="U94" s="111">
        <v>10</v>
      </c>
      <c r="V94" s="119">
        <v>67.930000000000007</v>
      </c>
      <c r="W94" s="177">
        <v>3</v>
      </c>
      <c r="X94" s="115">
        <v>3</v>
      </c>
      <c r="Y94" s="109">
        <v>3</v>
      </c>
      <c r="Z94" s="108">
        <v>1</v>
      </c>
      <c r="AA94" s="115">
        <v>0</v>
      </c>
      <c r="AB94" s="115">
        <v>1</v>
      </c>
      <c r="AC94" s="115">
        <v>1</v>
      </c>
      <c r="AD94" s="115">
        <v>0</v>
      </c>
      <c r="AE94" s="115">
        <v>0</v>
      </c>
      <c r="AF94" s="115">
        <v>0</v>
      </c>
      <c r="AG94" s="115">
        <v>0</v>
      </c>
      <c r="AH94" s="109">
        <v>0</v>
      </c>
      <c r="AI94">
        <v>0</v>
      </c>
      <c r="AJ94" s="177">
        <v>11</v>
      </c>
      <c r="AK94" s="177">
        <v>9</v>
      </c>
      <c r="AL94" s="177">
        <v>2</v>
      </c>
      <c r="AM94" s="177" t="s">
        <v>219</v>
      </c>
      <c r="AN94" s="177" t="s">
        <v>129</v>
      </c>
      <c r="AO94" s="177" t="s">
        <v>129</v>
      </c>
      <c r="AP94" s="177">
        <v>6</v>
      </c>
      <c r="AQ94" s="177">
        <v>1</v>
      </c>
      <c r="AR94">
        <v>58.17</v>
      </c>
      <c r="AS94">
        <v>58.06</v>
      </c>
      <c r="AT94">
        <v>58.29</v>
      </c>
      <c r="AU94">
        <v>67.930000000000007</v>
      </c>
      <c r="AV94">
        <v>70.89</v>
      </c>
      <c r="AW94">
        <v>62.6</v>
      </c>
      <c r="AX94">
        <v>70.5</v>
      </c>
      <c r="AY94">
        <v>71.25</v>
      </c>
      <c r="AZ94">
        <v>69</v>
      </c>
    </row>
    <row r="95" spans="1:52" ht="16.149999999999999" customHeight="1">
      <c r="A95" s="105" t="s">
        <v>2585</v>
      </c>
      <c r="B95" s="67" t="s">
        <v>1257</v>
      </c>
      <c r="C95" s="67" t="s">
        <v>729</v>
      </c>
      <c r="D95" s="67" t="s">
        <v>743</v>
      </c>
      <c r="E95" s="68" t="s">
        <v>2586</v>
      </c>
      <c r="F95" s="108">
        <v>2</v>
      </c>
      <c r="G95" s="111" t="s">
        <v>130</v>
      </c>
      <c r="H95" s="111" t="s">
        <v>130</v>
      </c>
      <c r="I95" s="115" t="s">
        <v>130</v>
      </c>
      <c r="J95" s="115" t="s">
        <v>130</v>
      </c>
      <c r="K95" s="115" t="s">
        <v>130</v>
      </c>
      <c r="L95" s="109" t="s">
        <v>130</v>
      </c>
      <c r="M95" s="117" t="s">
        <v>130</v>
      </c>
      <c r="N95" s="108" t="s">
        <v>130</v>
      </c>
      <c r="O95" s="115" t="s">
        <v>130</v>
      </c>
      <c r="P95" s="115" t="s">
        <v>130</v>
      </c>
      <c r="Q95" s="109" t="s">
        <v>130</v>
      </c>
      <c r="R95" s="131" t="s">
        <v>130</v>
      </c>
      <c r="S95" s="108" t="s">
        <v>130</v>
      </c>
      <c r="T95" s="115" t="s">
        <v>130</v>
      </c>
      <c r="U95" s="111" t="s">
        <v>130</v>
      </c>
      <c r="V95" s="119" t="s">
        <v>130</v>
      </c>
      <c r="W95" s="177" t="s">
        <v>130</v>
      </c>
      <c r="X95" s="115" t="s">
        <v>130</v>
      </c>
      <c r="Y95" s="109" t="s">
        <v>130</v>
      </c>
      <c r="Z95" s="108">
        <v>1</v>
      </c>
      <c r="AA95" s="115">
        <v>1</v>
      </c>
      <c r="AB95" s="115">
        <v>1</v>
      </c>
      <c r="AC95" s="115">
        <v>1</v>
      </c>
      <c r="AD95" s="115">
        <v>0</v>
      </c>
      <c r="AE95" s="115">
        <v>0</v>
      </c>
      <c r="AF95" s="115">
        <v>0</v>
      </c>
      <c r="AG95" s="115">
        <v>0</v>
      </c>
      <c r="AH95" s="109">
        <v>0</v>
      </c>
      <c r="AI95">
        <v>0</v>
      </c>
      <c r="AJ95" s="177">
        <v>6</v>
      </c>
      <c r="AK95" s="177">
        <v>2</v>
      </c>
      <c r="AL95" s="177">
        <v>4</v>
      </c>
      <c r="AM95" s="177" t="s">
        <v>219</v>
      </c>
      <c r="AN95" s="177" t="s">
        <v>130</v>
      </c>
      <c r="AO95" s="177" t="s">
        <v>130</v>
      </c>
      <c r="AP95" s="177" t="s">
        <v>130</v>
      </c>
      <c r="AQ95" s="177" t="s">
        <v>130</v>
      </c>
      <c r="AR95" t="s">
        <v>130</v>
      </c>
      <c r="AS95" t="s">
        <v>130</v>
      </c>
      <c r="AT95" t="s">
        <v>130</v>
      </c>
      <c r="AU95" t="s">
        <v>130</v>
      </c>
      <c r="AV95" t="s">
        <v>130</v>
      </c>
      <c r="AW95" t="s">
        <v>130</v>
      </c>
      <c r="AX95" t="s">
        <v>130</v>
      </c>
      <c r="AY95" t="s">
        <v>130</v>
      </c>
      <c r="AZ95" t="s">
        <v>130</v>
      </c>
    </row>
    <row r="96" spans="1:52" ht="16.149999999999999" customHeight="1">
      <c r="A96" s="105" t="s">
        <v>2587</v>
      </c>
      <c r="B96" s="67" t="s">
        <v>1257</v>
      </c>
      <c r="C96" s="67" t="s">
        <v>729</v>
      </c>
      <c r="D96" s="67" t="s">
        <v>743</v>
      </c>
      <c r="E96" s="68" t="s">
        <v>2588</v>
      </c>
      <c r="F96" s="108">
        <v>2</v>
      </c>
      <c r="G96" s="111" t="s">
        <v>130</v>
      </c>
      <c r="H96" s="111" t="s">
        <v>130</v>
      </c>
      <c r="I96" s="115" t="s">
        <v>130</v>
      </c>
      <c r="J96" s="115" t="s">
        <v>130</v>
      </c>
      <c r="K96" s="115" t="s">
        <v>130</v>
      </c>
      <c r="L96" s="109" t="s">
        <v>130</v>
      </c>
      <c r="M96" s="117" t="s">
        <v>130</v>
      </c>
      <c r="N96" s="108" t="s">
        <v>130</v>
      </c>
      <c r="O96" s="115" t="s">
        <v>130</v>
      </c>
      <c r="P96" s="115" t="s">
        <v>130</v>
      </c>
      <c r="Q96" s="109" t="s">
        <v>130</v>
      </c>
      <c r="R96" s="131" t="s">
        <v>130</v>
      </c>
      <c r="S96" s="108" t="s">
        <v>130</v>
      </c>
      <c r="T96" s="115" t="s">
        <v>130</v>
      </c>
      <c r="U96" s="111" t="s">
        <v>130</v>
      </c>
      <c r="V96" s="119" t="s">
        <v>130</v>
      </c>
      <c r="W96" s="177" t="s">
        <v>130</v>
      </c>
      <c r="X96" s="115" t="s">
        <v>130</v>
      </c>
      <c r="Y96" s="109" t="s">
        <v>130</v>
      </c>
      <c r="Z96" s="108">
        <v>1</v>
      </c>
      <c r="AA96" s="115">
        <v>1</v>
      </c>
      <c r="AB96" s="115">
        <v>1</v>
      </c>
      <c r="AC96" s="115">
        <v>1</v>
      </c>
      <c r="AD96" s="115">
        <v>0</v>
      </c>
      <c r="AE96" s="115">
        <v>0</v>
      </c>
      <c r="AF96" s="115">
        <v>0</v>
      </c>
      <c r="AG96" s="115">
        <v>0</v>
      </c>
      <c r="AH96" s="109">
        <v>0</v>
      </c>
      <c r="AI96">
        <v>0</v>
      </c>
      <c r="AJ96" s="177">
        <v>5</v>
      </c>
      <c r="AK96" s="177">
        <v>2</v>
      </c>
      <c r="AL96" s="177">
        <v>3</v>
      </c>
      <c r="AM96" s="177" t="s">
        <v>219</v>
      </c>
      <c r="AN96" s="177" t="s">
        <v>130</v>
      </c>
      <c r="AO96" s="177" t="s">
        <v>130</v>
      </c>
      <c r="AP96" s="177" t="s">
        <v>130</v>
      </c>
      <c r="AQ96" s="177" t="s">
        <v>130</v>
      </c>
      <c r="AR96" t="s">
        <v>130</v>
      </c>
      <c r="AS96" t="s">
        <v>130</v>
      </c>
      <c r="AT96" t="s">
        <v>130</v>
      </c>
      <c r="AU96" t="s">
        <v>130</v>
      </c>
      <c r="AV96" t="s">
        <v>130</v>
      </c>
      <c r="AW96" t="s">
        <v>130</v>
      </c>
      <c r="AX96" t="s">
        <v>130</v>
      </c>
      <c r="AY96" t="s">
        <v>130</v>
      </c>
      <c r="AZ96" t="s">
        <v>130</v>
      </c>
    </row>
    <row r="97" spans="1:52" ht="16.149999999999999" customHeight="1">
      <c r="A97" s="105" t="s">
        <v>2589</v>
      </c>
      <c r="B97" s="67" t="s">
        <v>1257</v>
      </c>
      <c r="C97" s="67" t="s">
        <v>729</v>
      </c>
      <c r="D97" s="67" t="s">
        <v>743</v>
      </c>
      <c r="E97" s="68" t="s">
        <v>2590</v>
      </c>
      <c r="F97" s="108">
        <v>5</v>
      </c>
      <c r="G97" s="111">
        <v>5</v>
      </c>
      <c r="H97" s="111" t="s">
        <v>129</v>
      </c>
      <c r="I97" s="115" t="s">
        <v>129</v>
      </c>
      <c r="J97" s="115" t="s">
        <v>129</v>
      </c>
      <c r="K97" s="115" t="s">
        <v>129</v>
      </c>
      <c r="L97" s="109" t="s">
        <v>129</v>
      </c>
      <c r="M97" s="117">
        <v>5</v>
      </c>
      <c r="N97" s="108">
        <v>4</v>
      </c>
      <c r="O97" s="115">
        <v>2</v>
      </c>
      <c r="P97" s="115">
        <v>1</v>
      </c>
      <c r="Q97" s="109" t="s">
        <v>129</v>
      </c>
      <c r="R97" s="131">
        <v>0.8</v>
      </c>
      <c r="S97" s="108">
        <v>8</v>
      </c>
      <c r="T97" s="115">
        <v>2</v>
      </c>
      <c r="U97" s="111">
        <v>6</v>
      </c>
      <c r="V97" s="119">
        <v>68.38</v>
      </c>
      <c r="W97" s="177">
        <v>2</v>
      </c>
      <c r="X97" s="115" t="s">
        <v>129</v>
      </c>
      <c r="Y97" s="109">
        <v>3</v>
      </c>
      <c r="Z97" s="108">
        <v>1</v>
      </c>
      <c r="AA97" s="115">
        <v>1</v>
      </c>
      <c r="AB97" s="115">
        <v>1</v>
      </c>
      <c r="AC97" s="115">
        <v>1</v>
      </c>
      <c r="AD97" s="115">
        <v>0</v>
      </c>
      <c r="AE97" s="115">
        <v>0</v>
      </c>
      <c r="AF97" s="115">
        <v>0</v>
      </c>
      <c r="AG97" s="115">
        <v>0</v>
      </c>
      <c r="AH97" s="109">
        <v>0</v>
      </c>
      <c r="AI97">
        <v>0</v>
      </c>
      <c r="AJ97" s="177">
        <v>10</v>
      </c>
      <c r="AK97" s="177">
        <v>5</v>
      </c>
      <c r="AL97" s="177">
        <v>5</v>
      </c>
      <c r="AM97" s="177" t="s">
        <v>219</v>
      </c>
      <c r="AN97" s="177" t="s">
        <v>129</v>
      </c>
      <c r="AO97" s="177" t="s">
        <v>129</v>
      </c>
      <c r="AP97" s="177">
        <v>4</v>
      </c>
      <c r="AQ97" s="177" t="s">
        <v>129</v>
      </c>
      <c r="AR97">
        <v>67.45</v>
      </c>
      <c r="AS97">
        <v>69.400000000000006</v>
      </c>
      <c r="AT97">
        <v>65.83</v>
      </c>
      <c r="AU97">
        <v>68.38</v>
      </c>
      <c r="AV97">
        <v>76.25</v>
      </c>
      <c r="AW97">
        <v>60.5</v>
      </c>
      <c r="AX97">
        <v>64.599999999999994</v>
      </c>
      <c r="AY97">
        <v>81.5</v>
      </c>
      <c r="AZ97">
        <v>53.33</v>
      </c>
    </row>
    <row r="98" spans="1:52" ht="16.149999999999999" customHeight="1">
      <c r="A98" s="105" t="s">
        <v>2591</v>
      </c>
      <c r="B98" s="67" t="s">
        <v>1257</v>
      </c>
      <c r="C98" s="67" t="s">
        <v>729</v>
      </c>
      <c r="D98" s="67" t="s">
        <v>743</v>
      </c>
      <c r="E98" s="68" t="s">
        <v>2592</v>
      </c>
      <c r="F98" s="108">
        <v>1</v>
      </c>
      <c r="G98" s="111" t="s">
        <v>130</v>
      </c>
      <c r="H98" s="111" t="s">
        <v>130</v>
      </c>
      <c r="I98" s="115" t="s">
        <v>130</v>
      </c>
      <c r="J98" s="115" t="s">
        <v>130</v>
      </c>
      <c r="K98" s="115" t="s">
        <v>130</v>
      </c>
      <c r="L98" s="109" t="s">
        <v>130</v>
      </c>
      <c r="M98" s="117" t="s">
        <v>130</v>
      </c>
      <c r="N98" s="108" t="s">
        <v>130</v>
      </c>
      <c r="O98" s="115" t="s">
        <v>130</v>
      </c>
      <c r="P98" s="115" t="s">
        <v>130</v>
      </c>
      <c r="Q98" s="109" t="s">
        <v>130</v>
      </c>
      <c r="R98" s="131" t="s">
        <v>130</v>
      </c>
      <c r="S98" s="108" t="s">
        <v>130</v>
      </c>
      <c r="T98" s="115" t="s">
        <v>130</v>
      </c>
      <c r="U98" s="111" t="s">
        <v>130</v>
      </c>
      <c r="V98" s="119" t="s">
        <v>130</v>
      </c>
      <c r="W98" s="177" t="s">
        <v>130</v>
      </c>
      <c r="X98" s="115" t="s">
        <v>130</v>
      </c>
      <c r="Y98" s="109" t="s">
        <v>130</v>
      </c>
      <c r="Z98" s="108">
        <v>1</v>
      </c>
      <c r="AA98" s="115">
        <v>1</v>
      </c>
      <c r="AB98" s="115">
        <v>1</v>
      </c>
      <c r="AC98" s="115">
        <v>1</v>
      </c>
      <c r="AD98" s="115">
        <v>0</v>
      </c>
      <c r="AE98" s="115">
        <v>0</v>
      </c>
      <c r="AF98" s="115">
        <v>0</v>
      </c>
      <c r="AG98" s="115">
        <v>0</v>
      </c>
      <c r="AH98" s="109">
        <v>0</v>
      </c>
      <c r="AI98">
        <v>0</v>
      </c>
      <c r="AJ98" s="177">
        <v>6</v>
      </c>
      <c r="AK98" s="177">
        <v>1</v>
      </c>
      <c r="AL98" s="177">
        <v>5</v>
      </c>
      <c r="AM98" s="177" t="s">
        <v>219</v>
      </c>
      <c r="AN98" s="177" t="s">
        <v>130</v>
      </c>
      <c r="AO98" s="177" t="s">
        <v>130</v>
      </c>
      <c r="AP98" s="177" t="s">
        <v>130</v>
      </c>
      <c r="AQ98" s="177" t="s">
        <v>130</v>
      </c>
      <c r="AR98" t="s">
        <v>130</v>
      </c>
      <c r="AS98" t="s">
        <v>130</v>
      </c>
      <c r="AT98" t="s">
        <v>130</v>
      </c>
      <c r="AU98" t="s">
        <v>130</v>
      </c>
      <c r="AV98" t="s">
        <v>130</v>
      </c>
      <c r="AW98" t="s">
        <v>130</v>
      </c>
      <c r="AX98" t="s">
        <v>130</v>
      </c>
      <c r="AY98" t="s">
        <v>130</v>
      </c>
      <c r="AZ98" t="s">
        <v>130</v>
      </c>
    </row>
    <row r="99" spans="1:52" ht="16.149999999999999" customHeight="1">
      <c r="A99" s="105" t="s">
        <v>2593</v>
      </c>
      <c r="B99" s="67" t="s">
        <v>1257</v>
      </c>
      <c r="C99" s="67" t="s">
        <v>729</v>
      </c>
      <c r="D99" s="67" t="s">
        <v>743</v>
      </c>
      <c r="E99" s="68" t="s">
        <v>2594</v>
      </c>
      <c r="F99" s="108">
        <v>3</v>
      </c>
      <c r="G99" s="111">
        <v>3</v>
      </c>
      <c r="H99" s="111" t="s">
        <v>129</v>
      </c>
      <c r="I99" s="115" t="s">
        <v>129</v>
      </c>
      <c r="J99" s="115" t="s">
        <v>129</v>
      </c>
      <c r="K99" s="115" t="s">
        <v>129</v>
      </c>
      <c r="L99" s="109" t="s">
        <v>129</v>
      </c>
      <c r="M99" s="117">
        <v>3</v>
      </c>
      <c r="N99" s="108">
        <v>5</v>
      </c>
      <c r="O99" s="115">
        <v>4</v>
      </c>
      <c r="P99" s="115">
        <v>0</v>
      </c>
      <c r="Q99" s="109" t="s">
        <v>129</v>
      </c>
      <c r="R99" s="131">
        <v>1.7</v>
      </c>
      <c r="S99" s="108">
        <v>5</v>
      </c>
      <c r="T99" s="115">
        <v>1</v>
      </c>
      <c r="U99" s="111">
        <v>4</v>
      </c>
      <c r="V99" s="119">
        <v>70.8</v>
      </c>
      <c r="W99" s="177">
        <v>1</v>
      </c>
      <c r="X99" s="115" t="s">
        <v>129</v>
      </c>
      <c r="Y99" s="109">
        <v>2</v>
      </c>
      <c r="Z99" s="108">
        <v>1</v>
      </c>
      <c r="AA99" s="115">
        <v>1</v>
      </c>
      <c r="AB99" s="115">
        <v>1</v>
      </c>
      <c r="AC99" s="115">
        <v>1</v>
      </c>
      <c r="AD99" s="115">
        <v>0</v>
      </c>
      <c r="AE99" s="115">
        <v>0</v>
      </c>
      <c r="AF99" s="115">
        <v>0</v>
      </c>
      <c r="AG99" s="115">
        <v>0</v>
      </c>
      <c r="AH99" s="109">
        <v>0</v>
      </c>
      <c r="AI99">
        <v>0</v>
      </c>
      <c r="AJ99" s="177">
        <v>9</v>
      </c>
      <c r="AK99" s="177">
        <v>3</v>
      </c>
      <c r="AL99" s="177">
        <v>6</v>
      </c>
      <c r="AM99" s="177" t="s">
        <v>219</v>
      </c>
      <c r="AN99" s="177" t="s">
        <v>129</v>
      </c>
      <c r="AO99" s="177" t="s">
        <v>129</v>
      </c>
      <c r="AP99" s="177">
        <v>1</v>
      </c>
      <c r="AQ99" s="177" t="s">
        <v>129</v>
      </c>
      <c r="AR99">
        <v>68.17</v>
      </c>
      <c r="AS99">
        <v>67.5</v>
      </c>
      <c r="AT99">
        <v>69.5</v>
      </c>
      <c r="AU99">
        <v>70.8</v>
      </c>
      <c r="AV99">
        <v>71.67</v>
      </c>
      <c r="AW99">
        <v>69.5</v>
      </c>
      <c r="AX99">
        <v>65.5</v>
      </c>
      <c r="AY99">
        <v>62</v>
      </c>
      <c r="AZ99">
        <v>69</v>
      </c>
    </row>
    <row r="100" spans="1:52" ht="16.149999999999999" customHeight="1">
      <c r="A100" s="105" t="s">
        <v>2595</v>
      </c>
      <c r="B100" s="67" t="s">
        <v>1257</v>
      </c>
      <c r="C100" s="67" t="s">
        <v>729</v>
      </c>
      <c r="D100" s="67" t="s">
        <v>743</v>
      </c>
      <c r="E100" s="68" t="s">
        <v>2596</v>
      </c>
      <c r="F100" s="108">
        <v>10</v>
      </c>
      <c r="G100" s="111">
        <v>10</v>
      </c>
      <c r="H100" s="111" t="s">
        <v>129</v>
      </c>
      <c r="I100" s="115" t="s">
        <v>129</v>
      </c>
      <c r="J100" s="115" t="s">
        <v>129</v>
      </c>
      <c r="K100" s="115" t="s">
        <v>129</v>
      </c>
      <c r="L100" s="109" t="s">
        <v>129</v>
      </c>
      <c r="M100" s="117">
        <v>10</v>
      </c>
      <c r="N100" s="108">
        <v>8</v>
      </c>
      <c r="O100" s="115">
        <v>6</v>
      </c>
      <c r="P100" s="115">
        <v>2</v>
      </c>
      <c r="Q100" s="109" t="s">
        <v>129</v>
      </c>
      <c r="R100" s="131">
        <v>0.8</v>
      </c>
      <c r="S100" s="108">
        <v>16</v>
      </c>
      <c r="T100" s="115">
        <v>4</v>
      </c>
      <c r="U100" s="111">
        <v>12</v>
      </c>
      <c r="V100" s="119">
        <v>73.81</v>
      </c>
      <c r="W100" s="177">
        <v>3</v>
      </c>
      <c r="X100" s="115">
        <v>2</v>
      </c>
      <c r="Y100" s="109">
        <v>5</v>
      </c>
      <c r="Z100" s="108">
        <v>1</v>
      </c>
      <c r="AA100" s="115">
        <v>1</v>
      </c>
      <c r="AB100" s="115">
        <v>1</v>
      </c>
      <c r="AC100" s="115">
        <v>1</v>
      </c>
      <c r="AD100" s="115">
        <v>0</v>
      </c>
      <c r="AE100" s="115">
        <v>0</v>
      </c>
      <c r="AF100" s="115">
        <v>0</v>
      </c>
      <c r="AG100" s="115">
        <v>0</v>
      </c>
      <c r="AH100" s="109">
        <v>0</v>
      </c>
      <c r="AI100">
        <v>0</v>
      </c>
      <c r="AJ100" s="177">
        <v>21</v>
      </c>
      <c r="AK100" s="177">
        <v>10</v>
      </c>
      <c r="AL100" s="177">
        <v>11</v>
      </c>
      <c r="AM100" s="177" t="s">
        <v>219</v>
      </c>
      <c r="AN100" s="177" t="s">
        <v>129</v>
      </c>
      <c r="AO100" s="177" t="s">
        <v>129</v>
      </c>
      <c r="AP100" s="177">
        <v>6</v>
      </c>
      <c r="AQ100" s="177">
        <v>2</v>
      </c>
      <c r="AR100">
        <v>70.19</v>
      </c>
      <c r="AS100">
        <v>68.62</v>
      </c>
      <c r="AT100">
        <v>72.75</v>
      </c>
      <c r="AU100">
        <v>73.81</v>
      </c>
      <c r="AV100">
        <v>72.8</v>
      </c>
      <c r="AW100">
        <v>75.5</v>
      </c>
      <c r="AX100">
        <v>71</v>
      </c>
      <c r="AY100">
        <v>72</v>
      </c>
      <c r="AZ100">
        <v>68</v>
      </c>
    </row>
    <row r="101" spans="1:52" ht="16.149999999999999" customHeight="1">
      <c r="A101" s="105" t="s">
        <v>2597</v>
      </c>
      <c r="B101" s="67" t="s">
        <v>1257</v>
      </c>
      <c r="C101" s="67" t="s">
        <v>729</v>
      </c>
      <c r="D101" s="67" t="s">
        <v>743</v>
      </c>
      <c r="E101" s="68" t="s">
        <v>2598</v>
      </c>
      <c r="F101" s="108">
        <v>5</v>
      </c>
      <c r="G101" s="111">
        <v>5</v>
      </c>
      <c r="H101" s="111" t="s">
        <v>129</v>
      </c>
      <c r="I101" s="115" t="s">
        <v>129</v>
      </c>
      <c r="J101" s="115" t="s">
        <v>129</v>
      </c>
      <c r="K101" s="115" t="s">
        <v>129</v>
      </c>
      <c r="L101" s="109" t="s">
        <v>129</v>
      </c>
      <c r="M101" s="117">
        <v>5</v>
      </c>
      <c r="N101" s="108">
        <v>4</v>
      </c>
      <c r="O101" s="115">
        <v>1</v>
      </c>
      <c r="P101" s="115">
        <v>2</v>
      </c>
      <c r="Q101" s="109" t="s">
        <v>129</v>
      </c>
      <c r="R101" s="131">
        <v>0.8</v>
      </c>
      <c r="S101" s="108">
        <v>8</v>
      </c>
      <c r="T101" s="115">
        <v>1</v>
      </c>
      <c r="U101" s="111">
        <v>7</v>
      </c>
      <c r="V101" s="119">
        <v>76.38</v>
      </c>
      <c r="W101" s="177">
        <v>2</v>
      </c>
      <c r="X101" s="115" t="s">
        <v>129</v>
      </c>
      <c r="Y101" s="109">
        <v>3</v>
      </c>
      <c r="Z101" s="108">
        <v>1</v>
      </c>
      <c r="AA101" s="115">
        <v>1</v>
      </c>
      <c r="AB101" s="115">
        <v>1</v>
      </c>
      <c r="AC101" s="115">
        <v>1</v>
      </c>
      <c r="AD101" s="115">
        <v>0</v>
      </c>
      <c r="AE101" s="115">
        <v>0</v>
      </c>
      <c r="AF101" s="115">
        <v>0</v>
      </c>
      <c r="AG101" s="115">
        <v>0</v>
      </c>
      <c r="AH101" s="109">
        <v>0</v>
      </c>
      <c r="AI101">
        <v>0</v>
      </c>
      <c r="AJ101" s="177">
        <v>8</v>
      </c>
      <c r="AK101" s="177">
        <v>5</v>
      </c>
      <c r="AL101" s="177">
        <v>3</v>
      </c>
      <c r="AM101" s="177" t="s">
        <v>219</v>
      </c>
      <c r="AN101" s="177" t="s">
        <v>129</v>
      </c>
      <c r="AO101" s="177" t="s">
        <v>129</v>
      </c>
      <c r="AP101" s="177">
        <v>4</v>
      </c>
      <c r="AQ101" s="177">
        <v>1</v>
      </c>
      <c r="AR101">
        <v>69.5</v>
      </c>
      <c r="AS101">
        <v>74.75</v>
      </c>
      <c r="AT101">
        <v>66.88</v>
      </c>
      <c r="AU101">
        <v>76.38</v>
      </c>
      <c r="AV101">
        <v>79</v>
      </c>
      <c r="AW101">
        <v>74.8</v>
      </c>
      <c r="AX101">
        <v>75.67</v>
      </c>
      <c r="AY101">
        <v>79</v>
      </c>
      <c r="AZ101">
        <v>74</v>
      </c>
    </row>
    <row r="102" spans="1:52" ht="16.149999999999999" customHeight="1">
      <c r="A102" s="105" t="s">
        <v>2599</v>
      </c>
      <c r="B102" s="67" t="s">
        <v>1257</v>
      </c>
      <c r="C102" s="67" t="s">
        <v>729</v>
      </c>
      <c r="D102" s="67" t="s">
        <v>743</v>
      </c>
      <c r="E102" s="68" t="s">
        <v>2600</v>
      </c>
      <c r="F102" s="108">
        <v>13</v>
      </c>
      <c r="G102" s="111">
        <v>12</v>
      </c>
      <c r="H102" s="111">
        <v>1</v>
      </c>
      <c r="I102" s="115" t="s">
        <v>129</v>
      </c>
      <c r="J102" s="115">
        <v>1</v>
      </c>
      <c r="K102" s="115" t="s">
        <v>129</v>
      </c>
      <c r="L102" s="109" t="s">
        <v>129</v>
      </c>
      <c r="M102" s="117">
        <v>13</v>
      </c>
      <c r="N102" s="108">
        <v>13</v>
      </c>
      <c r="O102" s="115">
        <v>8</v>
      </c>
      <c r="P102" s="115">
        <v>5</v>
      </c>
      <c r="Q102" s="109" t="s">
        <v>129</v>
      </c>
      <c r="R102" s="131">
        <v>1</v>
      </c>
      <c r="S102" s="108">
        <v>17</v>
      </c>
      <c r="T102" s="115">
        <v>6</v>
      </c>
      <c r="U102" s="111">
        <v>11</v>
      </c>
      <c r="V102" s="119">
        <v>69.12</v>
      </c>
      <c r="W102" s="177">
        <v>12</v>
      </c>
      <c r="X102" s="115" t="s">
        <v>129</v>
      </c>
      <c r="Y102" s="109">
        <v>1</v>
      </c>
      <c r="Z102" s="108">
        <v>1</v>
      </c>
      <c r="AA102" s="115">
        <v>1</v>
      </c>
      <c r="AB102" s="115">
        <v>1</v>
      </c>
      <c r="AC102" s="115">
        <v>1</v>
      </c>
      <c r="AD102" s="115">
        <v>0</v>
      </c>
      <c r="AE102" s="115">
        <v>0</v>
      </c>
      <c r="AF102" s="115">
        <v>0</v>
      </c>
      <c r="AG102" s="115">
        <v>0</v>
      </c>
      <c r="AH102" s="109">
        <v>0</v>
      </c>
      <c r="AI102">
        <v>0</v>
      </c>
      <c r="AJ102" s="177">
        <v>17</v>
      </c>
      <c r="AK102" s="177">
        <v>12</v>
      </c>
      <c r="AL102" s="177">
        <v>5</v>
      </c>
      <c r="AM102" s="177" t="s">
        <v>219</v>
      </c>
      <c r="AN102" s="177" t="s">
        <v>129</v>
      </c>
      <c r="AO102" s="177" t="s">
        <v>129</v>
      </c>
      <c r="AP102" s="177">
        <v>9</v>
      </c>
      <c r="AQ102" s="177" t="s">
        <v>129</v>
      </c>
      <c r="AR102">
        <v>61.94</v>
      </c>
      <c r="AS102">
        <v>60.13</v>
      </c>
      <c r="AT102">
        <v>63.63</v>
      </c>
      <c r="AU102">
        <v>69.12</v>
      </c>
      <c r="AV102">
        <v>68.38</v>
      </c>
      <c r="AW102">
        <v>69.78</v>
      </c>
      <c r="AX102">
        <v>67.44</v>
      </c>
      <c r="AY102">
        <v>66.88</v>
      </c>
      <c r="AZ102">
        <v>68</v>
      </c>
    </row>
    <row r="103" spans="1:52" ht="16.149999999999999" customHeight="1">
      <c r="A103" s="105" t="s">
        <v>2601</v>
      </c>
      <c r="B103" s="67" t="s">
        <v>1257</v>
      </c>
      <c r="C103" s="67" t="s">
        <v>729</v>
      </c>
      <c r="D103" s="67" t="s">
        <v>743</v>
      </c>
      <c r="E103" s="68" t="s">
        <v>2602</v>
      </c>
      <c r="F103" s="108">
        <v>3</v>
      </c>
      <c r="G103" s="111">
        <v>3</v>
      </c>
      <c r="H103" s="111" t="s">
        <v>129</v>
      </c>
      <c r="I103" s="115" t="s">
        <v>129</v>
      </c>
      <c r="J103" s="115" t="s">
        <v>129</v>
      </c>
      <c r="K103" s="115" t="s">
        <v>129</v>
      </c>
      <c r="L103" s="109" t="s">
        <v>129</v>
      </c>
      <c r="M103" s="117">
        <v>3</v>
      </c>
      <c r="N103" s="108">
        <v>3</v>
      </c>
      <c r="O103" s="115">
        <v>3</v>
      </c>
      <c r="P103" s="115">
        <v>1</v>
      </c>
      <c r="Q103" s="109" t="s">
        <v>129</v>
      </c>
      <c r="R103" s="131">
        <v>1</v>
      </c>
      <c r="S103" s="108">
        <v>3</v>
      </c>
      <c r="T103" s="115">
        <v>2</v>
      </c>
      <c r="U103" s="111">
        <v>1</v>
      </c>
      <c r="V103" s="119">
        <v>67</v>
      </c>
      <c r="W103" s="177">
        <v>1</v>
      </c>
      <c r="X103" s="115">
        <v>2</v>
      </c>
      <c r="Y103" s="109" t="s">
        <v>129</v>
      </c>
      <c r="Z103" s="108">
        <v>1</v>
      </c>
      <c r="AA103" s="115">
        <v>1</v>
      </c>
      <c r="AB103" s="115">
        <v>1</v>
      </c>
      <c r="AC103" s="115">
        <v>1</v>
      </c>
      <c r="AD103" s="115">
        <v>0</v>
      </c>
      <c r="AE103" s="115">
        <v>0</v>
      </c>
      <c r="AF103" s="115">
        <v>0</v>
      </c>
      <c r="AG103" s="115">
        <v>0</v>
      </c>
      <c r="AH103" s="109">
        <v>0</v>
      </c>
      <c r="AI103">
        <v>0</v>
      </c>
      <c r="AJ103" s="177">
        <v>12</v>
      </c>
      <c r="AK103" s="177">
        <v>3</v>
      </c>
      <c r="AL103" s="177">
        <v>9</v>
      </c>
      <c r="AM103" s="177" t="s">
        <v>219</v>
      </c>
      <c r="AN103" s="177" t="s">
        <v>129</v>
      </c>
      <c r="AO103" s="177" t="s">
        <v>129</v>
      </c>
      <c r="AP103" s="177">
        <v>2</v>
      </c>
      <c r="AQ103" s="177">
        <v>1</v>
      </c>
      <c r="AR103">
        <v>55.83</v>
      </c>
      <c r="AS103">
        <v>59.75</v>
      </c>
      <c r="AT103">
        <v>48</v>
      </c>
      <c r="AU103">
        <v>67</v>
      </c>
      <c r="AV103">
        <v>71.5</v>
      </c>
      <c r="AW103">
        <v>58</v>
      </c>
      <c r="AX103">
        <v>67</v>
      </c>
      <c r="AY103">
        <v>71.5</v>
      </c>
      <c r="AZ103">
        <v>58</v>
      </c>
    </row>
    <row r="104" spans="1:52" ht="16.149999999999999" customHeight="1">
      <c r="A104" s="105" t="s">
        <v>744</v>
      </c>
      <c r="B104" s="67" t="s">
        <v>1257</v>
      </c>
      <c r="C104" s="67" t="s">
        <v>729</v>
      </c>
      <c r="D104" s="67" t="s">
        <v>745</v>
      </c>
      <c r="E104" s="68"/>
      <c r="F104" s="108">
        <v>105</v>
      </c>
      <c r="G104" s="111">
        <v>100</v>
      </c>
      <c r="H104" s="111">
        <v>5</v>
      </c>
      <c r="I104" s="115" t="s">
        <v>129</v>
      </c>
      <c r="J104" s="115">
        <v>4</v>
      </c>
      <c r="K104" s="115">
        <v>1</v>
      </c>
      <c r="L104" s="109" t="s">
        <v>129</v>
      </c>
      <c r="M104" s="117">
        <v>105</v>
      </c>
      <c r="N104" s="108">
        <v>157</v>
      </c>
      <c r="O104" s="115">
        <v>124</v>
      </c>
      <c r="P104" s="115">
        <v>32</v>
      </c>
      <c r="Q104" s="109">
        <v>1</v>
      </c>
      <c r="R104" s="131">
        <v>1.5</v>
      </c>
      <c r="S104" s="108">
        <v>122</v>
      </c>
      <c r="T104" s="115">
        <v>27</v>
      </c>
      <c r="U104" s="111">
        <v>95</v>
      </c>
      <c r="V104" s="119">
        <v>69.680000000000007</v>
      </c>
      <c r="W104" s="177">
        <v>24</v>
      </c>
      <c r="X104" s="115">
        <v>12</v>
      </c>
      <c r="Y104" s="109">
        <v>69</v>
      </c>
      <c r="Z104" s="108">
        <v>4</v>
      </c>
      <c r="AA104" s="115">
        <v>4</v>
      </c>
      <c r="AB104" s="115">
        <v>4</v>
      </c>
      <c r="AC104" s="115">
        <v>3</v>
      </c>
      <c r="AD104" s="115">
        <v>0</v>
      </c>
      <c r="AE104" s="115">
        <v>0</v>
      </c>
      <c r="AF104" s="115">
        <v>0</v>
      </c>
      <c r="AG104" s="115">
        <v>0</v>
      </c>
      <c r="AH104" s="109">
        <v>0</v>
      </c>
      <c r="AI104">
        <v>0</v>
      </c>
      <c r="AJ104" s="177">
        <v>130</v>
      </c>
      <c r="AK104" s="177">
        <v>101</v>
      </c>
      <c r="AL104" s="177">
        <v>29</v>
      </c>
      <c r="AM104" s="177" t="s">
        <v>219</v>
      </c>
      <c r="AN104" s="177">
        <v>11</v>
      </c>
      <c r="AO104" s="177">
        <v>258</v>
      </c>
      <c r="AP104" s="177">
        <v>63</v>
      </c>
      <c r="AQ104" s="177">
        <v>17</v>
      </c>
      <c r="AR104">
        <v>63.29</v>
      </c>
      <c r="AS104">
        <v>61.81</v>
      </c>
      <c r="AT104">
        <v>65.02</v>
      </c>
      <c r="AU104">
        <v>69.680000000000007</v>
      </c>
      <c r="AV104">
        <v>68.709999999999994</v>
      </c>
      <c r="AW104">
        <v>71.33</v>
      </c>
      <c r="AX104">
        <v>69.25</v>
      </c>
      <c r="AY104">
        <v>68.540000000000006</v>
      </c>
      <c r="AZ104">
        <v>70.34</v>
      </c>
    </row>
    <row r="105" spans="1:52" ht="16.149999999999999" customHeight="1">
      <c r="A105" s="105" t="s">
        <v>2603</v>
      </c>
      <c r="B105" s="67" t="s">
        <v>1257</v>
      </c>
      <c r="C105" s="67" t="s">
        <v>729</v>
      </c>
      <c r="D105" s="67" t="s">
        <v>745</v>
      </c>
      <c r="E105" s="68" t="s">
        <v>2604</v>
      </c>
      <c r="F105" s="108">
        <v>34</v>
      </c>
      <c r="G105" s="111">
        <v>31</v>
      </c>
      <c r="H105" s="111">
        <v>3</v>
      </c>
      <c r="I105" s="115" t="s">
        <v>129</v>
      </c>
      <c r="J105" s="115">
        <v>2</v>
      </c>
      <c r="K105" s="115">
        <v>1</v>
      </c>
      <c r="L105" s="109" t="s">
        <v>129</v>
      </c>
      <c r="M105" s="117">
        <v>34</v>
      </c>
      <c r="N105" s="108">
        <v>35</v>
      </c>
      <c r="O105" s="115">
        <v>23</v>
      </c>
      <c r="P105" s="115">
        <v>12</v>
      </c>
      <c r="Q105" s="109">
        <v>0</v>
      </c>
      <c r="R105" s="131">
        <v>1</v>
      </c>
      <c r="S105" s="108">
        <v>34</v>
      </c>
      <c r="T105" s="115">
        <v>7</v>
      </c>
      <c r="U105" s="111">
        <v>27</v>
      </c>
      <c r="V105" s="119">
        <v>70.12</v>
      </c>
      <c r="W105" s="177">
        <v>6</v>
      </c>
      <c r="X105" s="115">
        <v>4</v>
      </c>
      <c r="Y105" s="109">
        <v>24</v>
      </c>
      <c r="Z105" s="108">
        <v>1</v>
      </c>
      <c r="AA105" s="115">
        <v>1</v>
      </c>
      <c r="AB105" s="115">
        <v>1</v>
      </c>
      <c r="AC105" s="115">
        <v>1</v>
      </c>
      <c r="AD105" s="115">
        <v>0</v>
      </c>
      <c r="AE105" s="115">
        <v>0</v>
      </c>
      <c r="AF105" s="115">
        <v>0</v>
      </c>
      <c r="AG105" s="115">
        <v>0</v>
      </c>
      <c r="AH105" s="109">
        <v>0</v>
      </c>
      <c r="AI105">
        <v>0</v>
      </c>
      <c r="AJ105" s="177">
        <v>45</v>
      </c>
      <c r="AK105" s="177">
        <v>33</v>
      </c>
      <c r="AL105" s="177">
        <v>12</v>
      </c>
      <c r="AM105" s="177" t="s">
        <v>219</v>
      </c>
      <c r="AN105" s="177">
        <v>5</v>
      </c>
      <c r="AO105" s="177">
        <v>105</v>
      </c>
      <c r="AP105" s="177">
        <v>21</v>
      </c>
      <c r="AQ105" s="177">
        <v>4</v>
      </c>
      <c r="AR105">
        <v>61.47</v>
      </c>
      <c r="AS105">
        <v>60.76</v>
      </c>
      <c r="AT105">
        <v>62.64</v>
      </c>
      <c r="AU105">
        <v>70.12</v>
      </c>
      <c r="AV105">
        <v>70.569999999999993</v>
      </c>
      <c r="AW105">
        <v>69.180000000000007</v>
      </c>
      <c r="AX105">
        <v>69.94</v>
      </c>
      <c r="AY105">
        <v>70.040000000000006</v>
      </c>
      <c r="AZ105">
        <v>69.73</v>
      </c>
    </row>
    <row r="106" spans="1:52" ht="16.149999999999999" customHeight="1">
      <c r="A106" s="105" t="s">
        <v>2605</v>
      </c>
      <c r="B106" s="67" t="s">
        <v>1257</v>
      </c>
      <c r="C106" s="67" t="s">
        <v>729</v>
      </c>
      <c r="D106" s="67" t="s">
        <v>745</v>
      </c>
      <c r="E106" s="68" t="s">
        <v>2606</v>
      </c>
      <c r="F106" s="108">
        <v>34</v>
      </c>
      <c r="G106" s="111">
        <v>34</v>
      </c>
      <c r="H106" s="111" t="s">
        <v>129</v>
      </c>
      <c r="I106" s="115" t="s">
        <v>129</v>
      </c>
      <c r="J106" s="115" t="s">
        <v>129</v>
      </c>
      <c r="K106" s="115" t="s">
        <v>129</v>
      </c>
      <c r="L106" s="109" t="s">
        <v>129</v>
      </c>
      <c r="M106" s="117">
        <v>34</v>
      </c>
      <c r="N106" s="108">
        <v>30</v>
      </c>
      <c r="O106" s="115">
        <v>22</v>
      </c>
      <c r="P106" s="115">
        <v>8</v>
      </c>
      <c r="Q106" s="109">
        <v>0</v>
      </c>
      <c r="R106" s="131">
        <v>0.9</v>
      </c>
      <c r="S106" s="108">
        <v>42</v>
      </c>
      <c r="T106" s="115">
        <v>9</v>
      </c>
      <c r="U106" s="111">
        <v>33</v>
      </c>
      <c r="V106" s="119">
        <v>71.67</v>
      </c>
      <c r="W106" s="177">
        <v>7</v>
      </c>
      <c r="X106" s="115">
        <v>3</v>
      </c>
      <c r="Y106" s="109">
        <v>24</v>
      </c>
      <c r="Z106" s="108">
        <v>1</v>
      </c>
      <c r="AA106" s="115">
        <v>1</v>
      </c>
      <c r="AB106" s="115">
        <v>1</v>
      </c>
      <c r="AC106" s="115">
        <v>1</v>
      </c>
      <c r="AD106" s="115">
        <v>0</v>
      </c>
      <c r="AE106" s="115">
        <v>0</v>
      </c>
      <c r="AF106" s="115">
        <v>0</v>
      </c>
      <c r="AG106" s="115">
        <v>0</v>
      </c>
      <c r="AH106" s="109">
        <v>0</v>
      </c>
      <c r="AI106">
        <v>0</v>
      </c>
      <c r="AJ106" s="177">
        <v>39</v>
      </c>
      <c r="AK106" s="177">
        <v>33</v>
      </c>
      <c r="AL106" s="177">
        <v>6</v>
      </c>
      <c r="AM106" s="177" t="s">
        <v>219</v>
      </c>
      <c r="AN106" s="177">
        <v>2</v>
      </c>
      <c r="AO106" s="177">
        <v>33</v>
      </c>
      <c r="AP106" s="177">
        <v>22</v>
      </c>
      <c r="AQ106" s="177">
        <v>9</v>
      </c>
      <c r="AR106">
        <v>65.510000000000005</v>
      </c>
      <c r="AS106">
        <v>63.31</v>
      </c>
      <c r="AT106">
        <v>67.61</v>
      </c>
      <c r="AU106">
        <v>71.67</v>
      </c>
      <c r="AV106">
        <v>70.400000000000006</v>
      </c>
      <c r="AW106">
        <v>73.53</v>
      </c>
      <c r="AX106">
        <v>71.900000000000006</v>
      </c>
      <c r="AY106">
        <v>71.42</v>
      </c>
      <c r="AZ106">
        <v>72.56</v>
      </c>
    </row>
    <row r="107" spans="1:52" ht="16.149999999999999" customHeight="1">
      <c r="A107" s="105" t="s">
        <v>2607</v>
      </c>
      <c r="B107" s="67" t="s">
        <v>1257</v>
      </c>
      <c r="C107" s="67" t="s">
        <v>729</v>
      </c>
      <c r="D107" s="67" t="s">
        <v>745</v>
      </c>
      <c r="E107" s="68" t="s">
        <v>15</v>
      </c>
      <c r="F107" s="108">
        <v>25</v>
      </c>
      <c r="G107" s="111">
        <v>23</v>
      </c>
      <c r="H107" s="111">
        <v>2</v>
      </c>
      <c r="I107" s="115" t="s">
        <v>129</v>
      </c>
      <c r="J107" s="115">
        <v>2</v>
      </c>
      <c r="K107" s="115" t="s">
        <v>129</v>
      </c>
      <c r="L107" s="109" t="s">
        <v>129</v>
      </c>
      <c r="M107" s="117">
        <v>25</v>
      </c>
      <c r="N107" s="108">
        <v>82</v>
      </c>
      <c r="O107" s="115">
        <v>72</v>
      </c>
      <c r="P107" s="115">
        <v>10</v>
      </c>
      <c r="Q107" s="109">
        <v>0</v>
      </c>
      <c r="R107" s="131">
        <v>3.3</v>
      </c>
      <c r="S107" s="108">
        <v>32</v>
      </c>
      <c r="T107" s="115">
        <v>9</v>
      </c>
      <c r="U107" s="111">
        <v>23</v>
      </c>
      <c r="V107" s="119">
        <v>67.22</v>
      </c>
      <c r="W107" s="177">
        <v>9</v>
      </c>
      <c r="X107" s="115">
        <v>3</v>
      </c>
      <c r="Y107" s="109">
        <v>13</v>
      </c>
      <c r="Z107" s="108">
        <v>1</v>
      </c>
      <c r="AA107" s="115">
        <v>1</v>
      </c>
      <c r="AB107" s="115">
        <v>1</v>
      </c>
      <c r="AC107" s="115">
        <v>1</v>
      </c>
      <c r="AD107" s="115">
        <v>0</v>
      </c>
      <c r="AE107" s="115">
        <v>0</v>
      </c>
      <c r="AF107" s="115">
        <v>0</v>
      </c>
      <c r="AG107" s="115">
        <v>0</v>
      </c>
      <c r="AH107" s="109">
        <v>0</v>
      </c>
      <c r="AI107">
        <v>0</v>
      </c>
      <c r="AJ107" s="177">
        <v>33</v>
      </c>
      <c r="AK107" s="177">
        <v>23</v>
      </c>
      <c r="AL107" s="177">
        <v>10</v>
      </c>
      <c r="AM107" s="177" t="s">
        <v>219</v>
      </c>
      <c r="AN107" s="177">
        <v>3</v>
      </c>
      <c r="AO107" s="177">
        <v>110</v>
      </c>
      <c r="AP107" s="177">
        <v>13</v>
      </c>
      <c r="AQ107" s="177">
        <v>3</v>
      </c>
      <c r="AR107">
        <v>63.1</v>
      </c>
      <c r="AS107">
        <v>60.25</v>
      </c>
      <c r="AT107">
        <v>66.42</v>
      </c>
      <c r="AU107">
        <v>67.22</v>
      </c>
      <c r="AV107">
        <v>63.11</v>
      </c>
      <c r="AW107">
        <v>72.5</v>
      </c>
      <c r="AX107">
        <v>67.069999999999993</v>
      </c>
      <c r="AY107">
        <v>62.2</v>
      </c>
      <c r="AZ107">
        <v>73.17</v>
      </c>
    </row>
    <row r="108" spans="1:52" ht="16.149999999999999" customHeight="1">
      <c r="A108" s="105" t="s">
        <v>2608</v>
      </c>
      <c r="B108" s="67" t="s">
        <v>1257</v>
      </c>
      <c r="C108" s="67" t="s">
        <v>729</v>
      </c>
      <c r="D108" s="67" t="s">
        <v>745</v>
      </c>
      <c r="E108" s="68" t="s">
        <v>256</v>
      </c>
      <c r="F108" s="108">
        <v>12</v>
      </c>
      <c r="G108" s="111">
        <v>12</v>
      </c>
      <c r="H108" s="111" t="s">
        <v>129</v>
      </c>
      <c r="I108" s="115" t="s">
        <v>129</v>
      </c>
      <c r="J108" s="115" t="s">
        <v>129</v>
      </c>
      <c r="K108" s="115" t="s">
        <v>129</v>
      </c>
      <c r="L108" s="109" t="s">
        <v>129</v>
      </c>
      <c r="M108" s="117">
        <v>12</v>
      </c>
      <c r="N108" s="108">
        <v>9</v>
      </c>
      <c r="O108" s="115">
        <v>7</v>
      </c>
      <c r="P108" s="115">
        <v>2</v>
      </c>
      <c r="Q108" s="109" t="s">
        <v>129</v>
      </c>
      <c r="R108" s="131">
        <v>0.8</v>
      </c>
      <c r="S108" s="108">
        <v>14</v>
      </c>
      <c r="T108" s="115">
        <v>2</v>
      </c>
      <c r="U108" s="111">
        <v>12</v>
      </c>
      <c r="V108" s="119">
        <v>68.290000000000006</v>
      </c>
      <c r="W108" s="177">
        <v>2</v>
      </c>
      <c r="X108" s="115">
        <v>2</v>
      </c>
      <c r="Y108" s="109">
        <v>8</v>
      </c>
      <c r="Z108" s="108">
        <v>1</v>
      </c>
      <c r="AA108" s="115">
        <v>1</v>
      </c>
      <c r="AB108" s="115">
        <v>1</v>
      </c>
      <c r="AC108" s="115">
        <v>0</v>
      </c>
      <c r="AD108" s="115">
        <v>0</v>
      </c>
      <c r="AE108" s="115">
        <v>0</v>
      </c>
      <c r="AF108" s="115">
        <v>0</v>
      </c>
      <c r="AG108" s="115">
        <v>0</v>
      </c>
      <c r="AH108" s="109">
        <v>0</v>
      </c>
      <c r="AI108">
        <v>0</v>
      </c>
      <c r="AJ108" s="177">
        <v>13</v>
      </c>
      <c r="AK108" s="177">
        <v>12</v>
      </c>
      <c r="AL108" s="177">
        <v>1</v>
      </c>
      <c r="AM108" s="177" t="s">
        <v>219</v>
      </c>
      <c r="AN108" s="177">
        <v>1</v>
      </c>
      <c r="AO108" s="177">
        <v>10</v>
      </c>
      <c r="AP108" s="177">
        <v>7</v>
      </c>
      <c r="AQ108" s="177">
        <v>1</v>
      </c>
      <c r="AR108">
        <v>62.63</v>
      </c>
      <c r="AS108">
        <v>64.569999999999993</v>
      </c>
      <c r="AT108">
        <v>60.94</v>
      </c>
      <c r="AU108">
        <v>68.290000000000006</v>
      </c>
      <c r="AV108">
        <v>70.180000000000007</v>
      </c>
      <c r="AW108">
        <v>61.33</v>
      </c>
      <c r="AX108">
        <v>64.2</v>
      </c>
      <c r="AY108">
        <v>67.56</v>
      </c>
      <c r="AZ108">
        <v>59.17</v>
      </c>
    </row>
    <row r="109" spans="1:52" ht="16.149999999999999" customHeight="1">
      <c r="A109" s="105" t="s">
        <v>746</v>
      </c>
      <c r="B109" s="67" t="s">
        <v>1257</v>
      </c>
      <c r="C109" s="67" t="s">
        <v>729</v>
      </c>
      <c r="D109" s="67" t="s">
        <v>747</v>
      </c>
      <c r="E109" s="68"/>
      <c r="F109" s="108">
        <v>93</v>
      </c>
      <c r="G109" s="111">
        <v>91</v>
      </c>
      <c r="H109" s="111">
        <v>2</v>
      </c>
      <c r="I109" s="115" t="s">
        <v>129</v>
      </c>
      <c r="J109" s="115">
        <v>1</v>
      </c>
      <c r="K109" s="115">
        <v>1</v>
      </c>
      <c r="L109" s="109" t="s">
        <v>129</v>
      </c>
      <c r="M109" s="117">
        <v>89</v>
      </c>
      <c r="N109" s="108">
        <v>107</v>
      </c>
      <c r="O109" s="115">
        <v>74</v>
      </c>
      <c r="P109" s="115">
        <v>33</v>
      </c>
      <c r="Q109" s="109">
        <v>1</v>
      </c>
      <c r="R109" s="131">
        <v>1.2</v>
      </c>
      <c r="S109" s="108">
        <v>121</v>
      </c>
      <c r="T109" s="115">
        <v>34</v>
      </c>
      <c r="U109" s="111">
        <v>87</v>
      </c>
      <c r="V109" s="119">
        <v>69.400000000000006</v>
      </c>
      <c r="W109" s="177">
        <v>29</v>
      </c>
      <c r="X109" s="115">
        <v>9</v>
      </c>
      <c r="Y109" s="109">
        <v>55</v>
      </c>
      <c r="Z109" s="108">
        <v>5</v>
      </c>
      <c r="AA109" s="115">
        <v>5</v>
      </c>
      <c r="AB109" s="115">
        <v>5</v>
      </c>
      <c r="AC109" s="115">
        <v>2</v>
      </c>
      <c r="AD109" s="115">
        <v>0</v>
      </c>
      <c r="AE109" s="115">
        <v>0</v>
      </c>
      <c r="AF109" s="115">
        <v>0</v>
      </c>
      <c r="AG109" s="115">
        <v>0</v>
      </c>
      <c r="AH109" s="109">
        <v>1</v>
      </c>
      <c r="AI109">
        <v>0</v>
      </c>
      <c r="AJ109" s="177">
        <v>128</v>
      </c>
      <c r="AK109" s="177">
        <v>91</v>
      </c>
      <c r="AL109" s="177">
        <v>37</v>
      </c>
      <c r="AM109" s="177" t="s">
        <v>219</v>
      </c>
      <c r="AN109" s="177">
        <v>5</v>
      </c>
      <c r="AO109" s="177">
        <v>176</v>
      </c>
      <c r="AP109" s="177">
        <v>50</v>
      </c>
      <c r="AQ109" s="177">
        <v>18</v>
      </c>
      <c r="AR109">
        <v>65.27</v>
      </c>
      <c r="AS109">
        <v>64.55</v>
      </c>
      <c r="AT109">
        <v>66.25</v>
      </c>
      <c r="AU109">
        <v>69.400000000000006</v>
      </c>
      <c r="AV109">
        <v>68.48</v>
      </c>
      <c r="AW109">
        <v>70.91</v>
      </c>
      <c r="AX109">
        <v>68.510000000000005</v>
      </c>
      <c r="AY109">
        <v>68.08</v>
      </c>
      <c r="AZ109">
        <v>69.2</v>
      </c>
    </row>
    <row r="110" spans="1:52" ht="16.149999999999999" customHeight="1">
      <c r="A110" s="105" t="s">
        <v>2609</v>
      </c>
      <c r="B110" s="67" t="s">
        <v>1257</v>
      </c>
      <c r="C110" s="67" t="s">
        <v>729</v>
      </c>
      <c r="D110" s="67" t="s">
        <v>747</v>
      </c>
      <c r="E110" s="68" t="s">
        <v>2610</v>
      </c>
      <c r="F110" s="108">
        <v>10</v>
      </c>
      <c r="G110" s="111">
        <v>10</v>
      </c>
      <c r="H110" s="111" t="s">
        <v>129</v>
      </c>
      <c r="I110" s="115" t="s">
        <v>129</v>
      </c>
      <c r="J110" s="115" t="s">
        <v>129</v>
      </c>
      <c r="K110" s="115" t="s">
        <v>129</v>
      </c>
      <c r="L110" s="109" t="s">
        <v>129</v>
      </c>
      <c r="M110" s="117">
        <v>10</v>
      </c>
      <c r="N110" s="108">
        <v>11</v>
      </c>
      <c r="O110" s="115">
        <v>8</v>
      </c>
      <c r="P110" s="115">
        <v>3</v>
      </c>
      <c r="Q110" s="109" t="s">
        <v>129</v>
      </c>
      <c r="R110" s="131">
        <v>1.1000000000000001</v>
      </c>
      <c r="S110" s="108">
        <v>19</v>
      </c>
      <c r="T110" s="115">
        <v>8</v>
      </c>
      <c r="U110" s="111">
        <v>11</v>
      </c>
      <c r="V110" s="119">
        <v>65.89</v>
      </c>
      <c r="W110" s="177">
        <v>3</v>
      </c>
      <c r="X110" s="115">
        <v>1</v>
      </c>
      <c r="Y110" s="109">
        <v>6</v>
      </c>
      <c r="Z110" s="108">
        <v>1</v>
      </c>
      <c r="AA110" s="115">
        <v>1</v>
      </c>
      <c r="AB110" s="115">
        <v>1</v>
      </c>
      <c r="AC110" s="115">
        <v>0</v>
      </c>
      <c r="AD110" s="115">
        <v>0</v>
      </c>
      <c r="AE110" s="115">
        <v>0</v>
      </c>
      <c r="AF110" s="115">
        <v>0</v>
      </c>
      <c r="AG110" s="115">
        <v>0</v>
      </c>
      <c r="AH110" s="109">
        <v>0</v>
      </c>
      <c r="AI110">
        <v>0</v>
      </c>
      <c r="AJ110" s="177">
        <v>17</v>
      </c>
      <c r="AK110" s="177">
        <v>10</v>
      </c>
      <c r="AL110" s="177">
        <v>7</v>
      </c>
      <c r="AM110" s="177" t="s">
        <v>219</v>
      </c>
      <c r="AN110" s="177" t="s">
        <v>129</v>
      </c>
      <c r="AO110" s="177" t="s">
        <v>129</v>
      </c>
      <c r="AP110" s="177">
        <v>9</v>
      </c>
      <c r="AQ110" s="177">
        <v>2</v>
      </c>
      <c r="AR110">
        <v>64.88</v>
      </c>
      <c r="AS110">
        <v>60.57</v>
      </c>
      <c r="AT110">
        <v>70.36</v>
      </c>
      <c r="AU110">
        <v>65.89</v>
      </c>
      <c r="AV110">
        <v>62.3</v>
      </c>
      <c r="AW110">
        <v>69.89</v>
      </c>
      <c r="AX110">
        <v>61.24</v>
      </c>
      <c r="AY110">
        <v>55.11</v>
      </c>
      <c r="AZ110">
        <v>68.13</v>
      </c>
    </row>
    <row r="111" spans="1:52" ht="16.149999999999999" customHeight="1">
      <c r="A111" s="105" t="s">
        <v>2611</v>
      </c>
      <c r="B111" s="67" t="s">
        <v>1257</v>
      </c>
      <c r="C111" s="67" t="s">
        <v>729</v>
      </c>
      <c r="D111" s="67" t="s">
        <v>747</v>
      </c>
      <c r="E111" s="68" t="s">
        <v>2612</v>
      </c>
      <c r="F111" s="108">
        <v>15</v>
      </c>
      <c r="G111" s="111">
        <v>14</v>
      </c>
      <c r="H111" s="111">
        <v>1</v>
      </c>
      <c r="I111" s="115" t="s">
        <v>129</v>
      </c>
      <c r="J111" s="115">
        <v>1</v>
      </c>
      <c r="K111" s="115" t="s">
        <v>129</v>
      </c>
      <c r="L111" s="109" t="s">
        <v>129</v>
      </c>
      <c r="M111" s="117">
        <v>13</v>
      </c>
      <c r="N111" s="108">
        <v>13</v>
      </c>
      <c r="O111" s="115">
        <v>10</v>
      </c>
      <c r="P111" s="115">
        <v>4</v>
      </c>
      <c r="Q111" s="109" t="s">
        <v>129</v>
      </c>
      <c r="R111" s="131">
        <v>1</v>
      </c>
      <c r="S111" s="108">
        <v>16</v>
      </c>
      <c r="T111" s="115">
        <v>5</v>
      </c>
      <c r="U111" s="111">
        <v>11</v>
      </c>
      <c r="V111" s="119">
        <v>72.69</v>
      </c>
      <c r="W111" s="177">
        <v>8</v>
      </c>
      <c r="X111" s="115" t="s">
        <v>129</v>
      </c>
      <c r="Y111" s="109">
        <v>7</v>
      </c>
      <c r="Z111" s="108">
        <v>1</v>
      </c>
      <c r="AA111" s="115">
        <v>1</v>
      </c>
      <c r="AB111" s="115">
        <v>1</v>
      </c>
      <c r="AC111" s="115">
        <v>1</v>
      </c>
      <c r="AD111" s="115">
        <v>0</v>
      </c>
      <c r="AE111" s="115">
        <v>0</v>
      </c>
      <c r="AF111" s="115">
        <v>0</v>
      </c>
      <c r="AG111" s="115">
        <v>0</v>
      </c>
      <c r="AH111" s="109">
        <v>0</v>
      </c>
      <c r="AI111">
        <v>0</v>
      </c>
      <c r="AJ111" s="177">
        <v>24</v>
      </c>
      <c r="AK111" s="177">
        <v>15</v>
      </c>
      <c r="AL111" s="177">
        <v>9</v>
      </c>
      <c r="AM111" s="177" t="s">
        <v>219</v>
      </c>
      <c r="AN111" s="177">
        <v>1</v>
      </c>
      <c r="AO111" s="177">
        <v>50</v>
      </c>
      <c r="AP111" s="177">
        <v>8</v>
      </c>
      <c r="AQ111" s="177">
        <v>3</v>
      </c>
      <c r="AR111">
        <v>70.41</v>
      </c>
      <c r="AS111">
        <v>71.2</v>
      </c>
      <c r="AT111">
        <v>69.569999999999993</v>
      </c>
      <c r="AU111">
        <v>72.69</v>
      </c>
      <c r="AV111">
        <v>72.92</v>
      </c>
      <c r="AW111">
        <v>72</v>
      </c>
      <c r="AX111">
        <v>73.56</v>
      </c>
      <c r="AY111">
        <v>73.73</v>
      </c>
      <c r="AZ111">
        <v>73.2</v>
      </c>
    </row>
    <row r="112" spans="1:52" ht="16.149999999999999" customHeight="1">
      <c r="A112" s="105" t="s">
        <v>2613</v>
      </c>
      <c r="B112" s="67" t="s">
        <v>1257</v>
      </c>
      <c r="C112" s="67" t="s">
        <v>729</v>
      </c>
      <c r="D112" s="67" t="s">
        <v>747</v>
      </c>
      <c r="E112" s="68" t="s">
        <v>2614</v>
      </c>
      <c r="F112" s="108">
        <v>18</v>
      </c>
      <c r="G112" s="111">
        <v>18</v>
      </c>
      <c r="H112" s="111" t="s">
        <v>129</v>
      </c>
      <c r="I112" s="115" t="s">
        <v>129</v>
      </c>
      <c r="J112" s="115" t="s">
        <v>129</v>
      </c>
      <c r="K112" s="115" t="s">
        <v>129</v>
      </c>
      <c r="L112" s="109" t="s">
        <v>129</v>
      </c>
      <c r="M112" s="117">
        <v>18</v>
      </c>
      <c r="N112" s="108">
        <v>27</v>
      </c>
      <c r="O112" s="115">
        <v>18</v>
      </c>
      <c r="P112" s="115">
        <v>10</v>
      </c>
      <c r="Q112" s="109">
        <v>0</v>
      </c>
      <c r="R112" s="131">
        <v>1.5</v>
      </c>
      <c r="S112" s="108">
        <v>25</v>
      </c>
      <c r="T112" s="115">
        <v>8</v>
      </c>
      <c r="U112" s="111">
        <v>17</v>
      </c>
      <c r="V112" s="119">
        <v>67.84</v>
      </c>
      <c r="W112" s="177">
        <v>6</v>
      </c>
      <c r="X112" s="115">
        <v>4</v>
      </c>
      <c r="Y112" s="109">
        <v>8</v>
      </c>
      <c r="Z112" s="108">
        <v>1</v>
      </c>
      <c r="AA112" s="115">
        <v>1</v>
      </c>
      <c r="AB112" s="115">
        <v>1</v>
      </c>
      <c r="AC112" s="115">
        <v>0</v>
      </c>
      <c r="AD112" s="115">
        <v>0</v>
      </c>
      <c r="AE112" s="115">
        <v>0</v>
      </c>
      <c r="AF112" s="115">
        <v>0</v>
      </c>
      <c r="AG112" s="115">
        <v>0</v>
      </c>
      <c r="AH112" s="109">
        <v>0</v>
      </c>
      <c r="AI112">
        <v>0</v>
      </c>
      <c r="AJ112" s="177">
        <v>20</v>
      </c>
      <c r="AK112" s="177">
        <v>18</v>
      </c>
      <c r="AL112" s="177">
        <v>2</v>
      </c>
      <c r="AM112" s="177" t="s">
        <v>219</v>
      </c>
      <c r="AN112" s="177">
        <v>2</v>
      </c>
      <c r="AO112" s="177">
        <v>84</v>
      </c>
      <c r="AP112" s="177">
        <v>10</v>
      </c>
      <c r="AQ112" s="177">
        <v>3</v>
      </c>
      <c r="AR112">
        <v>60.24</v>
      </c>
      <c r="AS112">
        <v>61.96</v>
      </c>
      <c r="AT112">
        <v>58.1</v>
      </c>
      <c r="AU112">
        <v>67.84</v>
      </c>
      <c r="AV112">
        <v>68</v>
      </c>
      <c r="AW112">
        <v>67.56</v>
      </c>
      <c r="AX112">
        <v>69</v>
      </c>
      <c r="AY112">
        <v>70</v>
      </c>
      <c r="AZ112">
        <v>67.7</v>
      </c>
    </row>
    <row r="113" spans="1:52" ht="16.149999999999999" customHeight="1">
      <c r="A113" s="105" t="s">
        <v>2615</v>
      </c>
      <c r="B113" s="67" t="s">
        <v>1257</v>
      </c>
      <c r="C113" s="67" t="s">
        <v>729</v>
      </c>
      <c r="D113" s="67" t="s">
        <v>747</v>
      </c>
      <c r="E113" s="68" t="s">
        <v>171</v>
      </c>
      <c r="F113" s="108">
        <v>14</v>
      </c>
      <c r="G113" s="111">
        <v>13</v>
      </c>
      <c r="H113" s="111">
        <v>1</v>
      </c>
      <c r="I113" s="115" t="s">
        <v>129</v>
      </c>
      <c r="J113" s="115" t="s">
        <v>129</v>
      </c>
      <c r="K113" s="115">
        <v>1</v>
      </c>
      <c r="L113" s="109" t="s">
        <v>129</v>
      </c>
      <c r="M113" s="117">
        <v>13</v>
      </c>
      <c r="N113" s="108">
        <v>12</v>
      </c>
      <c r="O113" s="115">
        <v>10</v>
      </c>
      <c r="P113" s="115">
        <v>2</v>
      </c>
      <c r="Q113" s="109">
        <v>0</v>
      </c>
      <c r="R113" s="131">
        <v>0.9</v>
      </c>
      <c r="S113" s="108">
        <v>11</v>
      </c>
      <c r="T113" s="115">
        <v>2</v>
      </c>
      <c r="U113" s="111">
        <v>9</v>
      </c>
      <c r="V113" s="119">
        <v>70.27</v>
      </c>
      <c r="W113" s="177">
        <v>5</v>
      </c>
      <c r="X113" s="115">
        <v>1</v>
      </c>
      <c r="Y113" s="109">
        <v>8</v>
      </c>
      <c r="Z113" s="108">
        <v>0</v>
      </c>
      <c r="AA113" s="115">
        <v>0</v>
      </c>
      <c r="AB113" s="115">
        <v>0</v>
      </c>
      <c r="AC113" s="115">
        <v>0</v>
      </c>
      <c r="AD113" s="115">
        <v>0</v>
      </c>
      <c r="AE113" s="115">
        <v>0</v>
      </c>
      <c r="AF113" s="115">
        <v>0</v>
      </c>
      <c r="AG113" s="115">
        <v>0</v>
      </c>
      <c r="AH113" s="109">
        <v>1</v>
      </c>
      <c r="AI113">
        <v>0</v>
      </c>
      <c r="AJ113" s="177">
        <v>21</v>
      </c>
      <c r="AK113" s="177">
        <v>13</v>
      </c>
      <c r="AL113" s="177">
        <v>8</v>
      </c>
      <c r="AM113" s="177" t="s">
        <v>219</v>
      </c>
      <c r="AN113" s="177" t="s">
        <v>129</v>
      </c>
      <c r="AO113" s="177" t="s">
        <v>129</v>
      </c>
      <c r="AP113" s="177">
        <v>7</v>
      </c>
      <c r="AQ113" s="177">
        <v>3</v>
      </c>
      <c r="AR113">
        <v>64.75</v>
      </c>
      <c r="AS113">
        <v>65.63</v>
      </c>
      <c r="AT113">
        <v>63</v>
      </c>
      <c r="AU113">
        <v>70.27</v>
      </c>
      <c r="AV113">
        <v>69.38</v>
      </c>
      <c r="AW113">
        <v>72.67</v>
      </c>
      <c r="AX113">
        <v>71.67</v>
      </c>
      <c r="AY113">
        <v>71.17</v>
      </c>
      <c r="AZ113">
        <v>72.67</v>
      </c>
    </row>
    <row r="114" spans="1:52" ht="16.149999999999999" customHeight="1">
      <c r="A114" s="105" t="s">
        <v>2616</v>
      </c>
      <c r="B114" s="67" t="s">
        <v>1257</v>
      </c>
      <c r="C114" s="67" t="s">
        <v>729</v>
      </c>
      <c r="D114" s="67" t="s">
        <v>747</v>
      </c>
      <c r="E114" s="68" t="s">
        <v>2617</v>
      </c>
      <c r="F114" s="108">
        <v>27</v>
      </c>
      <c r="G114" s="111">
        <v>27</v>
      </c>
      <c r="H114" s="111" t="s">
        <v>129</v>
      </c>
      <c r="I114" s="115" t="s">
        <v>129</v>
      </c>
      <c r="J114" s="115" t="s">
        <v>129</v>
      </c>
      <c r="K114" s="115" t="s">
        <v>129</v>
      </c>
      <c r="L114" s="109" t="s">
        <v>129</v>
      </c>
      <c r="M114" s="117">
        <v>26</v>
      </c>
      <c r="N114" s="108">
        <v>32</v>
      </c>
      <c r="O114" s="115">
        <v>23</v>
      </c>
      <c r="P114" s="115">
        <v>9</v>
      </c>
      <c r="Q114" s="109" t="s">
        <v>129</v>
      </c>
      <c r="R114" s="131">
        <v>1.2</v>
      </c>
      <c r="S114" s="108">
        <v>42</v>
      </c>
      <c r="T114" s="115">
        <v>10</v>
      </c>
      <c r="U114" s="111">
        <v>32</v>
      </c>
      <c r="V114" s="119">
        <v>69.36</v>
      </c>
      <c r="W114" s="177">
        <v>5</v>
      </c>
      <c r="X114" s="115">
        <v>2</v>
      </c>
      <c r="Y114" s="109">
        <v>20</v>
      </c>
      <c r="Z114" s="108">
        <v>1</v>
      </c>
      <c r="AA114" s="115">
        <v>1</v>
      </c>
      <c r="AB114" s="115">
        <v>1</v>
      </c>
      <c r="AC114" s="115">
        <v>0</v>
      </c>
      <c r="AD114" s="115">
        <v>0</v>
      </c>
      <c r="AE114" s="115">
        <v>0</v>
      </c>
      <c r="AF114" s="115">
        <v>0</v>
      </c>
      <c r="AG114" s="115">
        <v>0</v>
      </c>
      <c r="AH114" s="109">
        <v>0</v>
      </c>
      <c r="AI114">
        <v>0</v>
      </c>
      <c r="AJ114" s="177">
        <v>30</v>
      </c>
      <c r="AK114" s="177">
        <v>26</v>
      </c>
      <c r="AL114" s="177">
        <v>4</v>
      </c>
      <c r="AM114" s="177" t="s">
        <v>219</v>
      </c>
      <c r="AN114" s="177">
        <v>2</v>
      </c>
      <c r="AO114" s="177">
        <v>42</v>
      </c>
      <c r="AP114" s="177">
        <v>14</v>
      </c>
      <c r="AQ114" s="177">
        <v>6</v>
      </c>
      <c r="AR114">
        <v>66.260000000000005</v>
      </c>
      <c r="AS114">
        <v>64.11</v>
      </c>
      <c r="AT114">
        <v>69.040000000000006</v>
      </c>
      <c r="AU114">
        <v>69.36</v>
      </c>
      <c r="AV114">
        <v>67.39</v>
      </c>
      <c r="AW114">
        <v>71.739999999999995</v>
      </c>
      <c r="AX114">
        <v>66.97</v>
      </c>
      <c r="AY114">
        <v>66.67</v>
      </c>
      <c r="AZ114">
        <v>67.430000000000007</v>
      </c>
    </row>
    <row r="115" spans="1:52" ht="16.149999999999999" customHeight="1">
      <c r="A115" s="105" t="s">
        <v>2618</v>
      </c>
      <c r="B115" s="67" t="s">
        <v>1257</v>
      </c>
      <c r="C115" s="67" t="s">
        <v>729</v>
      </c>
      <c r="D115" s="67" t="s">
        <v>747</v>
      </c>
      <c r="E115" s="68" t="s">
        <v>358</v>
      </c>
      <c r="F115" s="108">
        <v>9</v>
      </c>
      <c r="G115" s="111">
        <v>9</v>
      </c>
      <c r="H115" s="111" t="s">
        <v>129</v>
      </c>
      <c r="I115" s="115" t="s">
        <v>129</v>
      </c>
      <c r="J115" s="115" t="s">
        <v>129</v>
      </c>
      <c r="K115" s="115" t="s">
        <v>129</v>
      </c>
      <c r="L115" s="109" t="s">
        <v>129</v>
      </c>
      <c r="M115" s="117">
        <v>9</v>
      </c>
      <c r="N115" s="108">
        <v>11</v>
      </c>
      <c r="O115" s="115">
        <v>6</v>
      </c>
      <c r="P115" s="115">
        <v>5</v>
      </c>
      <c r="Q115" s="109">
        <v>0</v>
      </c>
      <c r="R115" s="131">
        <v>1.2</v>
      </c>
      <c r="S115" s="108">
        <v>8</v>
      </c>
      <c r="T115" s="115">
        <v>1</v>
      </c>
      <c r="U115" s="111">
        <v>7</v>
      </c>
      <c r="V115" s="119">
        <v>75.13</v>
      </c>
      <c r="W115" s="177">
        <v>2</v>
      </c>
      <c r="X115" s="115">
        <v>1</v>
      </c>
      <c r="Y115" s="109">
        <v>6</v>
      </c>
      <c r="Z115" s="108">
        <v>1</v>
      </c>
      <c r="AA115" s="115">
        <v>1</v>
      </c>
      <c r="AB115" s="115">
        <v>1</v>
      </c>
      <c r="AC115" s="115">
        <v>1</v>
      </c>
      <c r="AD115" s="115">
        <v>0</v>
      </c>
      <c r="AE115" s="115">
        <v>0</v>
      </c>
      <c r="AF115" s="115">
        <v>0</v>
      </c>
      <c r="AG115" s="115">
        <v>0</v>
      </c>
      <c r="AH115" s="109">
        <v>0</v>
      </c>
      <c r="AI115">
        <v>0</v>
      </c>
      <c r="AJ115" s="177">
        <v>16</v>
      </c>
      <c r="AK115" s="177">
        <v>9</v>
      </c>
      <c r="AL115" s="177">
        <v>7</v>
      </c>
      <c r="AM115" s="177" t="s">
        <v>219</v>
      </c>
      <c r="AN115" s="177" t="s">
        <v>129</v>
      </c>
      <c r="AO115" s="177" t="s">
        <v>129</v>
      </c>
      <c r="AP115" s="177">
        <v>2</v>
      </c>
      <c r="AQ115" s="177">
        <v>1</v>
      </c>
      <c r="AR115">
        <v>67.319999999999993</v>
      </c>
      <c r="AS115">
        <v>66.08</v>
      </c>
      <c r="AT115">
        <v>69.430000000000007</v>
      </c>
      <c r="AU115">
        <v>75.13</v>
      </c>
      <c r="AV115">
        <v>74.17</v>
      </c>
      <c r="AW115">
        <v>78</v>
      </c>
      <c r="AX115">
        <v>78</v>
      </c>
      <c r="AY115">
        <v>76.2</v>
      </c>
      <c r="AZ115">
        <v>87</v>
      </c>
    </row>
    <row r="116" spans="1:52" ht="16.149999999999999" customHeight="1">
      <c r="A116" s="105" t="s">
        <v>748</v>
      </c>
      <c r="B116" s="67" t="s">
        <v>1257</v>
      </c>
      <c r="C116" s="67" t="s">
        <v>729</v>
      </c>
      <c r="D116" s="67" t="s">
        <v>749</v>
      </c>
      <c r="E116" s="68"/>
      <c r="F116" s="108">
        <v>18</v>
      </c>
      <c r="G116" s="111">
        <v>17</v>
      </c>
      <c r="H116" s="111" t="s">
        <v>129</v>
      </c>
      <c r="I116" s="115" t="s">
        <v>129</v>
      </c>
      <c r="J116" s="115" t="s">
        <v>129</v>
      </c>
      <c r="K116" s="115" t="s">
        <v>129</v>
      </c>
      <c r="L116" s="109">
        <v>1</v>
      </c>
      <c r="M116" s="117">
        <v>18</v>
      </c>
      <c r="N116" s="108">
        <v>22</v>
      </c>
      <c r="O116" s="115">
        <v>19</v>
      </c>
      <c r="P116" s="115">
        <v>2</v>
      </c>
      <c r="Q116" s="109">
        <v>1</v>
      </c>
      <c r="R116" s="131">
        <v>1.2</v>
      </c>
      <c r="S116" s="108">
        <v>18</v>
      </c>
      <c r="T116" s="115">
        <v>8</v>
      </c>
      <c r="U116" s="111">
        <v>10</v>
      </c>
      <c r="V116" s="119">
        <v>66.94</v>
      </c>
      <c r="W116" s="177">
        <v>3</v>
      </c>
      <c r="X116" s="115">
        <v>10</v>
      </c>
      <c r="Y116" s="109">
        <v>5</v>
      </c>
      <c r="Z116" s="108">
        <v>1</v>
      </c>
      <c r="AA116" s="115">
        <v>1</v>
      </c>
      <c r="AB116" s="115">
        <v>1</v>
      </c>
      <c r="AC116" s="115">
        <v>1</v>
      </c>
      <c r="AD116" s="115">
        <v>0</v>
      </c>
      <c r="AE116" s="115">
        <v>0</v>
      </c>
      <c r="AF116" s="115">
        <v>0</v>
      </c>
      <c r="AG116" s="115">
        <v>0</v>
      </c>
      <c r="AH116" s="109">
        <v>0</v>
      </c>
      <c r="AI116">
        <v>1</v>
      </c>
      <c r="AJ116" s="177">
        <v>24</v>
      </c>
      <c r="AK116" s="177">
        <v>17</v>
      </c>
      <c r="AL116" s="177">
        <v>7</v>
      </c>
      <c r="AM116" s="177" t="s">
        <v>219</v>
      </c>
      <c r="AN116" s="177">
        <v>6</v>
      </c>
      <c r="AO116" s="177">
        <v>533</v>
      </c>
      <c r="AP116" s="177">
        <v>8</v>
      </c>
      <c r="AQ116" s="177">
        <v>4</v>
      </c>
      <c r="AR116">
        <v>62.97</v>
      </c>
      <c r="AS116">
        <v>61.36</v>
      </c>
      <c r="AT116">
        <v>65.69</v>
      </c>
      <c r="AU116">
        <v>66.94</v>
      </c>
      <c r="AV116">
        <v>69.459999999999994</v>
      </c>
      <c r="AW116">
        <v>60.4</v>
      </c>
      <c r="AX116">
        <v>67.89</v>
      </c>
      <c r="AY116">
        <v>69.58</v>
      </c>
      <c r="AZ116">
        <v>64.5</v>
      </c>
    </row>
    <row r="117" spans="1:52" ht="16.149999999999999" customHeight="1">
      <c r="A117" s="105" t="s">
        <v>2619</v>
      </c>
      <c r="B117" s="67" t="s">
        <v>1257</v>
      </c>
      <c r="C117" s="67" t="s">
        <v>729</v>
      </c>
      <c r="D117" s="67" t="s">
        <v>749</v>
      </c>
      <c r="E117" s="68" t="s">
        <v>2620</v>
      </c>
      <c r="F117" s="108">
        <v>18</v>
      </c>
      <c r="G117" s="111">
        <v>17</v>
      </c>
      <c r="H117" s="111" t="s">
        <v>129</v>
      </c>
      <c r="I117" s="115" t="s">
        <v>129</v>
      </c>
      <c r="J117" s="115" t="s">
        <v>129</v>
      </c>
      <c r="K117" s="115" t="s">
        <v>129</v>
      </c>
      <c r="L117" s="109">
        <v>1</v>
      </c>
      <c r="M117" s="117">
        <v>18</v>
      </c>
      <c r="N117" s="108">
        <v>22</v>
      </c>
      <c r="O117" s="115">
        <v>19</v>
      </c>
      <c r="P117" s="115">
        <v>2</v>
      </c>
      <c r="Q117" s="109">
        <v>1</v>
      </c>
      <c r="R117" s="131">
        <v>1.2</v>
      </c>
      <c r="S117" s="108">
        <v>18</v>
      </c>
      <c r="T117" s="115">
        <v>8</v>
      </c>
      <c r="U117" s="111">
        <v>10</v>
      </c>
      <c r="V117" s="119">
        <v>66.94</v>
      </c>
      <c r="W117" s="177">
        <v>3</v>
      </c>
      <c r="X117" s="115">
        <v>10</v>
      </c>
      <c r="Y117" s="109">
        <v>5</v>
      </c>
      <c r="Z117" s="108">
        <v>1</v>
      </c>
      <c r="AA117" s="115">
        <v>1</v>
      </c>
      <c r="AB117" s="115">
        <v>1</v>
      </c>
      <c r="AC117" s="115">
        <v>1</v>
      </c>
      <c r="AD117" s="115">
        <v>0</v>
      </c>
      <c r="AE117" s="115">
        <v>0</v>
      </c>
      <c r="AF117" s="115">
        <v>0</v>
      </c>
      <c r="AG117" s="115">
        <v>0</v>
      </c>
      <c r="AH117" s="109">
        <v>0</v>
      </c>
      <c r="AI117">
        <v>1</v>
      </c>
      <c r="AJ117" s="177">
        <v>24</v>
      </c>
      <c r="AK117" s="177">
        <v>17</v>
      </c>
      <c r="AL117" s="177">
        <v>7</v>
      </c>
      <c r="AM117" s="177" t="s">
        <v>219</v>
      </c>
      <c r="AN117" s="177">
        <v>6</v>
      </c>
      <c r="AO117" s="177">
        <v>533</v>
      </c>
      <c r="AP117" s="177">
        <v>8</v>
      </c>
      <c r="AQ117" s="177">
        <v>4</v>
      </c>
      <c r="AR117">
        <v>62.97</v>
      </c>
      <c r="AS117">
        <v>61.36</v>
      </c>
      <c r="AT117">
        <v>65.69</v>
      </c>
      <c r="AU117">
        <v>66.94</v>
      </c>
      <c r="AV117">
        <v>69.459999999999994</v>
      </c>
      <c r="AW117">
        <v>60.4</v>
      </c>
      <c r="AX117">
        <v>67.89</v>
      </c>
      <c r="AY117">
        <v>69.58</v>
      </c>
      <c r="AZ117">
        <v>64.5</v>
      </c>
    </row>
    <row r="118" spans="1:52" ht="16.149999999999999" customHeight="1">
      <c r="A118" s="105"/>
      <c r="B118" s="67"/>
      <c r="C118" s="67"/>
      <c r="D118" s="67"/>
      <c r="E118" s="68"/>
      <c r="F118" s="108"/>
      <c r="G118" s="111"/>
      <c r="H118" s="111"/>
      <c r="I118" s="115"/>
      <c r="J118" s="115"/>
      <c r="K118" s="115"/>
      <c r="L118" s="109"/>
      <c r="M118" s="117"/>
      <c r="N118" s="108"/>
      <c r="O118" s="115"/>
      <c r="P118" s="115"/>
      <c r="Q118" s="109"/>
      <c r="R118" s="131"/>
      <c r="S118" s="108"/>
      <c r="T118" s="115"/>
      <c r="U118" s="111"/>
      <c r="V118" s="119"/>
      <c r="W118" s="177"/>
      <c r="X118" s="115"/>
      <c r="Y118" s="109"/>
      <c r="Z118" s="108"/>
      <c r="AA118" s="115"/>
      <c r="AB118" s="115"/>
      <c r="AC118" s="115"/>
      <c r="AD118" s="115"/>
      <c r="AE118" s="115"/>
      <c r="AF118" s="115"/>
      <c r="AG118" s="115"/>
      <c r="AH118" s="109"/>
      <c r="AJ118" s="177"/>
      <c r="AK118" s="177"/>
      <c r="AL118" s="177"/>
      <c r="AM118" s="177"/>
      <c r="AN118" s="177"/>
      <c r="AO118" s="177"/>
      <c r="AP118" s="177"/>
      <c r="AQ118" s="177"/>
    </row>
    <row r="119" spans="1:52" ht="16.149999999999999" customHeight="1">
      <c r="A119" s="105"/>
      <c r="B119" s="67"/>
      <c r="C119" s="67"/>
      <c r="D119" s="67"/>
      <c r="E119" s="68"/>
      <c r="F119" s="108"/>
      <c r="G119" s="111"/>
      <c r="H119" s="111"/>
      <c r="I119" s="115"/>
      <c r="J119" s="115"/>
      <c r="K119" s="115"/>
      <c r="L119" s="109"/>
      <c r="M119" s="117"/>
      <c r="N119" s="108"/>
      <c r="O119" s="115"/>
      <c r="P119" s="115"/>
      <c r="Q119" s="109"/>
      <c r="R119" s="131"/>
      <c r="S119" s="108"/>
      <c r="T119" s="115"/>
      <c r="U119" s="111"/>
      <c r="V119" s="119"/>
      <c r="W119" s="177"/>
      <c r="X119" s="115"/>
      <c r="Y119" s="109"/>
      <c r="Z119" s="108"/>
      <c r="AA119" s="115"/>
      <c r="AB119" s="115"/>
      <c r="AC119" s="115"/>
      <c r="AD119" s="115"/>
      <c r="AE119" s="115"/>
      <c r="AF119" s="115"/>
      <c r="AG119" s="115"/>
      <c r="AH119" s="109"/>
      <c r="AJ119" s="177"/>
      <c r="AK119" s="177"/>
      <c r="AL119" s="177"/>
      <c r="AM119" s="177"/>
      <c r="AN119" s="177"/>
      <c r="AO119" s="177"/>
      <c r="AP119" s="177"/>
      <c r="AQ119" s="177"/>
    </row>
    <row r="120" spans="1:52" ht="16.149999999999999" customHeight="1">
      <c r="A120" s="105"/>
      <c r="B120" s="67"/>
      <c r="C120" s="67"/>
      <c r="D120" s="67"/>
      <c r="E120" s="68"/>
      <c r="F120" s="108"/>
      <c r="G120" s="111"/>
      <c r="H120" s="111"/>
      <c r="I120" s="115"/>
      <c r="J120" s="115"/>
      <c r="K120" s="115"/>
      <c r="L120" s="109"/>
      <c r="M120" s="117"/>
      <c r="N120" s="108"/>
      <c r="O120" s="115"/>
      <c r="P120" s="115"/>
      <c r="Q120" s="109"/>
      <c r="R120" s="131"/>
      <c r="S120" s="108"/>
      <c r="T120" s="115"/>
      <c r="U120" s="111"/>
      <c r="V120" s="119"/>
      <c r="W120" s="177"/>
      <c r="X120" s="115"/>
      <c r="Y120" s="109"/>
      <c r="Z120" s="108"/>
      <c r="AA120" s="115"/>
      <c r="AB120" s="115"/>
      <c r="AC120" s="115"/>
      <c r="AD120" s="115"/>
      <c r="AE120" s="115"/>
      <c r="AF120" s="115"/>
      <c r="AG120" s="115"/>
      <c r="AH120" s="109"/>
      <c r="AJ120" s="177"/>
      <c r="AK120" s="177"/>
      <c r="AL120" s="177"/>
      <c r="AM120" s="177"/>
      <c r="AN120" s="177"/>
      <c r="AO120" s="177"/>
      <c r="AP120" s="177"/>
      <c r="AQ120" s="177"/>
    </row>
    <row r="121" spans="1:52" ht="16.149999999999999" customHeight="1">
      <c r="A121" s="105"/>
      <c r="B121" s="67"/>
      <c r="C121" s="67"/>
      <c r="D121" s="67"/>
      <c r="E121" s="68"/>
      <c r="F121" s="108"/>
      <c r="G121" s="111"/>
      <c r="H121" s="111"/>
      <c r="I121" s="115"/>
      <c r="J121" s="115"/>
      <c r="K121" s="115"/>
      <c r="L121" s="109"/>
      <c r="M121" s="117"/>
      <c r="N121" s="108"/>
      <c r="O121" s="115"/>
      <c r="P121" s="115"/>
      <c r="Q121" s="109"/>
      <c r="R121" s="131"/>
      <c r="S121" s="108"/>
      <c r="T121" s="115"/>
      <c r="U121" s="111"/>
      <c r="V121" s="119"/>
      <c r="W121" s="177"/>
      <c r="X121" s="115"/>
      <c r="Y121" s="109"/>
      <c r="Z121" s="108"/>
      <c r="AA121" s="115"/>
      <c r="AB121" s="115"/>
      <c r="AC121" s="115"/>
      <c r="AD121" s="115"/>
      <c r="AE121" s="115"/>
      <c r="AF121" s="115"/>
      <c r="AG121" s="115"/>
      <c r="AH121" s="109"/>
      <c r="AJ121" s="177"/>
      <c r="AK121" s="177"/>
      <c r="AL121" s="177"/>
      <c r="AM121" s="177"/>
      <c r="AN121" s="177"/>
      <c r="AO121" s="177"/>
      <c r="AP121" s="177"/>
      <c r="AQ121" s="177"/>
    </row>
    <row r="122" spans="1:52" ht="16.149999999999999" customHeight="1">
      <c r="A122" s="105"/>
      <c r="B122" s="67"/>
      <c r="C122" s="67"/>
      <c r="D122" s="67"/>
      <c r="E122" s="68"/>
      <c r="F122" s="108"/>
      <c r="G122" s="111"/>
      <c r="H122" s="111"/>
      <c r="I122" s="115"/>
      <c r="J122" s="115"/>
      <c r="K122" s="115"/>
      <c r="L122" s="109"/>
      <c r="M122" s="117"/>
      <c r="N122" s="108"/>
      <c r="O122" s="115"/>
      <c r="P122" s="115"/>
      <c r="Q122" s="109"/>
      <c r="R122" s="131"/>
      <c r="S122" s="108"/>
      <c r="T122" s="115"/>
      <c r="U122" s="111"/>
      <c r="V122" s="119"/>
      <c r="W122" s="177"/>
      <c r="X122" s="115"/>
      <c r="Y122" s="109"/>
      <c r="Z122" s="108"/>
      <c r="AA122" s="115"/>
      <c r="AB122" s="115"/>
      <c r="AC122" s="115"/>
      <c r="AD122" s="115"/>
      <c r="AE122" s="115"/>
      <c r="AF122" s="115"/>
      <c r="AG122" s="115"/>
      <c r="AH122" s="109"/>
      <c r="AJ122" s="177"/>
      <c r="AK122" s="177"/>
      <c r="AL122" s="177"/>
      <c r="AM122" s="177"/>
      <c r="AN122" s="177"/>
      <c r="AO122" s="177"/>
      <c r="AP122" s="177"/>
      <c r="AQ122" s="177"/>
    </row>
    <row r="123" spans="1:52" ht="16.149999999999999" customHeight="1">
      <c r="A123" s="105"/>
      <c r="B123" s="67"/>
      <c r="C123" s="67"/>
      <c r="D123" s="67"/>
      <c r="E123" s="68"/>
      <c r="F123" s="108"/>
      <c r="G123" s="111"/>
      <c r="H123" s="111"/>
      <c r="I123" s="115"/>
      <c r="J123" s="115"/>
      <c r="K123" s="115"/>
      <c r="L123" s="109"/>
      <c r="M123" s="117"/>
      <c r="N123" s="108"/>
      <c r="O123" s="115"/>
      <c r="P123" s="115"/>
      <c r="Q123" s="109"/>
      <c r="R123" s="131"/>
      <c r="S123" s="108"/>
      <c r="T123" s="115"/>
      <c r="U123" s="111"/>
      <c r="V123" s="119"/>
      <c r="W123" s="177"/>
      <c r="X123" s="115"/>
      <c r="Y123" s="109"/>
      <c r="Z123" s="108"/>
      <c r="AA123" s="115"/>
      <c r="AB123" s="115"/>
      <c r="AC123" s="115"/>
      <c r="AD123" s="115"/>
      <c r="AE123" s="115"/>
      <c r="AF123" s="115"/>
      <c r="AG123" s="115"/>
      <c r="AH123" s="109"/>
      <c r="AJ123" s="177"/>
      <c r="AK123" s="177"/>
      <c r="AL123" s="177"/>
      <c r="AM123" s="177"/>
      <c r="AN123" s="177"/>
      <c r="AO123" s="177"/>
      <c r="AP123" s="177"/>
      <c r="AQ123" s="177"/>
    </row>
    <row r="124" spans="1:52" ht="16.149999999999999" customHeight="1">
      <c r="A124" s="105"/>
      <c r="B124" s="67"/>
      <c r="C124" s="67"/>
      <c r="D124" s="67"/>
      <c r="E124" s="68"/>
      <c r="F124" s="108"/>
      <c r="G124" s="111"/>
      <c r="H124" s="111"/>
      <c r="I124" s="115"/>
      <c r="J124" s="115"/>
      <c r="K124" s="115"/>
      <c r="L124" s="109"/>
      <c r="M124" s="117"/>
      <c r="N124" s="108"/>
      <c r="O124" s="115"/>
      <c r="P124" s="115"/>
      <c r="Q124" s="109"/>
      <c r="R124" s="131"/>
      <c r="S124" s="108"/>
      <c r="T124" s="115"/>
      <c r="U124" s="111"/>
      <c r="V124" s="119"/>
      <c r="W124" s="177"/>
      <c r="X124" s="115"/>
      <c r="Y124" s="109"/>
      <c r="Z124" s="108"/>
      <c r="AA124" s="115"/>
      <c r="AB124" s="115"/>
      <c r="AC124" s="115"/>
      <c r="AD124" s="115"/>
      <c r="AE124" s="115"/>
      <c r="AF124" s="115"/>
      <c r="AG124" s="115"/>
      <c r="AH124" s="109"/>
      <c r="AJ124" s="177"/>
      <c r="AK124" s="177"/>
      <c r="AL124" s="177"/>
      <c r="AM124" s="177"/>
      <c r="AN124" s="177"/>
      <c r="AO124" s="177"/>
      <c r="AP124" s="177"/>
      <c r="AQ124" s="177"/>
    </row>
    <row r="125" spans="1:52" ht="16.149999999999999" customHeight="1">
      <c r="A125" s="105"/>
      <c r="B125" s="67"/>
      <c r="C125" s="67"/>
      <c r="D125" s="67"/>
      <c r="E125" s="68"/>
      <c r="F125" s="108"/>
      <c r="G125" s="111"/>
      <c r="H125" s="111"/>
      <c r="I125" s="115"/>
      <c r="J125" s="115"/>
      <c r="K125" s="115"/>
      <c r="L125" s="109"/>
      <c r="M125" s="117"/>
      <c r="N125" s="108"/>
      <c r="O125" s="115"/>
      <c r="P125" s="115"/>
      <c r="Q125" s="109"/>
      <c r="R125" s="131"/>
      <c r="S125" s="108"/>
      <c r="T125" s="115"/>
      <c r="U125" s="111"/>
      <c r="V125" s="119"/>
      <c r="W125" s="177"/>
      <c r="X125" s="115"/>
      <c r="Y125" s="109"/>
      <c r="Z125" s="108"/>
      <c r="AA125" s="115"/>
      <c r="AB125" s="115"/>
      <c r="AC125" s="115"/>
      <c r="AD125" s="115"/>
      <c r="AE125" s="115"/>
      <c r="AF125" s="115"/>
      <c r="AG125" s="115"/>
      <c r="AH125" s="109"/>
      <c r="AJ125" s="177"/>
      <c r="AK125" s="177"/>
      <c r="AL125" s="177"/>
      <c r="AM125" s="177"/>
      <c r="AN125" s="177"/>
      <c r="AO125" s="177"/>
      <c r="AP125" s="177"/>
      <c r="AQ125" s="177"/>
    </row>
    <row r="126" spans="1:52" ht="16.149999999999999" customHeight="1">
      <c r="A126" s="105"/>
      <c r="B126" s="67"/>
      <c r="C126" s="67"/>
      <c r="D126" s="67"/>
      <c r="E126" s="68"/>
      <c r="F126" s="108"/>
      <c r="G126" s="111"/>
      <c r="H126" s="111"/>
      <c r="I126" s="115"/>
      <c r="J126" s="115"/>
      <c r="K126" s="115"/>
      <c r="L126" s="109"/>
      <c r="M126" s="117"/>
      <c r="N126" s="108"/>
      <c r="O126" s="115"/>
      <c r="P126" s="115"/>
      <c r="Q126" s="109"/>
      <c r="R126" s="131"/>
      <c r="S126" s="108"/>
      <c r="T126" s="115"/>
      <c r="U126" s="111"/>
      <c r="V126" s="119"/>
      <c r="W126" s="177"/>
      <c r="X126" s="115"/>
      <c r="Y126" s="109"/>
      <c r="Z126" s="108"/>
      <c r="AA126" s="115"/>
      <c r="AB126" s="115"/>
      <c r="AC126" s="115"/>
      <c r="AD126" s="115"/>
      <c r="AE126" s="115"/>
      <c r="AF126" s="115"/>
      <c r="AG126" s="115"/>
      <c r="AH126" s="109"/>
      <c r="AJ126" s="177"/>
      <c r="AK126" s="177"/>
      <c r="AL126" s="177"/>
      <c r="AM126" s="177"/>
      <c r="AN126" s="177"/>
      <c r="AO126" s="177"/>
      <c r="AP126" s="177"/>
      <c r="AQ126" s="177"/>
    </row>
    <row r="127" spans="1:52" ht="16.149999999999999" customHeight="1">
      <c r="A127" s="105"/>
      <c r="B127" s="67"/>
      <c r="C127" s="67"/>
      <c r="D127" s="67"/>
      <c r="E127" s="68"/>
      <c r="F127" s="108"/>
      <c r="G127" s="111"/>
      <c r="H127" s="111"/>
      <c r="I127" s="115"/>
      <c r="J127" s="115"/>
      <c r="K127" s="115"/>
      <c r="L127" s="109"/>
      <c r="M127" s="117"/>
      <c r="N127" s="108"/>
      <c r="O127" s="115"/>
      <c r="P127" s="115"/>
      <c r="Q127" s="109"/>
      <c r="R127" s="131"/>
      <c r="S127" s="108"/>
      <c r="T127" s="115"/>
      <c r="U127" s="111"/>
      <c r="V127" s="119"/>
      <c r="W127" s="177"/>
      <c r="X127" s="115"/>
      <c r="Y127" s="109"/>
      <c r="Z127" s="108"/>
      <c r="AA127" s="115"/>
      <c r="AB127" s="115"/>
      <c r="AC127" s="115"/>
      <c r="AD127" s="115"/>
      <c r="AE127" s="115"/>
      <c r="AF127" s="115"/>
      <c r="AG127" s="115"/>
      <c r="AH127" s="109"/>
      <c r="AJ127" s="177"/>
      <c r="AK127" s="177"/>
      <c r="AL127" s="177"/>
      <c r="AM127" s="177"/>
      <c r="AN127" s="177"/>
      <c r="AO127" s="177"/>
      <c r="AP127" s="177"/>
      <c r="AQ127" s="177"/>
    </row>
    <row r="128" spans="1:52" ht="16.149999999999999" customHeight="1">
      <c r="A128" s="105"/>
      <c r="B128" s="67"/>
      <c r="C128" s="67"/>
      <c r="D128" s="67"/>
      <c r="E128" s="68"/>
      <c r="F128" s="108"/>
      <c r="G128" s="111"/>
      <c r="H128" s="111"/>
      <c r="I128" s="115"/>
      <c r="J128" s="115"/>
      <c r="K128" s="115"/>
      <c r="L128" s="109"/>
      <c r="M128" s="117"/>
      <c r="N128" s="108"/>
      <c r="O128" s="115"/>
      <c r="P128" s="115"/>
      <c r="Q128" s="109"/>
      <c r="R128" s="131"/>
      <c r="S128" s="108"/>
      <c r="T128" s="115"/>
      <c r="U128" s="111"/>
      <c r="V128" s="119"/>
      <c r="W128" s="177"/>
      <c r="X128" s="115"/>
      <c r="Y128" s="109"/>
      <c r="Z128" s="108"/>
      <c r="AA128" s="115"/>
      <c r="AB128" s="115"/>
      <c r="AC128" s="115"/>
      <c r="AD128" s="115"/>
      <c r="AE128" s="115"/>
      <c r="AF128" s="115"/>
      <c r="AG128" s="115"/>
      <c r="AH128" s="109"/>
      <c r="AJ128" s="177"/>
      <c r="AK128" s="177"/>
      <c r="AL128" s="177"/>
      <c r="AM128" s="177"/>
      <c r="AN128" s="177"/>
      <c r="AO128" s="177"/>
      <c r="AP128" s="177"/>
      <c r="AQ128" s="177"/>
    </row>
    <row r="129" spans="1:43" ht="16.149999999999999" customHeight="1">
      <c r="A129" s="105"/>
      <c r="B129" s="67"/>
      <c r="C129" s="67"/>
      <c r="D129" s="67"/>
      <c r="E129" s="68"/>
      <c r="F129" s="108"/>
      <c r="G129" s="111"/>
      <c r="H129" s="111"/>
      <c r="I129" s="115"/>
      <c r="J129" s="115"/>
      <c r="K129" s="115"/>
      <c r="L129" s="109"/>
      <c r="M129" s="117"/>
      <c r="N129" s="108"/>
      <c r="O129" s="115"/>
      <c r="P129" s="115"/>
      <c r="Q129" s="109"/>
      <c r="R129" s="131"/>
      <c r="S129" s="108"/>
      <c r="T129" s="115"/>
      <c r="U129" s="111"/>
      <c r="V129" s="119"/>
      <c r="W129" s="177"/>
      <c r="X129" s="115"/>
      <c r="Y129" s="109"/>
      <c r="Z129" s="108"/>
      <c r="AA129" s="115"/>
      <c r="AB129" s="115"/>
      <c r="AC129" s="115"/>
      <c r="AD129" s="115"/>
      <c r="AE129" s="115"/>
      <c r="AF129" s="115"/>
      <c r="AG129" s="115"/>
      <c r="AH129" s="109"/>
      <c r="AJ129" s="177"/>
      <c r="AK129" s="177"/>
      <c r="AL129" s="177"/>
      <c r="AM129" s="177"/>
      <c r="AN129" s="177"/>
      <c r="AO129" s="177"/>
      <c r="AP129" s="177"/>
      <c r="AQ129" s="177"/>
    </row>
    <row r="130" spans="1:43" ht="16.149999999999999" customHeight="1">
      <c r="A130" s="105"/>
      <c r="B130" s="67"/>
      <c r="C130" s="67"/>
      <c r="D130" s="67"/>
      <c r="E130" s="68"/>
      <c r="F130" s="108"/>
      <c r="G130" s="111"/>
      <c r="H130" s="111"/>
      <c r="I130" s="115"/>
      <c r="J130" s="115"/>
      <c r="K130" s="115"/>
      <c r="L130" s="109"/>
      <c r="M130" s="117"/>
      <c r="N130" s="108"/>
      <c r="O130" s="115"/>
      <c r="P130" s="115"/>
      <c r="Q130" s="109"/>
      <c r="R130" s="131"/>
      <c r="S130" s="108"/>
      <c r="T130" s="115"/>
      <c r="U130" s="111"/>
      <c r="V130" s="119"/>
      <c r="W130" s="177"/>
      <c r="X130" s="115"/>
      <c r="Y130" s="109"/>
      <c r="Z130" s="108"/>
      <c r="AA130" s="115"/>
      <c r="AB130" s="115"/>
      <c r="AC130" s="115"/>
      <c r="AD130" s="115"/>
      <c r="AE130" s="115"/>
      <c r="AF130" s="115"/>
      <c r="AG130" s="115"/>
      <c r="AH130" s="109"/>
      <c r="AJ130" s="177"/>
      <c r="AK130" s="177"/>
      <c r="AL130" s="177"/>
      <c r="AM130" s="177"/>
      <c r="AN130" s="177"/>
      <c r="AO130" s="177"/>
      <c r="AP130" s="177"/>
      <c r="AQ130" s="177"/>
    </row>
    <row r="131" spans="1:43" ht="16.149999999999999" customHeight="1">
      <c r="A131" s="105"/>
      <c r="B131" s="67"/>
      <c r="C131" s="67"/>
      <c r="D131" s="67"/>
      <c r="E131" s="68"/>
      <c r="F131" s="108"/>
      <c r="G131" s="111"/>
      <c r="H131" s="111"/>
      <c r="I131" s="115"/>
      <c r="J131" s="115"/>
      <c r="K131" s="115"/>
      <c r="L131" s="109"/>
      <c r="M131" s="117"/>
      <c r="N131" s="108"/>
      <c r="O131" s="115"/>
      <c r="P131" s="115"/>
      <c r="Q131" s="109"/>
      <c r="R131" s="131"/>
      <c r="S131" s="108"/>
      <c r="T131" s="115"/>
      <c r="U131" s="111"/>
      <c r="V131" s="119"/>
      <c r="W131" s="177"/>
      <c r="X131" s="115"/>
      <c r="Y131" s="109"/>
      <c r="Z131" s="108"/>
      <c r="AA131" s="115"/>
      <c r="AB131" s="115"/>
      <c r="AC131" s="115"/>
      <c r="AD131" s="115"/>
      <c r="AE131" s="115"/>
      <c r="AF131" s="115"/>
      <c r="AG131" s="115"/>
      <c r="AH131" s="109"/>
      <c r="AJ131" s="177"/>
      <c r="AK131" s="177"/>
      <c r="AL131" s="177"/>
      <c r="AM131" s="177"/>
      <c r="AN131" s="177"/>
      <c r="AO131" s="177"/>
      <c r="AP131" s="177"/>
      <c r="AQ131" s="177"/>
    </row>
    <row r="132" spans="1:43" ht="16.149999999999999" customHeight="1">
      <c r="A132" s="105"/>
      <c r="B132" s="67"/>
      <c r="C132" s="67"/>
      <c r="D132" s="67"/>
      <c r="E132" s="68"/>
      <c r="F132" s="108"/>
      <c r="G132" s="111"/>
      <c r="H132" s="111"/>
      <c r="I132" s="115"/>
      <c r="J132" s="115"/>
      <c r="K132" s="115"/>
      <c r="L132" s="109"/>
      <c r="M132" s="117"/>
      <c r="N132" s="108"/>
      <c r="O132" s="115"/>
      <c r="P132" s="115"/>
      <c r="Q132" s="109"/>
      <c r="R132" s="131"/>
      <c r="S132" s="108"/>
      <c r="T132" s="115"/>
      <c r="U132" s="111"/>
      <c r="V132" s="119"/>
      <c r="W132" s="177"/>
      <c r="X132" s="115"/>
      <c r="Y132" s="109"/>
      <c r="Z132" s="108"/>
      <c r="AA132" s="115"/>
      <c r="AB132" s="115"/>
      <c r="AC132" s="115"/>
      <c r="AD132" s="115"/>
      <c r="AE132" s="115"/>
      <c r="AF132" s="115"/>
      <c r="AG132" s="115"/>
      <c r="AH132" s="109"/>
      <c r="AJ132" s="177"/>
      <c r="AK132" s="177"/>
      <c r="AL132" s="177"/>
      <c r="AM132" s="177"/>
      <c r="AN132" s="177"/>
      <c r="AO132" s="177"/>
      <c r="AP132" s="177"/>
      <c r="AQ132" s="177"/>
    </row>
    <row r="133" spans="1:43" ht="16.149999999999999" customHeight="1">
      <c r="A133" s="105"/>
      <c r="B133" s="67"/>
      <c r="C133" s="67"/>
      <c r="D133" s="67"/>
      <c r="E133" s="68"/>
      <c r="F133" s="108"/>
      <c r="G133" s="111"/>
      <c r="H133" s="111"/>
      <c r="I133" s="115"/>
      <c r="J133" s="115"/>
      <c r="K133" s="115"/>
      <c r="L133" s="109"/>
      <c r="M133" s="117"/>
      <c r="N133" s="108"/>
      <c r="O133" s="115"/>
      <c r="P133" s="115"/>
      <c r="Q133" s="109"/>
      <c r="R133" s="131"/>
      <c r="S133" s="108"/>
      <c r="T133" s="115"/>
      <c r="U133" s="111"/>
      <c r="V133" s="119"/>
      <c r="W133" s="177"/>
      <c r="X133" s="115"/>
      <c r="Y133" s="109"/>
      <c r="Z133" s="108"/>
      <c r="AA133" s="115"/>
      <c r="AB133" s="115"/>
      <c r="AC133" s="115"/>
      <c r="AD133" s="115"/>
      <c r="AE133" s="115"/>
      <c r="AF133" s="115"/>
      <c r="AG133" s="115"/>
      <c r="AH133" s="109"/>
      <c r="AJ133" s="177"/>
      <c r="AK133" s="177"/>
      <c r="AL133" s="177"/>
      <c r="AM133" s="177"/>
      <c r="AN133" s="177"/>
      <c r="AO133" s="177"/>
      <c r="AP133" s="177"/>
      <c r="AQ133" s="177"/>
    </row>
    <row r="134" spans="1:43" ht="16.149999999999999" customHeight="1">
      <c r="A134" s="105"/>
      <c r="B134" s="67"/>
      <c r="C134" s="67"/>
      <c r="D134" s="67"/>
      <c r="E134" s="68"/>
      <c r="F134" s="108"/>
      <c r="G134" s="111"/>
      <c r="H134" s="111"/>
      <c r="I134" s="115"/>
      <c r="J134" s="115"/>
      <c r="K134" s="115"/>
      <c r="L134" s="109"/>
      <c r="M134" s="117"/>
      <c r="N134" s="108"/>
      <c r="O134" s="115"/>
      <c r="P134" s="115"/>
      <c r="Q134" s="109"/>
      <c r="R134" s="131"/>
      <c r="S134" s="108"/>
      <c r="T134" s="115"/>
      <c r="U134" s="111"/>
      <c r="V134" s="119"/>
      <c r="W134" s="177"/>
      <c r="X134" s="115"/>
      <c r="Y134" s="109"/>
      <c r="Z134" s="108"/>
      <c r="AA134" s="115"/>
      <c r="AB134" s="115"/>
      <c r="AC134" s="115"/>
      <c r="AD134" s="115"/>
      <c r="AE134" s="115"/>
      <c r="AF134" s="115"/>
      <c r="AG134" s="115"/>
      <c r="AH134" s="109"/>
      <c r="AJ134" s="177"/>
      <c r="AK134" s="177"/>
      <c r="AL134" s="177"/>
      <c r="AM134" s="177"/>
      <c r="AN134" s="177"/>
      <c r="AO134" s="177"/>
      <c r="AP134" s="177"/>
      <c r="AQ134" s="177"/>
    </row>
    <row r="135" spans="1:43" ht="16.149999999999999" customHeight="1">
      <c r="A135" s="105"/>
      <c r="B135" s="67"/>
      <c r="C135" s="67"/>
      <c r="D135" s="67"/>
      <c r="E135" s="68"/>
      <c r="F135" s="108"/>
      <c r="G135" s="111"/>
      <c r="H135" s="111"/>
      <c r="I135" s="115"/>
      <c r="J135" s="115"/>
      <c r="K135" s="115"/>
      <c r="L135" s="109"/>
      <c r="M135" s="117"/>
      <c r="N135" s="108"/>
      <c r="O135" s="115"/>
      <c r="P135" s="115"/>
      <c r="Q135" s="109"/>
      <c r="R135" s="131"/>
      <c r="S135" s="108"/>
      <c r="T135" s="115"/>
      <c r="U135" s="111"/>
      <c r="V135" s="119"/>
      <c r="W135" s="177"/>
      <c r="X135" s="115"/>
      <c r="Y135" s="109"/>
      <c r="Z135" s="108"/>
      <c r="AA135" s="115"/>
      <c r="AB135" s="115"/>
      <c r="AC135" s="115"/>
      <c r="AD135" s="115"/>
      <c r="AE135" s="115"/>
      <c r="AF135" s="115"/>
      <c r="AG135" s="115"/>
      <c r="AH135" s="109"/>
      <c r="AJ135" s="177"/>
      <c r="AK135" s="177"/>
      <c r="AL135" s="177"/>
      <c r="AM135" s="177"/>
      <c r="AN135" s="177"/>
      <c r="AO135" s="177"/>
      <c r="AP135" s="177"/>
      <c r="AQ135" s="177"/>
    </row>
    <row r="136" spans="1:43" ht="16.149999999999999" customHeight="1">
      <c r="A136" s="105"/>
      <c r="B136" s="67"/>
      <c r="C136" s="67"/>
      <c r="D136" s="67"/>
      <c r="E136" s="68"/>
      <c r="F136" s="108"/>
      <c r="G136" s="111"/>
      <c r="H136" s="111"/>
      <c r="I136" s="115"/>
      <c r="J136" s="115"/>
      <c r="K136" s="115"/>
      <c r="L136" s="109"/>
      <c r="M136" s="117"/>
      <c r="N136" s="108"/>
      <c r="O136" s="115"/>
      <c r="P136" s="115"/>
      <c r="Q136" s="109"/>
      <c r="R136" s="131"/>
      <c r="S136" s="108"/>
      <c r="T136" s="115"/>
      <c r="U136" s="111"/>
      <c r="V136" s="119"/>
      <c r="W136" s="177"/>
      <c r="X136" s="115"/>
      <c r="Y136" s="109"/>
      <c r="Z136" s="108"/>
      <c r="AA136" s="115"/>
      <c r="AB136" s="115"/>
      <c r="AC136" s="115"/>
      <c r="AD136" s="115"/>
      <c r="AE136" s="115"/>
      <c r="AF136" s="115"/>
      <c r="AG136" s="115"/>
      <c r="AH136" s="109"/>
      <c r="AJ136" s="177"/>
      <c r="AK136" s="177"/>
      <c r="AL136" s="177"/>
      <c r="AM136" s="177"/>
      <c r="AN136" s="177"/>
      <c r="AO136" s="177"/>
      <c r="AP136" s="177"/>
      <c r="AQ136" s="177"/>
    </row>
    <row r="137" spans="1:43" ht="16.149999999999999" customHeight="1">
      <c r="A137" s="105"/>
      <c r="B137" s="67"/>
      <c r="C137" s="67"/>
      <c r="D137" s="67"/>
      <c r="E137" s="68"/>
      <c r="F137" s="108"/>
      <c r="G137" s="111"/>
      <c r="H137" s="111"/>
      <c r="I137" s="115"/>
      <c r="J137" s="115"/>
      <c r="K137" s="115"/>
      <c r="L137" s="109"/>
      <c r="M137" s="117"/>
      <c r="N137" s="108"/>
      <c r="O137" s="115"/>
      <c r="P137" s="115"/>
      <c r="Q137" s="109"/>
      <c r="R137" s="131"/>
      <c r="S137" s="108"/>
      <c r="T137" s="115"/>
      <c r="U137" s="111"/>
      <c r="V137" s="119"/>
      <c r="W137" s="177"/>
      <c r="X137" s="115"/>
      <c r="Y137" s="109"/>
      <c r="Z137" s="108"/>
      <c r="AA137" s="115"/>
      <c r="AB137" s="115"/>
      <c r="AC137" s="115"/>
      <c r="AD137" s="115"/>
      <c r="AE137" s="115"/>
      <c r="AF137" s="115"/>
      <c r="AG137" s="115"/>
      <c r="AH137" s="109"/>
      <c r="AJ137" s="177"/>
      <c r="AK137" s="177"/>
      <c r="AL137" s="177"/>
      <c r="AM137" s="177"/>
      <c r="AN137" s="177"/>
      <c r="AO137" s="177"/>
      <c r="AP137" s="177"/>
      <c r="AQ137" s="177"/>
    </row>
    <row r="138" spans="1:43" ht="16.149999999999999" customHeight="1">
      <c r="A138" s="105"/>
      <c r="B138" s="67"/>
      <c r="C138" s="67"/>
      <c r="D138" s="67"/>
      <c r="E138" s="68"/>
      <c r="F138" s="108"/>
      <c r="G138" s="111"/>
      <c r="H138" s="111"/>
      <c r="I138" s="115"/>
      <c r="J138" s="115"/>
      <c r="K138" s="115"/>
      <c r="L138" s="109"/>
      <c r="M138" s="117"/>
      <c r="N138" s="108"/>
      <c r="O138" s="115"/>
      <c r="P138" s="115"/>
      <c r="Q138" s="109"/>
      <c r="R138" s="131"/>
      <c r="S138" s="108"/>
      <c r="T138" s="115"/>
      <c r="U138" s="111"/>
      <c r="V138" s="119"/>
      <c r="W138" s="177"/>
      <c r="X138" s="115"/>
      <c r="Y138" s="109"/>
      <c r="Z138" s="108"/>
      <c r="AA138" s="115"/>
      <c r="AB138" s="115"/>
      <c r="AC138" s="115"/>
      <c r="AD138" s="115"/>
      <c r="AE138" s="115"/>
      <c r="AF138" s="115"/>
      <c r="AG138" s="115"/>
      <c r="AH138" s="109"/>
      <c r="AJ138" s="177"/>
      <c r="AK138" s="177"/>
      <c r="AL138" s="177"/>
      <c r="AM138" s="177"/>
      <c r="AN138" s="177"/>
      <c r="AO138" s="177"/>
      <c r="AP138" s="177"/>
      <c r="AQ138" s="177"/>
    </row>
    <row r="139" spans="1:43" ht="16.149999999999999" customHeight="1">
      <c r="A139" s="105"/>
      <c r="B139" s="67"/>
      <c r="C139" s="67"/>
      <c r="D139" s="67"/>
      <c r="E139" s="68"/>
      <c r="F139" s="108"/>
      <c r="G139" s="111"/>
      <c r="H139" s="111"/>
      <c r="I139" s="115"/>
      <c r="J139" s="115"/>
      <c r="K139" s="115"/>
      <c r="L139" s="109"/>
      <c r="M139" s="117"/>
      <c r="N139" s="108"/>
      <c r="O139" s="115"/>
      <c r="P139" s="115"/>
      <c r="Q139" s="109"/>
      <c r="R139" s="131"/>
      <c r="S139" s="108"/>
      <c r="T139" s="115"/>
      <c r="U139" s="111"/>
      <c r="V139" s="119"/>
      <c r="W139" s="177"/>
      <c r="X139" s="115"/>
      <c r="Y139" s="109"/>
      <c r="Z139" s="108"/>
      <c r="AA139" s="115"/>
      <c r="AB139" s="115"/>
      <c r="AC139" s="115"/>
      <c r="AD139" s="115"/>
      <c r="AE139" s="115"/>
      <c r="AF139" s="115"/>
      <c r="AG139" s="115"/>
      <c r="AH139" s="109"/>
      <c r="AJ139" s="177"/>
      <c r="AK139" s="177"/>
      <c r="AL139" s="177"/>
      <c r="AM139" s="177"/>
      <c r="AN139" s="177"/>
      <c r="AO139" s="177"/>
      <c r="AP139" s="177"/>
      <c r="AQ139" s="177"/>
    </row>
    <row r="140" spans="1:43" ht="16.149999999999999" customHeight="1">
      <c r="A140" s="105"/>
      <c r="B140" s="67"/>
      <c r="C140" s="67"/>
      <c r="D140" s="67"/>
      <c r="E140" s="68"/>
      <c r="F140" s="108"/>
      <c r="G140" s="111"/>
      <c r="H140" s="111"/>
      <c r="I140" s="115"/>
      <c r="J140" s="115"/>
      <c r="K140" s="115"/>
      <c r="L140" s="109"/>
      <c r="M140" s="117"/>
      <c r="N140" s="108"/>
      <c r="O140" s="115"/>
      <c r="P140" s="115"/>
      <c r="Q140" s="109"/>
      <c r="R140" s="131"/>
      <c r="S140" s="108"/>
      <c r="T140" s="115"/>
      <c r="U140" s="111"/>
      <c r="V140" s="119"/>
      <c r="W140" s="177"/>
      <c r="X140" s="115"/>
      <c r="Y140" s="109"/>
      <c r="Z140" s="108"/>
      <c r="AA140" s="115"/>
      <c r="AB140" s="115"/>
      <c r="AC140" s="115"/>
      <c r="AD140" s="115"/>
      <c r="AE140" s="115"/>
      <c r="AF140" s="115"/>
      <c r="AG140" s="115"/>
      <c r="AH140" s="109"/>
      <c r="AJ140" s="177"/>
      <c r="AK140" s="177"/>
      <c r="AL140" s="177"/>
      <c r="AM140" s="177"/>
      <c r="AN140" s="177"/>
      <c r="AO140" s="177"/>
      <c r="AP140" s="177"/>
      <c r="AQ140" s="177"/>
    </row>
    <row r="141" spans="1:43" ht="16.149999999999999" customHeight="1">
      <c r="A141" s="105"/>
      <c r="B141" s="67"/>
      <c r="C141" s="67"/>
      <c r="D141" s="67"/>
      <c r="E141" s="68"/>
      <c r="F141" s="108"/>
      <c r="G141" s="111"/>
      <c r="H141" s="111"/>
      <c r="I141" s="115"/>
      <c r="J141" s="115"/>
      <c r="K141" s="115"/>
      <c r="L141" s="109"/>
      <c r="M141" s="117"/>
      <c r="N141" s="108"/>
      <c r="O141" s="115"/>
      <c r="P141" s="115"/>
      <c r="Q141" s="109"/>
      <c r="R141" s="131"/>
      <c r="S141" s="108"/>
      <c r="T141" s="115"/>
      <c r="U141" s="111"/>
      <c r="V141" s="119"/>
      <c r="W141" s="177"/>
      <c r="X141" s="115"/>
      <c r="Y141" s="109"/>
      <c r="Z141" s="108"/>
      <c r="AA141" s="115"/>
      <c r="AB141" s="115"/>
      <c r="AC141" s="115"/>
      <c r="AD141" s="115"/>
      <c r="AE141" s="115"/>
      <c r="AF141" s="115"/>
      <c r="AG141" s="115"/>
      <c r="AH141" s="109"/>
      <c r="AJ141" s="177"/>
      <c r="AK141" s="177"/>
      <c r="AL141" s="177"/>
      <c r="AM141" s="177"/>
      <c r="AN141" s="177"/>
      <c r="AO141" s="177"/>
      <c r="AP141" s="177"/>
      <c r="AQ141" s="177"/>
    </row>
    <row r="142" spans="1:43" ht="16.149999999999999" customHeight="1">
      <c r="A142" s="105"/>
      <c r="B142" s="67"/>
      <c r="C142" s="67"/>
      <c r="D142" s="67"/>
      <c r="E142" s="68"/>
      <c r="F142" s="108"/>
      <c r="G142" s="111"/>
      <c r="H142" s="111"/>
      <c r="I142" s="115"/>
      <c r="J142" s="115"/>
      <c r="K142" s="115"/>
      <c r="L142" s="109"/>
      <c r="M142" s="117"/>
      <c r="N142" s="108"/>
      <c r="O142" s="115"/>
      <c r="P142" s="115"/>
      <c r="Q142" s="109"/>
      <c r="R142" s="131"/>
      <c r="S142" s="108"/>
      <c r="T142" s="115"/>
      <c r="U142" s="111"/>
      <c r="V142" s="119"/>
      <c r="W142" s="177"/>
      <c r="X142" s="115"/>
      <c r="Y142" s="109"/>
      <c r="Z142" s="108"/>
      <c r="AA142" s="115"/>
      <c r="AB142" s="115"/>
      <c r="AC142" s="115"/>
      <c r="AD142" s="115"/>
      <c r="AE142" s="115"/>
      <c r="AF142" s="115"/>
      <c r="AG142" s="115"/>
      <c r="AH142" s="109"/>
      <c r="AJ142" s="177"/>
      <c r="AK142" s="177"/>
      <c r="AL142" s="177"/>
      <c r="AM142" s="177"/>
      <c r="AN142" s="177"/>
      <c r="AO142" s="177"/>
      <c r="AP142" s="177"/>
      <c r="AQ142" s="177"/>
    </row>
    <row r="143" spans="1:43" ht="16.149999999999999" customHeight="1">
      <c r="A143" s="105"/>
      <c r="B143" s="67"/>
      <c r="C143" s="67"/>
      <c r="D143" s="67"/>
      <c r="E143" s="68"/>
      <c r="F143" s="108"/>
      <c r="G143" s="111"/>
      <c r="H143" s="111"/>
      <c r="I143" s="115"/>
      <c r="J143" s="115"/>
      <c r="K143" s="115"/>
      <c r="L143" s="109"/>
      <c r="M143" s="117"/>
      <c r="N143" s="108"/>
      <c r="O143" s="115"/>
      <c r="P143" s="115"/>
      <c r="Q143" s="109"/>
      <c r="R143" s="131"/>
      <c r="S143" s="108"/>
      <c r="T143" s="115"/>
      <c r="U143" s="111"/>
      <c r="V143" s="119"/>
      <c r="W143" s="177"/>
      <c r="X143" s="115"/>
      <c r="Y143" s="109"/>
      <c r="Z143" s="108"/>
      <c r="AA143" s="115"/>
      <c r="AB143" s="115"/>
      <c r="AC143" s="115"/>
      <c r="AD143" s="115"/>
      <c r="AE143" s="115"/>
      <c r="AF143" s="115"/>
      <c r="AG143" s="115"/>
      <c r="AH143" s="109"/>
      <c r="AJ143" s="177"/>
      <c r="AK143" s="177"/>
      <c r="AL143" s="177"/>
      <c r="AM143" s="177"/>
      <c r="AN143" s="177"/>
      <c r="AO143" s="177"/>
      <c r="AP143" s="177"/>
      <c r="AQ143" s="177"/>
    </row>
    <row r="144" spans="1:43" ht="16.149999999999999" customHeight="1">
      <c r="A144" s="105"/>
      <c r="B144" s="67"/>
      <c r="C144" s="67"/>
      <c r="D144" s="67"/>
      <c r="E144" s="68"/>
      <c r="F144" s="108"/>
      <c r="G144" s="111"/>
      <c r="H144" s="111"/>
      <c r="I144" s="115"/>
      <c r="J144" s="115"/>
      <c r="K144" s="115"/>
      <c r="L144" s="109"/>
      <c r="M144" s="117"/>
      <c r="N144" s="108"/>
      <c r="O144" s="115"/>
      <c r="P144" s="115"/>
      <c r="Q144" s="109"/>
      <c r="R144" s="131"/>
      <c r="S144" s="108"/>
      <c r="T144" s="115"/>
      <c r="U144" s="111"/>
      <c r="V144" s="119"/>
      <c r="W144" s="177"/>
      <c r="X144" s="115"/>
      <c r="Y144" s="109"/>
      <c r="Z144" s="108"/>
      <c r="AA144" s="115"/>
      <c r="AB144" s="115"/>
      <c r="AC144" s="115"/>
      <c r="AD144" s="115"/>
      <c r="AE144" s="115"/>
      <c r="AF144" s="115"/>
      <c r="AG144" s="115"/>
      <c r="AH144" s="109"/>
      <c r="AJ144" s="177"/>
      <c r="AK144" s="177"/>
      <c r="AL144" s="177"/>
      <c r="AM144" s="177"/>
      <c r="AN144" s="177"/>
      <c r="AO144" s="177"/>
      <c r="AP144" s="177"/>
      <c r="AQ144" s="177"/>
    </row>
    <row r="145" spans="1:43" ht="16.149999999999999" customHeight="1">
      <c r="A145" s="105"/>
      <c r="B145" s="67"/>
      <c r="C145" s="67"/>
      <c r="D145" s="67"/>
      <c r="E145" s="68"/>
      <c r="F145" s="108"/>
      <c r="G145" s="111"/>
      <c r="H145" s="111"/>
      <c r="I145" s="115"/>
      <c r="J145" s="115"/>
      <c r="K145" s="115"/>
      <c r="L145" s="109"/>
      <c r="M145" s="117"/>
      <c r="N145" s="108"/>
      <c r="O145" s="115"/>
      <c r="P145" s="115"/>
      <c r="Q145" s="109"/>
      <c r="R145" s="131"/>
      <c r="S145" s="108"/>
      <c r="T145" s="115"/>
      <c r="U145" s="111"/>
      <c r="V145" s="119"/>
      <c r="W145" s="177"/>
      <c r="X145" s="115"/>
      <c r="Y145" s="109"/>
      <c r="Z145" s="108"/>
      <c r="AA145" s="115"/>
      <c r="AB145" s="115"/>
      <c r="AC145" s="115"/>
      <c r="AD145" s="115"/>
      <c r="AE145" s="115"/>
      <c r="AF145" s="115"/>
      <c r="AG145" s="115"/>
      <c r="AH145" s="109"/>
      <c r="AJ145" s="177"/>
      <c r="AK145" s="177"/>
      <c r="AL145" s="177"/>
      <c r="AM145" s="177"/>
      <c r="AN145" s="177"/>
      <c r="AO145" s="177"/>
      <c r="AP145" s="177"/>
      <c r="AQ145" s="177"/>
    </row>
    <row r="146" spans="1:43" ht="16.149999999999999" customHeight="1">
      <c r="A146" s="105"/>
      <c r="B146" s="67"/>
      <c r="C146" s="67"/>
      <c r="D146" s="67"/>
      <c r="E146" s="68"/>
      <c r="F146" s="108"/>
      <c r="G146" s="111"/>
      <c r="H146" s="111"/>
      <c r="I146" s="115"/>
      <c r="J146" s="115"/>
      <c r="K146" s="115"/>
      <c r="L146" s="109"/>
      <c r="M146" s="117"/>
      <c r="N146" s="108"/>
      <c r="O146" s="115"/>
      <c r="P146" s="115"/>
      <c r="Q146" s="109"/>
      <c r="R146" s="131"/>
      <c r="S146" s="108"/>
      <c r="T146" s="115"/>
      <c r="U146" s="111"/>
      <c r="V146" s="119"/>
      <c r="W146" s="177"/>
      <c r="X146" s="115"/>
      <c r="Y146" s="109"/>
      <c r="Z146" s="108"/>
      <c r="AA146" s="115"/>
      <c r="AB146" s="115"/>
      <c r="AC146" s="115"/>
      <c r="AD146" s="115"/>
      <c r="AE146" s="115"/>
      <c r="AF146" s="115"/>
      <c r="AG146" s="115"/>
      <c r="AH146" s="109"/>
      <c r="AJ146" s="177"/>
      <c r="AK146" s="177"/>
      <c r="AL146" s="177"/>
      <c r="AM146" s="177"/>
      <c r="AN146" s="177"/>
      <c r="AO146" s="177"/>
      <c r="AP146" s="177"/>
      <c r="AQ146" s="177"/>
    </row>
    <row r="147" spans="1:43" ht="16.149999999999999" customHeight="1">
      <c r="A147" s="105"/>
      <c r="B147" s="67"/>
      <c r="C147" s="67"/>
      <c r="D147" s="67"/>
      <c r="E147" s="68"/>
      <c r="F147" s="108"/>
      <c r="G147" s="111"/>
      <c r="H147" s="111"/>
      <c r="I147" s="115"/>
      <c r="J147" s="115"/>
      <c r="K147" s="115"/>
      <c r="L147" s="109"/>
      <c r="M147" s="117"/>
      <c r="N147" s="108"/>
      <c r="O147" s="115"/>
      <c r="P147" s="115"/>
      <c r="Q147" s="109"/>
      <c r="R147" s="131"/>
      <c r="S147" s="108"/>
      <c r="T147" s="115"/>
      <c r="U147" s="111"/>
      <c r="V147" s="119"/>
      <c r="W147" s="177"/>
      <c r="X147" s="115"/>
      <c r="Y147" s="109"/>
      <c r="Z147" s="108"/>
      <c r="AA147" s="115"/>
      <c r="AB147" s="115"/>
      <c r="AC147" s="115"/>
      <c r="AD147" s="115"/>
      <c r="AE147" s="115"/>
      <c r="AF147" s="115"/>
      <c r="AG147" s="115"/>
      <c r="AH147" s="109"/>
      <c r="AJ147" s="177"/>
      <c r="AK147" s="177"/>
      <c r="AL147" s="177"/>
      <c r="AM147" s="177"/>
      <c r="AN147" s="177"/>
      <c r="AO147" s="177"/>
      <c r="AP147" s="177"/>
      <c r="AQ147" s="177"/>
    </row>
    <row r="148" spans="1:43" ht="16.149999999999999" customHeight="1">
      <c r="A148" s="105"/>
      <c r="B148" s="67"/>
      <c r="C148" s="67"/>
      <c r="D148" s="67"/>
      <c r="E148" s="68"/>
      <c r="F148" s="108"/>
      <c r="G148" s="111"/>
      <c r="H148" s="111"/>
      <c r="I148" s="115"/>
      <c r="J148" s="115"/>
      <c r="K148" s="115"/>
      <c r="L148" s="109"/>
      <c r="M148" s="117"/>
      <c r="N148" s="108"/>
      <c r="O148" s="115"/>
      <c r="P148" s="115"/>
      <c r="Q148" s="109"/>
      <c r="R148" s="131"/>
      <c r="S148" s="108"/>
      <c r="T148" s="115"/>
      <c r="U148" s="111"/>
      <c r="V148" s="119"/>
      <c r="W148" s="177"/>
      <c r="X148" s="115"/>
      <c r="Y148" s="109"/>
      <c r="Z148" s="108"/>
      <c r="AA148" s="115"/>
      <c r="AB148" s="115"/>
      <c r="AC148" s="115"/>
      <c r="AD148" s="115"/>
      <c r="AE148" s="115"/>
      <c r="AF148" s="115"/>
      <c r="AG148" s="115"/>
      <c r="AH148" s="109"/>
      <c r="AJ148" s="177"/>
      <c r="AK148" s="177"/>
      <c r="AL148" s="177"/>
      <c r="AM148" s="177"/>
      <c r="AN148" s="177"/>
      <c r="AO148" s="177"/>
      <c r="AP148" s="177"/>
      <c r="AQ148" s="177"/>
    </row>
    <row r="149" spans="1:43" ht="16.149999999999999" customHeight="1">
      <c r="A149" s="105"/>
      <c r="B149" s="67"/>
      <c r="C149" s="67"/>
      <c r="D149" s="67"/>
      <c r="E149" s="68"/>
      <c r="F149" s="108"/>
      <c r="G149" s="111"/>
      <c r="H149" s="111"/>
      <c r="I149" s="115"/>
      <c r="J149" s="115"/>
      <c r="K149" s="115"/>
      <c r="L149" s="109"/>
      <c r="M149" s="117"/>
      <c r="N149" s="108"/>
      <c r="O149" s="115"/>
      <c r="P149" s="115"/>
      <c r="Q149" s="109"/>
      <c r="R149" s="131"/>
      <c r="S149" s="108"/>
      <c r="T149" s="115"/>
      <c r="U149" s="111"/>
      <c r="V149" s="119"/>
      <c r="W149" s="177"/>
      <c r="X149" s="115"/>
      <c r="Y149" s="109"/>
      <c r="Z149" s="108"/>
      <c r="AA149" s="115"/>
      <c r="AB149" s="115"/>
      <c r="AC149" s="115"/>
      <c r="AD149" s="115"/>
      <c r="AE149" s="115"/>
      <c r="AF149" s="115"/>
      <c r="AG149" s="115"/>
      <c r="AH149" s="109"/>
      <c r="AJ149" s="177"/>
      <c r="AK149" s="177"/>
      <c r="AL149" s="177"/>
      <c r="AM149" s="177"/>
      <c r="AN149" s="177"/>
      <c r="AO149" s="177"/>
      <c r="AP149" s="177"/>
      <c r="AQ149" s="177"/>
    </row>
    <row r="150" spans="1:43" ht="16.149999999999999" customHeight="1">
      <c r="A150" s="105"/>
      <c r="B150" s="67"/>
      <c r="C150" s="67"/>
      <c r="D150" s="67"/>
      <c r="E150" s="68"/>
      <c r="F150" s="108"/>
      <c r="G150" s="111"/>
      <c r="H150" s="111"/>
      <c r="I150" s="115"/>
      <c r="J150" s="115"/>
      <c r="K150" s="115"/>
      <c r="L150" s="109"/>
      <c r="M150" s="117"/>
      <c r="N150" s="108"/>
      <c r="O150" s="115"/>
      <c r="P150" s="115"/>
      <c r="Q150" s="109"/>
      <c r="R150" s="131"/>
      <c r="S150" s="108"/>
      <c r="T150" s="115"/>
      <c r="U150" s="111"/>
      <c r="V150" s="119"/>
      <c r="W150" s="177"/>
      <c r="X150" s="115"/>
      <c r="Y150" s="109"/>
      <c r="Z150" s="108"/>
      <c r="AA150" s="115"/>
      <c r="AB150" s="115"/>
      <c r="AC150" s="115"/>
      <c r="AD150" s="115"/>
      <c r="AE150" s="115"/>
      <c r="AF150" s="115"/>
      <c r="AG150" s="115"/>
      <c r="AH150" s="109"/>
      <c r="AJ150" s="177"/>
      <c r="AK150" s="177"/>
      <c r="AL150" s="177"/>
      <c r="AM150" s="177"/>
      <c r="AN150" s="177"/>
      <c r="AO150" s="177"/>
      <c r="AP150" s="177"/>
      <c r="AQ150" s="177"/>
    </row>
    <row r="151" spans="1:43" ht="16.149999999999999" customHeight="1">
      <c r="A151" s="105"/>
      <c r="B151" s="67"/>
      <c r="C151" s="67"/>
      <c r="D151" s="67"/>
      <c r="E151" s="68"/>
      <c r="F151" s="108"/>
      <c r="G151" s="111"/>
      <c r="H151" s="111"/>
      <c r="I151" s="115"/>
      <c r="J151" s="115"/>
      <c r="K151" s="115"/>
      <c r="L151" s="109"/>
      <c r="M151" s="117"/>
      <c r="N151" s="108"/>
      <c r="O151" s="115"/>
      <c r="P151" s="115"/>
      <c r="Q151" s="109"/>
      <c r="R151" s="131"/>
      <c r="S151" s="108"/>
      <c r="T151" s="115"/>
      <c r="U151" s="111"/>
      <c r="V151" s="119"/>
      <c r="W151" s="177"/>
      <c r="X151" s="115"/>
      <c r="Y151" s="109"/>
      <c r="Z151" s="108"/>
      <c r="AA151" s="115"/>
      <c r="AB151" s="115"/>
      <c r="AC151" s="115"/>
      <c r="AD151" s="115"/>
      <c r="AE151" s="115"/>
      <c r="AF151" s="115"/>
      <c r="AG151" s="115"/>
      <c r="AH151" s="109"/>
      <c r="AJ151" s="177"/>
      <c r="AK151" s="177"/>
      <c r="AL151" s="177"/>
      <c r="AM151" s="177"/>
      <c r="AN151" s="177"/>
      <c r="AO151" s="177"/>
      <c r="AP151" s="177"/>
      <c r="AQ151" s="177"/>
    </row>
    <row r="152" spans="1:43" ht="16.149999999999999" customHeight="1">
      <c r="A152" s="105"/>
      <c r="B152" s="67"/>
      <c r="C152" s="67"/>
      <c r="D152" s="67"/>
      <c r="E152" s="68"/>
      <c r="F152" s="108"/>
      <c r="G152" s="111"/>
      <c r="H152" s="111"/>
      <c r="I152" s="115"/>
      <c r="J152" s="115"/>
      <c r="K152" s="115"/>
      <c r="L152" s="109"/>
      <c r="M152" s="117"/>
      <c r="N152" s="108"/>
      <c r="O152" s="115"/>
      <c r="P152" s="115"/>
      <c r="Q152" s="109"/>
      <c r="R152" s="131"/>
      <c r="S152" s="108"/>
      <c r="T152" s="115"/>
      <c r="U152" s="111"/>
      <c r="V152" s="119"/>
      <c r="W152" s="177"/>
      <c r="X152" s="115"/>
      <c r="Y152" s="109"/>
      <c r="Z152" s="108"/>
      <c r="AA152" s="115"/>
      <c r="AB152" s="115"/>
      <c r="AC152" s="115"/>
      <c r="AD152" s="115"/>
      <c r="AE152" s="115"/>
      <c r="AF152" s="115"/>
      <c r="AG152" s="115"/>
      <c r="AH152" s="109"/>
      <c r="AJ152" s="177"/>
      <c r="AK152" s="177"/>
      <c r="AL152" s="177"/>
      <c r="AM152" s="177"/>
      <c r="AN152" s="177"/>
      <c r="AO152" s="177"/>
      <c r="AP152" s="177"/>
      <c r="AQ152" s="177"/>
    </row>
    <row r="153" spans="1:43" ht="16.149999999999999" customHeight="1">
      <c r="A153" s="105"/>
      <c r="B153" s="67"/>
      <c r="C153" s="67"/>
      <c r="D153" s="67"/>
      <c r="E153" s="68"/>
      <c r="F153" s="108"/>
      <c r="G153" s="111"/>
      <c r="H153" s="111"/>
      <c r="I153" s="115"/>
      <c r="J153" s="115"/>
      <c r="K153" s="115"/>
      <c r="L153" s="109"/>
      <c r="M153" s="117"/>
      <c r="N153" s="108"/>
      <c r="O153" s="115"/>
      <c r="P153" s="115"/>
      <c r="Q153" s="109"/>
      <c r="R153" s="131"/>
      <c r="S153" s="108"/>
      <c r="T153" s="115"/>
      <c r="U153" s="111"/>
      <c r="V153" s="119"/>
      <c r="W153" s="177"/>
      <c r="X153" s="115"/>
      <c r="Y153" s="109"/>
      <c r="Z153" s="108"/>
      <c r="AA153" s="115"/>
      <c r="AB153" s="115"/>
      <c r="AC153" s="115"/>
      <c r="AD153" s="115"/>
      <c r="AE153" s="115"/>
      <c r="AF153" s="115"/>
      <c r="AG153" s="115"/>
      <c r="AH153" s="109"/>
      <c r="AJ153" s="177"/>
      <c r="AK153" s="177"/>
      <c r="AL153" s="177"/>
      <c r="AM153" s="177"/>
      <c r="AN153" s="177"/>
      <c r="AO153" s="177"/>
      <c r="AP153" s="177"/>
      <c r="AQ153" s="177"/>
    </row>
    <row r="154" spans="1:43" ht="16.149999999999999" customHeight="1">
      <c r="A154" s="105"/>
      <c r="B154" s="67"/>
      <c r="C154" s="67"/>
      <c r="D154" s="67"/>
      <c r="E154" s="68"/>
      <c r="F154" s="108"/>
      <c r="G154" s="111"/>
      <c r="H154" s="111"/>
      <c r="I154" s="115"/>
      <c r="J154" s="115"/>
      <c r="K154" s="115"/>
      <c r="L154" s="109"/>
      <c r="M154" s="117"/>
      <c r="N154" s="108"/>
      <c r="O154" s="115"/>
      <c r="P154" s="115"/>
      <c r="Q154" s="109"/>
      <c r="R154" s="131"/>
      <c r="S154" s="108"/>
      <c r="T154" s="115"/>
      <c r="U154" s="111"/>
      <c r="V154" s="119"/>
      <c r="W154" s="177"/>
      <c r="X154" s="115"/>
      <c r="Y154" s="109"/>
      <c r="Z154" s="108"/>
      <c r="AA154" s="115"/>
      <c r="AB154" s="115"/>
      <c r="AC154" s="115"/>
      <c r="AD154" s="115"/>
      <c r="AE154" s="115"/>
      <c r="AF154" s="115"/>
      <c r="AG154" s="115"/>
      <c r="AH154" s="109"/>
      <c r="AJ154" s="177"/>
      <c r="AK154" s="177"/>
      <c r="AL154" s="177"/>
      <c r="AM154" s="177"/>
      <c r="AN154" s="177"/>
      <c r="AO154" s="177"/>
      <c r="AP154" s="177"/>
      <c r="AQ154" s="177"/>
    </row>
    <row r="155" spans="1:43" ht="16.149999999999999" customHeight="1">
      <c r="A155" s="105"/>
      <c r="B155" s="67"/>
      <c r="C155" s="67"/>
      <c r="D155" s="67"/>
      <c r="E155" s="68"/>
      <c r="F155" s="108"/>
      <c r="G155" s="111"/>
      <c r="H155" s="111"/>
      <c r="I155" s="115"/>
      <c r="J155" s="115"/>
      <c r="K155" s="115"/>
      <c r="L155" s="109"/>
      <c r="M155" s="117"/>
      <c r="N155" s="108"/>
      <c r="O155" s="115"/>
      <c r="P155" s="115"/>
      <c r="Q155" s="109"/>
      <c r="R155" s="131"/>
      <c r="S155" s="108"/>
      <c r="T155" s="115"/>
      <c r="U155" s="111"/>
      <c r="V155" s="119"/>
      <c r="W155" s="177"/>
      <c r="X155" s="115"/>
      <c r="Y155" s="109"/>
      <c r="Z155" s="108"/>
      <c r="AA155" s="115"/>
      <c r="AB155" s="115"/>
      <c r="AC155" s="115"/>
      <c r="AD155" s="115"/>
      <c r="AE155" s="115"/>
      <c r="AF155" s="115"/>
      <c r="AG155" s="115"/>
      <c r="AH155" s="109"/>
      <c r="AJ155" s="177"/>
      <c r="AK155" s="177"/>
      <c r="AL155" s="177"/>
      <c r="AM155" s="177"/>
      <c r="AN155" s="177"/>
      <c r="AO155" s="177"/>
      <c r="AP155" s="177"/>
      <c r="AQ155" s="177"/>
    </row>
    <row r="156" spans="1:43" ht="16.149999999999999" customHeight="1">
      <c r="A156" s="105"/>
      <c r="B156" s="67"/>
      <c r="C156" s="67"/>
      <c r="D156" s="67"/>
      <c r="E156" s="68"/>
      <c r="F156" s="108"/>
      <c r="G156" s="111"/>
      <c r="H156" s="111"/>
      <c r="I156" s="115"/>
      <c r="J156" s="115"/>
      <c r="K156" s="115"/>
      <c r="L156" s="109"/>
      <c r="M156" s="117"/>
      <c r="N156" s="108"/>
      <c r="O156" s="115"/>
      <c r="P156" s="115"/>
      <c r="Q156" s="109"/>
      <c r="R156" s="131"/>
      <c r="S156" s="108"/>
      <c r="T156" s="115"/>
      <c r="U156" s="111"/>
      <c r="V156" s="119"/>
      <c r="W156" s="177"/>
      <c r="X156" s="115"/>
      <c r="Y156" s="109"/>
      <c r="Z156" s="108"/>
      <c r="AA156" s="115"/>
      <c r="AB156" s="115"/>
      <c r="AC156" s="115"/>
      <c r="AD156" s="115"/>
      <c r="AE156" s="115"/>
      <c r="AF156" s="115"/>
      <c r="AG156" s="115"/>
      <c r="AH156" s="109"/>
      <c r="AJ156" s="177"/>
      <c r="AK156" s="177"/>
      <c r="AL156" s="177"/>
      <c r="AM156" s="177"/>
      <c r="AN156" s="177"/>
      <c r="AO156" s="177"/>
      <c r="AP156" s="177"/>
      <c r="AQ156" s="177"/>
    </row>
    <row r="157" spans="1:43" ht="16.149999999999999" customHeight="1">
      <c r="A157" s="105"/>
      <c r="B157" s="67"/>
      <c r="C157" s="67"/>
      <c r="D157" s="67"/>
      <c r="E157" s="68"/>
      <c r="F157" s="108"/>
      <c r="G157" s="111"/>
      <c r="H157" s="111"/>
      <c r="I157" s="115"/>
      <c r="J157" s="115"/>
      <c r="K157" s="115"/>
      <c r="L157" s="109"/>
      <c r="M157" s="117"/>
      <c r="N157" s="108"/>
      <c r="O157" s="115"/>
      <c r="P157" s="115"/>
      <c r="Q157" s="109"/>
      <c r="R157" s="131"/>
      <c r="S157" s="108"/>
      <c r="T157" s="115"/>
      <c r="U157" s="111"/>
      <c r="V157" s="119"/>
      <c r="W157" s="177"/>
      <c r="X157" s="115"/>
      <c r="Y157" s="109"/>
      <c r="Z157" s="108"/>
      <c r="AA157" s="115"/>
      <c r="AB157" s="115"/>
      <c r="AC157" s="115"/>
      <c r="AD157" s="115"/>
      <c r="AE157" s="115"/>
      <c r="AF157" s="115"/>
      <c r="AG157" s="115"/>
      <c r="AH157" s="109"/>
      <c r="AJ157" s="177"/>
      <c r="AK157" s="177"/>
      <c r="AL157" s="177"/>
      <c r="AM157" s="177"/>
      <c r="AN157" s="177"/>
      <c r="AO157" s="177"/>
      <c r="AP157" s="177"/>
      <c r="AQ157" s="177"/>
    </row>
    <row r="158" spans="1:43" ht="16.149999999999999" customHeight="1">
      <c r="A158" s="105"/>
      <c r="B158" s="67"/>
      <c r="C158" s="67"/>
      <c r="D158" s="67"/>
      <c r="E158" s="68"/>
      <c r="F158" s="108"/>
      <c r="G158" s="111"/>
      <c r="H158" s="111"/>
      <c r="I158" s="115"/>
      <c r="J158" s="115"/>
      <c r="K158" s="115"/>
      <c r="L158" s="109"/>
      <c r="M158" s="117"/>
      <c r="N158" s="108"/>
      <c r="O158" s="115"/>
      <c r="P158" s="115"/>
      <c r="Q158" s="109"/>
      <c r="R158" s="131"/>
      <c r="S158" s="108"/>
      <c r="T158" s="115"/>
      <c r="U158" s="111"/>
      <c r="V158" s="119"/>
      <c r="W158" s="177"/>
      <c r="X158" s="115"/>
      <c r="Y158" s="109"/>
      <c r="Z158" s="108"/>
      <c r="AA158" s="115"/>
      <c r="AB158" s="115"/>
      <c r="AC158" s="115"/>
      <c r="AD158" s="115"/>
      <c r="AE158" s="115"/>
      <c r="AF158" s="115"/>
      <c r="AG158" s="115"/>
      <c r="AH158" s="109"/>
      <c r="AJ158" s="177"/>
      <c r="AK158" s="177"/>
      <c r="AL158" s="177"/>
      <c r="AM158" s="177"/>
      <c r="AN158" s="177"/>
      <c r="AO158" s="177"/>
      <c r="AP158" s="177"/>
      <c r="AQ158" s="177"/>
    </row>
    <row r="159" spans="1:43" ht="16.149999999999999" customHeight="1">
      <c r="A159" s="105"/>
      <c r="B159" s="67"/>
      <c r="C159" s="67"/>
      <c r="D159" s="67"/>
      <c r="E159" s="68"/>
      <c r="F159" s="108"/>
      <c r="G159" s="111"/>
      <c r="H159" s="111"/>
      <c r="I159" s="115"/>
      <c r="J159" s="115"/>
      <c r="K159" s="115"/>
      <c r="L159" s="109"/>
      <c r="M159" s="117"/>
      <c r="N159" s="108"/>
      <c r="O159" s="115"/>
      <c r="P159" s="115"/>
      <c r="Q159" s="109"/>
      <c r="R159" s="131"/>
      <c r="S159" s="108"/>
      <c r="T159" s="115"/>
      <c r="U159" s="111"/>
      <c r="V159" s="119"/>
      <c r="W159" s="177"/>
      <c r="X159" s="115"/>
      <c r="Y159" s="109"/>
      <c r="Z159" s="108"/>
      <c r="AA159" s="115"/>
      <c r="AB159" s="115"/>
      <c r="AC159" s="115"/>
      <c r="AD159" s="115"/>
      <c r="AE159" s="115"/>
      <c r="AF159" s="115"/>
      <c r="AG159" s="115"/>
      <c r="AH159" s="109"/>
      <c r="AJ159" s="177"/>
      <c r="AK159" s="177"/>
      <c r="AL159" s="177"/>
      <c r="AM159" s="177"/>
      <c r="AN159" s="177"/>
      <c r="AO159" s="177"/>
      <c r="AP159" s="177"/>
      <c r="AQ159" s="177"/>
    </row>
    <row r="160" spans="1:43" ht="16.149999999999999" customHeight="1">
      <c r="A160" s="105"/>
      <c r="B160" s="67"/>
      <c r="C160" s="67"/>
      <c r="D160" s="67"/>
      <c r="E160" s="68"/>
      <c r="F160" s="108"/>
      <c r="G160" s="111"/>
      <c r="H160" s="111"/>
      <c r="I160" s="115"/>
      <c r="J160" s="115"/>
      <c r="K160" s="115"/>
      <c r="L160" s="109"/>
      <c r="M160" s="117"/>
      <c r="N160" s="108"/>
      <c r="O160" s="115"/>
      <c r="P160" s="115"/>
      <c r="Q160" s="109"/>
      <c r="R160" s="131"/>
      <c r="S160" s="108"/>
      <c r="T160" s="115"/>
      <c r="U160" s="111"/>
      <c r="V160" s="119"/>
      <c r="W160" s="177"/>
      <c r="X160" s="115"/>
      <c r="Y160" s="109"/>
      <c r="Z160" s="108"/>
      <c r="AA160" s="115"/>
      <c r="AB160" s="115"/>
      <c r="AC160" s="115"/>
      <c r="AD160" s="115"/>
      <c r="AE160" s="115"/>
      <c r="AF160" s="115"/>
      <c r="AG160" s="115"/>
      <c r="AH160" s="109"/>
      <c r="AJ160" s="177"/>
      <c r="AK160" s="177"/>
      <c r="AL160" s="177"/>
      <c r="AM160" s="177"/>
      <c r="AN160" s="177"/>
      <c r="AO160" s="177"/>
      <c r="AP160" s="177"/>
      <c r="AQ160" s="177"/>
    </row>
    <row r="161" spans="1:43" ht="16.149999999999999" customHeight="1">
      <c r="A161" s="105"/>
      <c r="B161" s="67"/>
      <c r="C161" s="67"/>
      <c r="D161" s="67"/>
      <c r="E161" s="68"/>
      <c r="F161" s="108"/>
      <c r="G161" s="111"/>
      <c r="H161" s="111"/>
      <c r="I161" s="115"/>
      <c r="J161" s="115"/>
      <c r="K161" s="115"/>
      <c r="L161" s="109"/>
      <c r="M161" s="117"/>
      <c r="N161" s="108"/>
      <c r="O161" s="115"/>
      <c r="P161" s="115"/>
      <c r="Q161" s="109"/>
      <c r="R161" s="131"/>
      <c r="S161" s="108"/>
      <c r="T161" s="115"/>
      <c r="U161" s="111"/>
      <c r="V161" s="119"/>
      <c r="W161" s="177"/>
      <c r="X161" s="115"/>
      <c r="Y161" s="109"/>
      <c r="Z161" s="108"/>
      <c r="AA161" s="115"/>
      <c r="AB161" s="115"/>
      <c r="AC161" s="115"/>
      <c r="AD161" s="115"/>
      <c r="AE161" s="115"/>
      <c r="AF161" s="115"/>
      <c r="AG161" s="115"/>
      <c r="AH161" s="109"/>
      <c r="AJ161" s="177"/>
      <c r="AK161" s="177"/>
      <c r="AL161" s="177"/>
      <c r="AM161" s="177"/>
      <c r="AN161" s="177"/>
      <c r="AO161" s="177"/>
      <c r="AP161" s="177"/>
      <c r="AQ161" s="177"/>
    </row>
    <row r="162" spans="1:43" ht="16.149999999999999" customHeight="1">
      <c r="A162" s="105"/>
      <c r="B162" s="67"/>
      <c r="C162" s="67"/>
      <c r="D162" s="67"/>
      <c r="E162" s="68"/>
      <c r="F162" s="108"/>
      <c r="G162" s="111"/>
      <c r="H162" s="111"/>
      <c r="I162" s="115"/>
      <c r="J162" s="115"/>
      <c r="K162" s="115"/>
      <c r="L162" s="109"/>
      <c r="M162" s="117"/>
      <c r="N162" s="108"/>
      <c r="O162" s="115"/>
      <c r="P162" s="115"/>
      <c r="Q162" s="109"/>
      <c r="R162" s="131"/>
      <c r="S162" s="108"/>
      <c r="T162" s="115"/>
      <c r="U162" s="111"/>
      <c r="V162" s="119"/>
      <c r="W162" s="177"/>
      <c r="X162" s="115"/>
      <c r="Y162" s="109"/>
      <c r="Z162" s="108"/>
      <c r="AA162" s="115"/>
      <c r="AB162" s="115"/>
      <c r="AC162" s="115"/>
      <c r="AD162" s="115"/>
      <c r="AE162" s="115"/>
      <c r="AF162" s="115"/>
      <c r="AG162" s="115"/>
      <c r="AH162" s="109"/>
      <c r="AJ162" s="177"/>
      <c r="AK162" s="177"/>
      <c r="AL162" s="177"/>
      <c r="AM162" s="177"/>
      <c r="AN162" s="177"/>
      <c r="AO162" s="177"/>
      <c r="AP162" s="177"/>
      <c r="AQ162" s="177"/>
    </row>
    <row r="163" spans="1:43" ht="16.149999999999999" customHeight="1">
      <c r="A163" s="105"/>
      <c r="B163" s="67"/>
      <c r="C163" s="67"/>
      <c r="D163" s="67"/>
      <c r="E163" s="68"/>
      <c r="F163" s="108"/>
      <c r="G163" s="111"/>
      <c r="H163" s="111"/>
      <c r="I163" s="115"/>
      <c r="J163" s="115"/>
      <c r="K163" s="115"/>
      <c r="L163" s="109"/>
      <c r="M163" s="117"/>
      <c r="N163" s="108"/>
      <c r="O163" s="115"/>
      <c r="P163" s="115"/>
      <c r="Q163" s="109"/>
      <c r="R163" s="131"/>
      <c r="S163" s="108"/>
      <c r="T163" s="115"/>
      <c r="U163" s="111"/>
      <c r="V163" s="119"/>
      <c r="W163" s="177"/>
      <c r="X163" s="115"/>
      <c r="Y163" s="109"/>
      <c r="Z163" s="108"/>
      <c r="AA163" s="115"/>
      <c r="AB163" s="115"/>
      <c r="AC163" s="115"/>
      <c r="AD163" s="115"/>
      <c r="AE163" s="115"/>
      <c r="AF163" s="115"/>
      <c r="AG163" s="115"/>
      <c r="AH163" s="109"/>
      <c r="AJ163" s="177"/>
      <c r="AK163" s="177"/>
      <c r="AL163" s="177"/>
      <c r="AM163" s="177"/>
      <c r="AN163" s="177"/>
      <c r="AO163" s="177"/>
      <c r="AP163" s="177"/>
      <c r="AQ163" s="177"/>
    </row>
    <row r="164" spans="1:43" ht="16.149999999999999" customHeight="1">
      <c r="A164" s="105"/>
      <c r="B164" s="67"/>
      <c r="C164" s="67"/>
      <c r="D164" s="67"/>
      <c r="E164" s="68"/>
      <c r="F164" s="108"/>
      <c r="G164" s="111"/>
      <c r="H164" s="111"/>
      <c r="I164" s="115"/>
      <c r="J164" s="115"/>
      <c r="K164" s="115"/>
      <c r="L164" s="109"/>
      <c r="M164" s="117"/>
      <c r="N164" s="108"/>
      <c r="O164" s="115"/>
      <c r="P164" s="115"/>
      <c r="Q164" s="109"/>
      <c r="R164" s="131"/>
      <c r="S164" s="108"/>
      <c r="T164" s="115"/>
      <c r="U164" s="111"/>
      <c r="V164" s="119"/>
      <c r="W164" s="177"/>
      <c r="X164" s="115"/>
      <c r="Y164" s="109"/>
      <c r="Z164" s="108"/>
      <c r="AA164" s="115"/>
      <c r="AB164" s="115"/>
      <c r="AC164" s="115"/>
      <c r="AD164" s="115"/>
      <c r="AE164" s="115"/>
      <c r="AF164" s="115"/>
      <c r="AG164" s="115"/>
      <c r="AH164" s="109"/>
      <c r="AJ164" s="177"/>
      <c r="AK164" s="177"/>
      <c r="AL164" s="177"/>
      <c r="AM164" s="177"/>
      <c r="AN164" s="177"/>
      <c r="AO164" s="177"/>
      <c r="AP164" s="177"/>
      <c r="AQ164" s="177"/>
    </row>
    <row r="165" spans="1:43" ht="16.149999999999999" customHeight="1">
      <c r="A165" s="105"/>
      <c r="B165" s="67"/>
      <c r="C165" s="67"/>
      <c r="D165" s="67"/>
      <c r="E165" s="68"/>
      <c r="F165" s="108"/>
      <c r="G165" s="111"/>
      <c r="H165" s="111"/>
      <c r="I165" s="115"/>
      <c r="J165" s="115"/>
      <c r="K165" s="115"/>
      <c r="L165" s="109"/>
      <c r="M165" s="117"/>
      <c r="N165" s="108"/>
      <c r="O165" s="115"/>
      <c r="P165" s="115"/>
      <c r="Q165" s="109"/>
      <c r="R165" s="131"/>
      <c r="S165" s="108"/>
      <c r="T165" s="115"/>
      <c r="U165" s="111"/>
      <c r="V165" s="119"/>
      <c r="W165" s="177"/>
      <c r="X165" s="115"/>
      <c r="Y165" s="109"/>
      <c r="Z165" s="108"/>
      <c r="AA165" s="115"/>
      <c r="AB165" s="115"/>
      <c r="AC165" s="115"/>
      <c r="AD165" s="115"/>
      <c r="AE165" s="115"/>
      <c r="AF165" s="115"/>
      <c r="AG165" s="115"/>
      <c r="AH165" s="109"/>
      <c r="AJ165" s="177"/>
      <c r="AK165" s="177"/>
      <c r="AL165" s="177"/>
      <c r="AM165" s="177"/>
      <c r="AN165" s="177"/>
      <c r="AO165" s="177"/>
      <c r="AP165" s="177"/>
      <c r="AQ165" s="177"/>
    </row>
    <row r="166" spans="1:43" ht="16.149999999999999" customHeight="1">
      <c r="A166" s="105"/>
      <c r="B166" s="67"/>
      <c r="C166" s="67"/>
      <c r="D166" s="67"/>
      <c r="E166" s="68"/>
      <c r="F166" s="108"/>
      <c r="G166" s="111"/>
      <c r="H166" s="111"/>
      <c r="I166" s="115"/>
      <c r="J166" s="115"/>
      <c r="K166" s="115"/>
      <c r="L166" s="109"/>
      <c r="M166" s="117"/>
      <c r="N166" s="108"/>
      <c r="O166" s="115"/>
      <c r="P166" s="115"/>
      <c r="Q166" s="109"/>
      <c r="R166" s="131"/>
      <c r="S166" s="108"/>
      <c r="T166" s="115"/>
      <c r="U166" s="111"/>
      <c r="V166" s="119"/>
      <c r="W166" s="177"/>
      <c r="X166" s="115"/>
      <c r="Y166" s="109"/>
      <c r="Z166" s="108"/>
      <c r="AA166" s="115"/>
      <c r="AB166" s="115"/>
      <c r="AC166" s="115"/>
      <c r="AD166" s="115"/>
      <c r="AE166" s="115"/>
      <c r="AF166" s="115"/>
      <c r="AG166" s="115"/>
      <c r="AH166" s="109"/>
      <c r="AJ166" s="177"/>
      <c r="AK166" s="177"/>
      <c r="AL166" s="177"/>
      <c r="AM166" s="177"/>
      <c r="AN166" s="177"/>
      <c r="AO166" s="177"/>
      <c r="AP166" s="177"/>
      <c r="AQ166" s="177"/>
    </row>
    <row r="167" spans="1:43" ht="16.149999999999999" customHeight="1">
      <c r="A167" s="105"/>
      <c r="B167" s="67"/>
      <c r="C167" s="67"/>
      <c r="D167" s="67"/>
      <c r="E167" s="68"/>
      <c r="F167" s="108"/>
      <c r="G167" s="111"/>
      <c r="H167" s="111"/>
      <c r="I167" s="115"/>
      <c r="J167" s="115"/>
      <c r="K167" s="115"/>
      <c r="L167" s="109"/>
      <c r="M167" s="117"/>
      <c r="N167" s="108"/>
      <c r="O167" s="115"/>
      <c r="P167" s="115"/>
      <c r="Q167" s="109"/>
      <c r="R167" s="131"/>
      <c r="S167" s="108"/>
      <c r="T167" s="115"/>
      <c r="U167" s="111"/>
      <c r="V167" s="119"/>
      <c r="W167" s="177"/>
      <c r="X167" s="115"/>
      <c r="Y167" s="109"/>
      <c r="Z167" s="108"/>
      <c r="AA167" s="115"/>
      <c r="AB167" s="115"/>
      <c r="AC167" s="115"/>
      <c r="AD167" s="115"/>
      <c r="AE167" s="115"/>
      <c r="AF167" s="115"/>
      <c r="AG167" s="115"/>
      <c r="AH167" s="109"/>
      <c r="AJ167" s="177"/>
      <c r="AK167" s="177"/>
      <c r="AL167" s="177"/>
      <c r="AM167" s="177"/>
      <c r="AN167" s="177"/>
      <c r="AO167" s="177"/>
      <c r="AP167" s="177"/>
      <c r="AQ167" s="177"/>
    </row>
    <row r="168" spans="1:43" ht="16.149999999999999" customHeight="1">
      <c r="A168" s="105"/>
      <c r="B168" s="67"/>
      <c r="C168" s="67"/>
      <c r="D168" s="67"/>
      <c r="E168" s="68"/>
      <c r="F168" s="108"/>
      <c r="G168" s="111"/>
      <c r="H168" s="111"/>
      <c r="I168" s="115"/>
      <c r="J168" s="115"/>
      <c r="K168" s="115"/>
      <c r="L168" s="109"/>
      <c r="M168" s="117"/>
      <c r="N168" s="108"/>
      <c r="O168" s="115"/>
      <c r="P168" s="115"/>
      <c r="Q168" s="109"/>
      <c r="R168" s="131"/>
      <c r="S168" s="108"/>
      <c r="T168" s="115"/>
      <c r="U168" s="111"/>
      <c r="V168" s="119"/>
      <c r="W168" s="177"/>
      <c r="X168" s="115"/>
      <c r="Y168" s="109"/>
      <c r="Z168" s="108"/>
      <c r="AA168" s="115"/>
      <c r="AB168" s="115"/>
      <c r="AC168" s="115"/>
      <c r="AD168" s="115"/>
      <c r="AE168" s="115"/>
      <c r="AF168" s="115"/>
      <c r="AG168" s="115"/>
      <c r="AH168" s="109"/>
      <c r="AJ168" s="177"/>
      <c r="AK168" s="177"/>
      <c r="AL168" s="177"/>
      <c r="AM168" s="177"/>
      <c r="AN168" s="177"/>
      <c r="AO168" s="177"/>
      <c r="AP168" s="177"/>
      <c r="AQ168" s="177"/>
    </row>
    <row r="169" spans="1:43" ht="16.149999999999999" customHeight="1">
      <c r="A169" s="105"/>
      <c r="B169" s="67"/>
      <c r="C169" s="67"/>
      <c r="D169" s="67"/>
      <c r="E169" s="68"/>
      <c r="F169" s="108"/>
      <c r="G169" s="111"/>
      <c r="H169" s="111"/>
      <c r="I169" s="115"/>
      <c r="J169" s="115"/>
      <c r="K169" s="115"/>
      <c r="L169" s="109"/>
      <c r="M169" s="117"/>
      <c r="N169" s="108"/>
      <c r="O169" s="115"/>
      <c r="P169" s="115"/>
      <c r="Q169" s="109"/>
      <c r="R169" s="131"/>
      <c r="S169" s="108"/>
      <c r="T169" s="115"/>
      <c r="U169" s="111"/>
      <c r="V169" s="119"/>
      <c r="W169" s="177"/>
      <c r="X169" s="115"/>
      <c r="Y169" s="109"/>
      <c r="Z169" s="108"/>
      <c r="AA169" s="115"/>
      <c r="AB169" s="115"/>
      <c r="AC169" s="115"/>
      <c r="AD169" s="115"/>
      <c r="AE169" s="115"/>
      <c r="AF169" s="115"/>
      <c r="AG169" s="115"/>
      <c r="AH169" s="109"/>
      <c r="AJ169" s="177"/>
      <c r="AK169" s="177"/>
      <c r="AL169" s="177"/>
      <c r="AM169" s="177"/>
      <c r="AN169" s="177"/>
      <c r="AO169" s="177"/>
      <c r="AP169" s="177"/>
      <c r="AQ169" s="177"/>
    </row>
    <row r="170" spans="1:43" ht="16.149999999999999" customHeight="1">
      <c r="A170" s="105"/>
      <c r="B170" s="67"/>
      <c r="C170" s="67"/>
      <c r="D170" s="67"/>
      <c r="E170" s="68"/>
      <c r="F170" s="108"/>
      <c r="G170" s="111"/>
      <c r="H170" s="111"/>
      <c r="I170" s="115"/>
      <c r="J170" s="115"/>
      <c r="K170" s="115"/>
      <c r="L170" s="109"/>
      <c r="M170" s="117"/>
      <c r="N170" s="108"/>
      <c r="O170" s="115"/>
      <c r="P170" s="115"/>
      <c r="Q170" s="109"/>
      <c r="R170" s="131"/>
      <c r="S170" s="108"/>
      <c r="T170" s="115"/>
      <c r="U170" s="111"/>
      <c r="V170" s="119"/>
      <c r="W170" s="177"/>
      <c r="X170" s="115"/>
      <c r="Y170" s="109"/>
      <c r="Z170" s="108"/>
      <c r="AA170" s="115"/>
      <c r="AB170" s="115"/>
      <c r="AC170" s="115"/>
      <c r="AD170" s="115"/>
      <c r="AE170" s="115"/>
      <c r="AF170" s="115"/>
      <c r="AG170" s="115"/>
      <c r="AH170" s="109"/>
      <c r="AJ170" s="177"/>
      <c r="AK170" s="177"/>
      <c r="AL170" s="177"/>
      <c r="AM170" s="177"/>
      <c r="AN170" s="177"/>
      <c r="AO170" s="177"/>
      <c r="AP170" s="177"/>
      <c r="AQ170" s="177"/>
    </row>
    <row r="171" spans="1:43" ht="16.149999999999999" customHeight="1">
      <c r="A171" s="105"/>
      <c r="B171" s="67"/>
      <c r="C171" s="67"/>
      <c r="D171" s="67"/>
      <c r="E171" s="68"/>
      <c r="F171" s="108"/>
      <c r="G171" s="111"/>
      <c r="H171" s="111"/>
      <c r="I171" s="115"/>
      <c r="J171" s="115"/>
      <c r="K171" s="115"/>
      <c r="L171" s="109"/>
      <c r="M171" s="117"/>
      <c r="N171" s="108"/>
      <c r="O171" s="115"/>
      <c r="P171" s="115"/>
      <c r="Q171" s="109"/>
      <c r="R171" s="131"/>
      <c r="S171" s="108"/>
      <c r="T171" s="115"/>
      <c r="U171" s="111"/>
      <c r="V171" s="119"/>
      <c r="W171" s="177"/>
      <c r="X171" s="115"/>
      <c r="Y171" s="109"/>
      <c r="Z171" s="108"/>
      <c r="AA171" s="115"/>
      <c r="AB171" s="115"/>
      <c r="AC171" s="115"/>
      <c r="AD171" s="115"/>
      <c r="AE171" s="115"/>
      <c r="AF171" s="115"/>
      <c r="AG171" s="115"/>
      <c r="AH171" s="109"/>
      <c r="AJ171" s="177"/>
      <c r="AK171" s="177"/>
      <c r="AL171" s="177"/>
      <c r="AM171" s="177"/>
      <c r="AN171" s="177"/>
      <c r="AO171" s="177"/>
      <c r="AP171" s="177"/>
      <c r="AQ171" s="177"/>
    </row>
    <row r="172" spans="1:43" ht="16.149999999999999" customHeight="1">
      <c r="A172" s="105"/>
      <c r="B172" s="67"/>
      <c r="C172" s="67"/>
      <c r="D172" s="67"/>
      <c r="E172" s="68"/>
      <c r="F172" s="108"/>
      <c r="G172" s="111"/>
      <c r="H172" s="111"/>
      <c r="I172" s="115"/>
      <c r="J172" s="115"/>
      <c r="K172" s="115"/>
      <c r="L172" s="109"/>
      <c r="M172" s="117"/>
      <c r="N172" s="108"/>
      <c r="O172" s="115"/>
      <c r="P172" s="115"/>
      <c r="Q172" s="109"/>
      <c r="R172" s="131"/>
      <c r="S172" s="108"/>
      <c r="T172" s="115"/>
      <c r="U172" s="111"/>
      <c r="V172" s="119"/>
      <c r="W172" s="177"/>
      <c r="X172" s="115"/>
      <c r="Y172" s="109"/>
      <c r="Z172" s="108"/>
      <c r="AA172" s="115"/>
      <c r="AB172" s="115"/>
      <c r="AC172" s="115"/>
      <c r="AD172" s="115"/>
      <c r="AE172" s="115"/>
      <c r="AF172" s="115"/>
      <c r="AG172" s="115"/>
      <c r="AH172" s="109"/>
      <c r="AJ172" s="177"/>
      <c r="AK172" s="177"/>
      <c r="AL172" s="177"/>
      <c r="AM172" s="177"/>
      <c r="AN172" s="177"/>
      <c r="AO172" s="177"/>
      <c r="AP172" s="177"/>
      <c r="AQ172" s="177"/>
    </row>
    <row r="173" spans="1:43" ht="16.149999999999999" customHeight="1">
      <c r="A173" s="105"/>
      <c r="B173" s="67"/>
      <c r="C173" s="67"/>
      <c r="D173" s="67"/>
      <c r="E173" s="68"/>
      <c r="F173" s="108"/>
      <c r="G173" s="111"/>
      <c r="H173" s="111"/>
      <c r="I173" s="115"/>
      <c r="J173" s="115"/>
      <c r="K173" s="115"/>
      <c r="L173" s="109"/>
      <c r="M173" s="117"/>
      <c r="N173" s="108"/>
      <c r="O173" s="115"/>
      <c r="P173" s="115"/>
      <c r="Q173" s="109"/>
      <c r="R173" s="131"/>
      <c r="S173" s="108"/>
      <c r="T173" s="115"/>
      <c r="U173" s="111"/>
      <c r="V173" s="119"/>
      <c r="W173" s="177"/>
      <c r="X173" s="115"/>
      <c r="Y173" s="109"/>
      <c r="Z173" s="108"/>
      <c r="AA173" s="115"/>
      <c r="AB173" s="115"/>
      <c r="AC173" s="115"/>
      <c r="AD173" s="115"/>
      <c r="AE173" s="115"/>
      <c r="AF173" s="115"/>
      <c r="AG173" s="115"/>
      <c r="AH173" s="109"/>
      <c r="AJ173" s="177"/>
      <c r="AK173" s="177"/>
      <c r="AL173" s="177"/>
      <c r="AM173" s="177"/>
      <c r="AN173" s="177"/>
      <c r="AO173" s="177"/>
      <c r="AP173" s="177"/>
      <c r="AQ173" s="177"/>
    </row>
    <row r="174" spans="1:43" ht="16.149999999999999" customHeight="1">
      <c r="A174" s="105"/>
      <c r="B174" s="67"/>
      <c r="C174" s="67"/>
      <c r="D174" s="67"/>
      <c r="E174" s="68"/>
      <c r="F174" s="108"/>
      <c r="G174" s="111"/>
      <c r="H174" s="111"/>
      <c r="I174" s="115"/>
      <c r="J174" s="115"/>
      <c r="K174" s="115"/>
      <c r="L174" s="109"/>
      <c r="M174" s="117"/>
      <c r="N174" s="108"/>
      <c r="O174" s="115"/>
      <c r="P174" s="115"/>
      <c r="Q174" s="109"/>
      <c r="R174" s="131"/>
      <c r="S174" s="108"/>
      <c r="T174" s="115"/>
      <c r="U174" s="111"/>
      <c r="V174" s="119"/>
      <c r="W174" s="177"/>
      <c r="X174" s="115"/>
      <c r="Y174" s="109"/>
      <c r="Z174" s="108"/>
      <c r="AA174" s="115"/>
      <c r="AB174" s="115"/>
      <c r="AC174" s="115"/>
      <c r="AD174" s="115"/>
      <c r="AE174" s="115"/>
      <c r="AF174" s="115"/>
      <c r="AG174" s="115"/>
      <c r="AH174" s="109"/>
      <c r="AJ174" s="177"/>
      <c r="AK174" s="177"/>
      <c r="AL174" s="177"/>
      <c r="AM174" s="177"/>
      <c r="AN174" s="177"/>
      <c r="AO174" s="177"/>
      <c r="AP174" s="177"/>
      <c r="AQ174" s="177"/>
    </row>
    <row r="175" spans="1:43" ht="16.149999999999999" customHeight="1">
      <c r="A175" s="105"/>
      <c r="B175" s="67"/>
      <c r="C175" s="67"/>
      <c r="D175" s="67"/>
      <c r="E175" s="68"/>
      <c r="F175" s="108"/>
      <c r="G175" s="111"/>
      <c r="H175" s="111"/>
      <c r="I175" s="115"/>
      <c r="J175" s="115"/>
      <c r="K175" s="115"/>
      <c r="L175" s="109"/>
      <c r="M175" s="117"/>
      <c r="N175" s="108"/>
      <c r="O175" s="115"/>
      <c r="P175" s="115"/>
      <c r="Q175" s="109"/>
      <c r="R175" s="131"/>
      <c r="S175" s="108"/>
      <c r="T175" s="115"/>
      <c r="U175" s="111"/>
      <c r="V175" s="119"/>
      <c r="W175" s="177"/>
      <c r="X175" s="115"/>
      <c r="Y175" s="109"/>
      <c r="Z175" s="108"/>
      <c r="AA175" s="115"/>
      <c r="AB175" s="115"/>
      <c r="AC175" s="115"/>
      <c r="AD175" s="115"/>
      <c r="AE175" s="115"/>
      <c r="AF175" s="115"/>
      <c r="AG175" s="115"/>
      <c r="AH175" s="109"/>
      <c r="AJ175" s="177"/>
      <c r="AK175" s="177"/>
      <c r="AL175" s="177"/>
      <c r="AM175" s="177"/>
      <c r="AN175" s="177"/>
      <c r="AO175" s="177"/>
      <c r="AP175" s="177"/>
      <c r="AQ175" s="177"/>
    </row>
    <row r="176" spans="1:43" ht="16.149999999999999" customHeight="1">
      <c r="A176" s="105"/>
      <c r="B176" s="67"/>
      <c r="C176" s="67"/>
      <c r="D176" s="67"/>
      <c r="E176" s="68"/>
      <c r="F176" s="108"/>
      <c r="G176" s="111"/>
      <c r="H176" s="111"/>
      <c r="I176" s="115"/>
      <c r="J176" s="115"/>
      <c r="K176" s="115"/>
      <c r="L176" s="109"/>
      <c r="M176" s="117"/>
      <c r="N176" s="108"/>
      <c r="O176" s="115"/>
      <c r="P176" s="115"/>
      <c r="Q176" s="109"/>
      <c r="R176" s="131"/>
      <c r="S176" s="108"/>
      <c r="T176" s="115"/>
      <c r="U176" s="111"/>
      <c r="V176" s="119"/>
      <c r="W176" s="177"/>
      <c r="X176" s="115"/>
      <c r="Y176" s="109"/>
      <c r="Z176" s="108"/>
      <c r="AA176" s="115"/>
      <c r="AB176" s="115"/>
      <c r="AC176" s="115"/>
      <c r="AD176" s="115"/>
      <c r="AE176" s="115"/>
      <c r="AF176" s="115"/>
      <c r="AG176" s="115"/>
      <c r="AH176" s="109"/>
      <c r="AJ176" s="177"/>
      <c r="AK176" s="177"/>
      <c r="AL176" s="177"/>
      <c r="AM176" s="177"/>
      <c r="AN176" s="177"/>
      <c r="AO176" s="177"/>
      <c r="AP176" s="177"/>
      <c r="AQ176" s="177"/>
    </row>
    <row r="177" spans="1:43" ht="16.149999999999999" customHeight="1">
      <c r="A177" s="105"/>
      <c r="B177" s="67"/>
      <c r="C177" s="67"/>
      <c r="D177" s="67"/>
      <c r="E177" s="68"/>
      <c r="F177" s="108"/>
      <c r="G177" s="111"/>
      <c r="H177" s="111"/>
      <c r="I177" s="115"/>
      <c r="J177" s="115"/>
      <c r="K177" s="115"/>
      <c r="L177" s="109"/>
      <c r="M177" s="117"/>
      <c r="N177" s="108"/>
      <c r="O177" s="115"/>
      <c r="P177" s="115"/>
      <c r="Q177" s="109"/>
      <c r="R177" s="131"/>
      <c r="S177" s="108"/>
      <c r="T177" s="115"/>
      <c r="U177" s="111"/>
      <c r="V177" s="119"/>
      <c r="W177" s="177"/>
      <c r="X177" s="115"/>
      <c r="Y177" s="109"/>
      <c r="Z177" s="108"/>
      <c r="AA177" s="115"/>
      <c r="AB177" s="115"/>
      <c r="AC177" s="115"/>
      <c r="AD177" s="115"/>
      <c r="AE177" s="115"/>
      <c r="AF177" s="115"/>
      <c r="AG177" s="115"/>
      <c r="AH177" s="109"/>
      <c r="AJ177" s="177"/>
      <c r="AK177" s="177"/>
      <c r="AL177" s="177"/>
      <c r="AM177" s="177"/>
      <c r="AN177" s="177"/>
      <c r="AO177" s="177"/>
      <c r="AP177" s="177"/>
      <c r="AQ177" s="177"/>
    </row>
    <row r="178" spans="1:43" ht="16.149999999999999" customHeight="1">
      <c r="A178" s="105"/>
      <c r="B178" s="67"/>
      <c r="C178" s="67"/>
      <c r="D178" s="67"/>
      <c r="E178" s="68"/>
      <c r="F178" s="108"/>
      <c r="G178" s="111"/>
      <c r="H178" s="111"/>
      <c r="I178" s="115"/>
      <c r="J178" s="115"/>
      <c r="K178" s="115"/>
      <c r="L178" s="109"/>
      <c r="M178" s="117"/>
      <c r="N178" s="108"/>
      <c r="O178" s="115"/>
      <c r="P178" s="115"/>
      <c r="Q178" s="109"/>
      <c r="R178" s="131"/>
      <c r="S178" s="108"/>
      <c r="T178" s="115"/>
      <c r="U178" s="111"/>
      <c r="V178" s="119"/>
      <c r="W178" s="177"/>
      <c r="X178" s="115"/>
      <c r="Y178" s="109"/>
      <c r="Z178" s="108"/>
      <c r="AA178" s="115"/>
      <c r="AB178" s="115"/>
      <c r="AC178" s="115"/>
      <c r="AD178" s="115"/>
      <c r="AE178" s="115"/>
      <c r="AF178" s="115"/>
      <c r="AG178" s="115"/>
      <c r="AH178" s="109"/>
      <c r="AJ178" s="177"/>
      <c r="AK178" s="177"/>
      <c r="AL178" s="177"/>
      <c r="AM178" s="177"/>
      <c r="AN178" s="177"/>
      <c r="AO178" s="177"/>
      <c r="AP178" s="177"/>
      <c r="AQ178" s="177"/>
    </row>
    <row r="179" spans="1:43" ht="16.149999999999999" customHeight="1">
      <c r="A179" s="105"/>
      <c r="B179" s="67"/>
      <c r="C179" s="67"/>
      <c r="D179" s="67"/>
      <c r="E179" s="68"/>
      <c r="F179" s="108"/>
      <c r="G179" s="111"/>
      <c r="H179" s="111"/>
      <c r="I179" s="115"/>
      <c r="J179" s="115"/>
      <c r="K179" s="115"/>
      <c r="L179" s="109"/>
      <c r="M179" s="117"/>
      <c r="N179" s="108"/>
      <c r="O179" s="115"/>
      <c r="P179" s="115"/>
      <c r="Q179" s="109"/>
      <c r="R179" s="131"/>
      <c r="S179" s="108"/>
      <c r="T179" s="115"/>
      <c r="U179" s="111"/>
      <c r="V179" s="119"/>
      <c r="W179" s="177"/>
      <c r="X179" s="115"/>
      <c r="Y179" s="109"/>
      <c r="Z179" s="108"/>
      <c r="AA179" s="115"/>
      <c r="AB179" s="115"/>
      <c r="AC179" s="115"/>
      <c r="AD179" s="115"/>
      <c r="AE179" s="115"/>
      <c r="AF179" s="115"/>
      <c r="AG179" s="115"/>
      <c r="AH179" s="109"/>
      <c r="AJ179" s="177"/>
      <c r="AK179" s="177"/>
      <c r="AL179" s="177"/>
      <c r="AM179" s="177"/>
      <c r="AN179" s="177"/>
      <c r="AO179" s="177"/>
      <c r="AP179" s="177"/>
      <c r="AQ179" s="177"/>
    </row>
    <row r="180" spans="1:43" ht="16.149999999999999" customHeight="1">
      <c r="A180" s="105"/>
      <c r="B180" s="67"/>
      <c r="C180" s="67"/>
      <c r="D180" s="67"/>
      <c r="E180" s="68"/>
      <c r="F180" s="108"/>
      <c r="G180" s="111"/>
      <c r="H180" s="111"/>
      <c r="I180" s="115"/>
      <c r="J180" s="115"/>
      <c r="K180" s="115"/>
      <c r="L180" s="109"/>
      <c r="M180" s="117"/>
      <c r="N180" s="108"/>
      <c r="O180" s="115"/>
      <c r="P180" s="115"/>
      <c r="Q180" s="109"/>
      <c r="R180" s="131"/>
      <c r="S180" s="108"/>
      <c r="T180" s="115"/>
      <c r="U180" s="111"/>
      <c r="V180" s="119"/>
      <c r="W180" s="177"/>
      <c r="X180" s="115"/>
      <c r="Y180" s="109"/>
      <c r="Z180" s="108"/>
      <c r="AA180" s="115"/>
      <c r="AB180" s="115"/>
      <c r="AC180" s="115"/>
      <c r="AD180" s="115"/>
      <c r="AE180" s="115"/>
      <c r="AF180" s="115"/>
      <c r="AG180" s="115"/>
      <c r="AH180" s="109"/>
      <c r="AJ180" s="177"/>
      <c r="AK180" s="177"/>
      <c r="AL180" s="177"/>
      <c r="AM180" s="177"/>
      <c r="AN180" s="177"/>
      <c r="AO180" s="177"/>
      <c r="AP180" s="177"/>
      <c r="AQ180" s="177"/>
    </row>
    <row r="181" spans="1:43" ht="16.149999999999999" customHeight="1">
      <c r="A181" s="105"/>
      <c r="B181" s="67"/>
      <c r="C181" s="67"/>
      <c r="D181" s="67"/>
      <c r="E181" s="68"/>
      <c r="F181" s="108"/>
      <c r="G181" s="111"/>
      <c r="H181" s="111"/>
      <c r="I181" s="115"/>
      <c r="J181" s="115"/>
      <c r="K181" s="115"/>
      <c r="L181" s="109"/>
      <c r="M181" s="117"/>
      <c r="N181" s="108"/>
      <c r="O181" s="115"/>
      <c r="P181" s="115"/>
      <c r="Q181" s="109"/>
      <c r="R181" s="131"/>
      <c r="S181" s="108"/>
      <c r="T181" s="115"/>
      <c r="U181" s="111"/>
      <c r="V181" s="119"/>
      <c r="W181" s="177"/>
      <c r="X181" s="115"/>
      <c r="Y181" s="109"/>
      <c r="Z181" s="108"/>
      <c r="AA181" s="115"/>
      <c r="AB181" s="115"/>
      <c r="AC181" s="115"/>
      <c r="AD181" s="115"/>
      <c r="AE181" s="115"/>
      <c r="AF181" s="115"/>
      <c r="AG181" s="115"/>
      <c r="AH181" s="109"/>
      <c r="AJ181" s="177"/>
      <c r="AK181" s="177"/>
      <c r="AL181" s="177"/>
      <c r="AM181" s="177"/>
      <c r="AN181" s="177"/>
      <c r="AO181" s="177"/>
      <c r="AP181" s="177"/>
      <c r="AQ181" s="177"/>
    </row>
    <row r="182" spans="1:43" ht="16.149999999999999" customHeight="1">
      <c r="A182" s="105"/>
      <c r="B182" s="67"/>
      <c r="C182" s="67"/>
      <c r="D182" s="67"/>
      <c r="E182" s="68"/>
      <c r="F182" s="108"/>
      <c r="G182" s="111"/>
      <c r="H182" s="111"/>
      <c r="I182" s="115"/>
      <c r="J182" s="115"/>
      <c r="K182" s="115"/>
      <c r="L182" s="109"/>
      <c r="M182" s="117"/>
      <c r="N182" s="108"/>
      <c r="O182" s="115"/>
      <c r="P182" s="115"/>
      <c r="Q182" s="109"/>
      <c r="R182" s="131"/>
      <c r="S182" s="108"/>
      <c r="T182" s="115"/>
      <c r="U182" s="111"/>
      <c r="V182" s="119"/>
      <c r="W182" s="177"/>
      <c r="X182" s="115"/>
      <c r="Y182" s="109"/>
      <c r="Z182" s="108"/>
      <c r="AA182" s="115"/>
      <c r="AB182" s="115"/>
      <c r="AC182" s="115"/>
      <c r="AD182" s="115"/>
      <c r="AE182" s="115"/>
      <c r="AF182" s="115"/>
      <c r="AG182" s="115"/>
      <c r="AH182" s="109"/>
      <c r="AJ182" s="177"/>
      <c r="AK182" s="177"/>
      <c r="AL182" s="177"/>
      <c r="AM182" s="177"/>
      <c r="AN182" s="177"/>
      <c r="AO182" s="177"/>
      <c r="AP182" s="177"/>
      <c r="AQ182" s="177"/>
    </row>
    <row r="183" spans="1:43" ht="16.149999999999999" customHeight="1">
      <c r="A183" s="105"/>
      <c r="B183" s="67"/>
      <c r="C183" s="67"/>
      <c r="D183" s="67"/>
      <c r="E183" s="68"/>
      <c r="F183" s="108"/>
      <c r="G183" s="111"/>
      <c r="H183" s="111"/>
      <c r="I183" s="115"/>
      <c r="J183" s="115"/>
      <c r="K183" s="115"/>
      <c r="L183" s="109"/>
      <c r="M183" s="117"/>
      <c r="N183" s="108"/>
      <c r="O183" s="115"/>
      <c r="P183" s="115"/>
      <c r="Q183" s="109"/>
      <c r="R183" s="131"/>
      <c r="S183" s="108"/>
      <c r="T183" s="115"/>
      <c r="U183" s="111"/>
      <c r="V183" s="119"/>
      <c r="W183" s="177"/>
      <c r="X183" s="115"/>
      <c r="Y183" s="109"/>
      <c r="Z183" s="108"/>
      <c r="AA183" s="115"/>
      <c r="AB183" s="115"/>
      <c r="AC183" s="115"/>
      <c r="AD183" s="115"/>
      <c r="AE183" s="115"/>
      <c r="AF183" s="115"/>
      <c r="AG183" s="115"/>
      <c r="AH183" s="109"/>
      <c r="AJ183" s="177"/>
      <c r="AK183" s="177"/>
      <c r="AL183" s="177"/>
      <c r="AM183" s="177"/>
      <c r="AN183" s="177"/>
      <c r="AO183" s="177"/>
      <c r="AP183" s="177"/>
      <c r="AQ183" s="177"/>
    </row>
    <row r="184" spans="1:43" ht="16.149999999999999" customHeight="1">
      <c r="A184" s="105"/>
      <c r="B184" s="67"/>
      <c r="C184" s="67"/>
      <c r="D184" s="67"/>
      <c r="E184" s="68"/>
      <c r="F184" s="108"/>
      <c r="G184" s="111"/>
      <c r="H184" s="111"/>
      <c r="I184" s="115"/>
      <c r="J184" s="115"/>
      <c r="K184" s="115"/>
      <c r="L184" s="109"/>
      <c r="M184" s="117"/>
      <c r="N184" s="108"/>
      <c r="O184" s="115"/>
      <c r="P184" s="115"/>
      <c r="Q184" s="109"/>
      <c r="R184" s="131"/>
      <c r="S184" s="108"/>
      <c r="T184" s="115"/>
      <c r="U184" s="111"/>
      <c r="V184" s="119"/>
      <c r="W184" s="177"/>
      <c r="X184" s="115"/>
      <c r="Y184" s="109"/>
      <c r="Z184" s="108"/>
      <c r="AA184" s="115"/>
      <c r="AB184" s="115"/>
      <c r="AC184" s="115"/>
      <c r="AD184" s="115"/>
      <c r="AE184" s="115"/>
      <c r="AF184" s="115"/>
      <c r="AG184" s="115"/>
      <c r="AH184" s="109"/>
      <c r="AJ184" s="177"/>
      <c r="AK184" s="177"/>
      <c r="AL184" s="177"/>
      <c r="AM184" s="177"/>
      <c r="AN184" s="177"/>
      <c r="AO184" s="177"/>
      <c r="AP184" s="177"/>
      <c r="AQ184" s="177"/>
    </row>
    <row r="185" spans="1:43" ht="16.149999999999999" customHeight="1">
      <c r="A185" s="105"/>
      <c r="B185" s="67"/>
      <c r="C185" s="67"/>
      <c r="D185" s="67"/>
      <c r="E185" s="68"/>
      <c r="F185" s="108"/>
      <c r="G185" s="111"/>
      <c r="H185" s="111"/>
      <c r="I185" s="115"/>
      <c r="J185" s="115"/>
      <c r="K185" s="115"/>
      <c r="L185" s="109"/>
      <c r="M185" s="117"/>
      <c r="N185" s="108"/>
      <c r="O185" s="115"/>
      <c r="P185" s="115"/>
      <c r="Q185" s="109"/>
      <c r="R185" s="131"/>
      <c r="S185" s="108"/>
      <c r="T185" s="115"/>
      <c r="U185" s="111"/>
      <c r="V185" s="119"/>
      <c r="W185" s="177"/>
      <c r="X185" s="115"/>
      <c r="Y185" s="109"/>
      <c r="Z185" s="108"/>
      <c r="AA185" s="115"/>
      <c r="AB185" s="115"/>
      <c r="AC185" s="115"/>
      <c r="AD185" s="115"/>
      <c r="AE185" s="115"/>
      <c r="AF185" s="115"/>
      <c r="AG185" s="115"/>
      <c r="AH185" s="109"/>
      <c r="AJ185" s="177"/>
      <c r="AK185" s="177"/>
      <c r="AL185" s="177"/>
      <c r="AM185" s="177"/>
      <c r="AN185" s="177"/>
      <c r="AO185" s="177"/>
      <c r="AP185" s="177"/>
      <c r="AQ185" s="177"/>
    </row>
    <row r="186" spans="1:43" ht="16.149999999999999" customHeight="1">
      <c r="A186" s="105"/>
      <c r="B186" s="67"/>
      <c r="C186" s="67"/>
      <c r="D186" s="67"/>
      <c r="E186" s="68"/>
      <c r="F186" s="108"/>
      <c r="G186" s="111"/>
      <c r="H186" s="111"/>
      <c r="I186" s="115"/>
      <c r="J186" s="115"/>
      <c r="K186" s="115"/>
      <c r="L186" s="109"/>
      <c r="M186" s="117"/>
      <c r="N186" s="108"/>
      <c r="O186" s="115"/>
      <c r="P186" s="115"/>
      <c r="Q186" s="109"/>
      <c r="R186" s="131"/>
      <c r="S186" s="108"/>
      <c r="T186" s="115"/>
      <c r="U186" s="111"/>
      <c r="V186" s="119"/>
      <c r="W186" s="177"/>
      <c r="X186" s="115"/>
      <c r="Y186" s="109"/>
      <c r="Z186" s="108"/>
      <c r="AA186" s="115"/>
      <c r="AB186" s="115"/>
      <c r="AC186" s="115"/>
      <c r="AD186" s="115"/>
      <c r="AE186" s="115"/>
      <c r="AF186" s="115"/>
      <c r="AG186" s="115"/>
      <c r="AH186" s="109"/>
      <c r="AJ186" s="177"/>
      <c r="AK186" s="177"/>
      <c r="AL186" s="177"/>
      <c r="AM186" s="177"/>
      <c r="AN186" s="177"/>
      <c r="AO186" s="177"/>
      <c r="AP186" s="177"/>
      <c r="AQ186" s="177"/>
    </row>
    <row r="187" spans="1:43" ht="16.149999999999999" customHeight="1">
      <c r="A187" s="105"/>
      <c r="B187" s="67"/>
      <c r="C187" s="67"/>
      <c r="D187" s="67"/>
      <c r="E187" s="68"/>
      <c r="F187" s="108"/>
      <c r="G187" s="111"/>
      <c r="H187" s="111"/>
      <c r="I187" s="115"/>
      <c r="J187" s="115"/>
      <c r="K187" s="115"/>
      <c r="L187" s="109"/>
      <c r="M187" s="117"/>
      <c r="N187" s="108"/>
      <c r="O187" s="115"/>
      <c r="P187" s="115"/>
      <c r="Q187" s="109"/>
      <c r="R187" s="131"/>
      <c r="S187" s="108"/>
      <c r="T187" s="115"/>
      <c r="U187" s="111"/>
      <c r="V187" s="119"/>
      <c r="W187" s="177"/>
      <c r="X187" s="115"/>
      <c r="Y187" s="109"/>
      <c r="Z187" s="108"/>
      <c r="AA187" s="115"/>
      <c r="AB187" s="115"/>
      <c r="AC187" s="115"/>
      <c r="AD187" s="115"/>
      <c r="AE187" s="115"/>
      <c r="AF187" s="115"/>
      <c r="AG187" s="115"/>
      <c r="AH187" s="109"/>
      <c r="AJ187" s="177"/>
      <c r="AK187" s="177"/>
      <c r="AL187" s="177"/>
      <c r="AM187" s="177"/>
      <c r="AN187" s="177"/>
      <c r="AO187" s="177"/>
      <c r="AP187" s="177"/>
      <c r="AQ187" s="177"/>
    </row>
    <row r="188" spans="1:43" ht="16.149999999999999" customHeight="1">
      <c r="A188" s="105"/>
      <c r="B188" s="67"/>
      <c r="C188" s="67"/>
      <c r="D188" s="67"/>
      <c r="E188" s="68"/>
      <c r="F188" s="108"/>
      <c r="G188" s="111"/>
      <c r="H188" s="111"/>
      <c r="I188" s="115"/>
      <c r="J188" s="115"/>
      <c r="K188" s="115"/>
      <c r="L188" s="109"/>
      <c r="M188" s="117"/>
      <c r="N188" s="108"/>
      <c r="O188" s="115"/>
      <c r="P188" s="115"/>
      <c r="Q188" s="109"/>
      <c r="R188" s="131"/>
      <c r="S188" s="108"/>
      <c r="T188" s="115"/>
      <c r="U188" s="111"/>
      <c r="V188" s="119"/>
      <c r="W188" s="177"/>
      <c r="X188" s="115"/>
      <c r="Y188" s="109"/>
      <c r="Z188" s="108"/>
      <c r="AA188" s="115"/>
      <c r="AB188" s="115"/>
      <c r="AC188" s="115"/>
      <c r="AD188" s="115"/>
      <c r="AE188" s="115"/>
      <c r="AF188" s="115"/>
      <c r="AG188" s="115"/>
      <c r="AH188" s="109"/>
      <c r="AJ188" s="177"/>
      <c r="AK188" s="177"/>
      <c r="AL188" s="177"/>
      <c r="AM188" s="177"/>
      <c r="AN188" s="177"/>
      <c r="AO188" s="177"/>
      <c r="AP188" s="177"/>
      <c r="AQ188" s="177"/>
    </row>
    <row r="189" spans="1:43" ht="16.149999999999999" customHeight="1">
      <c r="A189" s="105"/>
      <c r="B189" s="67"/>
      <c r="C189" s="67"/>
      <c r="D189" s="67"/>
      <c r="E189" s="68"/>
      <c r="F189" s="108"/>
      <c r="G189" s="111"/>
      <c r="H189" s="111"/>
      <c r="I189" s="115"/>
      <c r="J189" s="115"/>
      <c r="K189" s="115"/>
      <c r="L189" s="109"/>
      <c r="M189" s="117"/>
      <c r="N189" s="108"/>
      <c r="O189" s="115"/>
      <c r="P189" s="115"/>
      <c r="Q189" s="109"/>
      <c r="R189" s="131"/>
      <c r="S189" s="108"/>
      <c r="T189" s="115"/>
      <c r="U189" s="111"/>
      <c r="V189" s="119"/>
      <c r="W189" s="177"/>
      <c r="X189" s="115"/>
      <c r="Y189" s="109"/>
      <c r="Z189" s="108"/>
      <c r="AA189" s="115"/>
      <c r="AB189" s="115"/>
      <c r="AC189" s="115"/>
      <c r="AD189" s="115"/>
      <c r="AE189" s="115"/>
      <c r="AF189" s="115"/>
      <c r="AG189" s="115"/>
      <c r="AH189" s="109"/>
      <c r="AJ189" s="177"/>
      <c r="AK189" s="177"/>
      <c r="AL189" s="177"/>
      <c r="AM189" s="177"/>
      <c r="AN189" s="177"/>
      <c r="AO189" s="177"/>
      <c r="AP189" s="177"/>
      <c r="AQ189" s="177"/>
    </row>
    <row r="190" spans="1:43" ht="16.149999999999999" customHeight="1">
      <c r="A190" s="105"/>
      <c r="B190" s="67"/>
      <c r="C190" s="67"/>
      <c r="D190" s="67"/>
      <c r="E190" s="68"/>
      <c r="F190" s="108"/>
      <c r="G190" s="111"/>
      <c r="H190" s="111"/>
      <c r="I190" s="115"/>
      <c r="J190" s="115"/>
      <c r="K190" s="115"/>
      <c r="L190" s="109"/>
      <c r="M190" s="117"/>
      <c r="N190" s="108"/>
      <c r="O190" s="115"/>
      <c r="P190" s="115"/>
      <c r="Q190" s="109"/>
      <c r="R190" s="131"/>
      <c r="S190" s="108"/>
      <c r="T190" s="115"/>
      <c r="U190" s="111"/>
      <c r="V190" s="119"/>
      <c r="W190" s="177"/>
      <c r="X190" s="115"/>
      <c r="Y190" s="109"/>
      <c r="Z190" s="108"/>
      <c r="AA190" s="115"/>
      <c r="AB190" s="115"/>
      <c r="AC190" s="115"/>
      <c r="AD190" s="115"/>
      <c r="AE190" s="115"/>
      <c r="AF190" s="115"/>
      <c r="AG190" s="115"/>
      <c r="AH190" s="109"/>
      <c r="AJ190" s="177"/>
      <c r="AK190" s="177"/>
      <c r="AL190" s="177"/>
      <c r="AM190" s="177"/>
      <c r="AN190" s="177"/>
      <c r="AO190" s="177"/>
      <c r="AP190" s="177"/>
      <c r="AQ190" s="177"/>
    </row>
    <row r="191" spans="1:43" ht="16.149999999999999" customHeight="1">
      <c r="A191" s="105"/>
      <c r="B191" s="67"/>
      <c r="C191" s="67"/>
      <c r="D191" s="67"/>
      <c r="E191" s="68"/>
      <c r="F191" s="108"/>
      <c r="G191" s="111"/>
      <c r="H191" s="111"/>
      <c r="I191" s="115"/>
      <c r="J191" s="115"/>
      <c r="K191" s="115"/>
      <c r="L191" s="109"/>
      <c r="M191" s="117"/>
      <c r="N191" s="108"/>
      <c r="O191" s="115"/>
      <c r="P191" s="115"/>
      <c r="Q191" s="109"/>
      <c r="R191" s="131"/>
      <c r="S191" s="108"/>
      <c r="T191" s="115"/>
      <c r="U191" s="111"/>
      <c r="V191" s="119"/>
      <c r="W191" s="177"/>
      <c r="X191" s="115"/>
      <c r="Y191" s="109"/>
      <c r="Z191" s="108"/>
      <c r="AA191" s="115"/>
      <c r="AB191" s="115"/>
      <c r="AC191" s="115"/>
      <c r="AD191" s="115"/>
      <c r="AE191" s="115"/>
      <c r="AF191" s="115"/>
      <c r="AG191" s="115"/>
      <c r="AH191" s="109"/>
      <c r="AJ191" s="177"/>
      <c r="AK191" s="177"/>
      <c r="AL191" s="177"/>
      <c r="AM191" s="177"/>
      <c r="AN191" s="177"/>
      <c r="AO191" s="177"/>
      <c r="AP191" s="177"/>
      <c r="AQ191" s="177"/>
    </row>
    <row r="192" spans="1:43" ht="16.149999999999999" customHeight="1">
      <c r="A192" s="105"/>
      <c r="B192" s="67"/>
      <c r="C192" s="67"/>
      <c r="D192" s="67"/>
      <c r="E192" s="68"/>
      <c r="F192" s="108"/>
      <c r="G192" s="111"/>
      <c r="H192" s="111"/>
      <c r="I192" s="115"/>
      <c r="J192" s="115"/>
      <c r="K192" s="115"/>
      <c r="L192" s="109"/>
      <c r="M192" s="117"/>
      <c r="N192" s="108"/>
      <c r="O192" s="115"/>
      <c r="P192" s="115"/>
      <c r="Q192" s="109"/>
      <c r="R192" s="131"/>
      <c r="S192" s="108"/>
      <c r="T192" s="115"/>
      <c r="U192" s="111"/>
      <c r="V192" s="119"/>
      <c r="W192" s="177"/>
      <c r="X192" s="115"/>
      <c r="Y192" s="109"/>
      <c r="Z192" s="108"/>
      <c r="AA192" s="115"/>
      <c r="AB192" s="115"/>
      <c r="AC192" s="115"/>
      <c r="AD192" s="115"/>
      <c r="AE192" s="115"/>
      <c r="AF192" s="115"/>
      <c r="AG192" s="115"/>
      <c r="AH192" s="109"/>
      <c r="AJ192" s="177"/>
      <c r="AK192" s="177"/>
      <c r="AL192" s="177"/>
      <c r="AM192" s="177"/>
      <c r="AN192" s="177"/>
      <c r="AO192" s="177"/>
      <c r="AP192" s="177"/>
      <c r="AQ192" s="177"/>
    </row>
    <row r="193" spans="1:43" ht="16.149999999999999" customHeight="1">
      <c r="A193" s="105"/>
      <c r="B193" s="67"/>
      <c r="C193" s="67"/>
      <c r="D193" s="67"/>
      <c r="E193" s="68"/>
      <c r="F193" s="108"/>
      <c r="G193" s="111"/>
      <c r="H193" s="111"/>
      <c r="I193" s="115"/>
      <c r="J193" s="115"/>
      <c r="K193" s="115"/>
      <c r="L193" s="109"/>
      <c r="M193" s="117"/>
      <c r="N193" s="108"/>
      <c r="O193" s="115"/>
      <c r="P193" s="115"/>
      <c r="Q193" s="109"/>
      <c r="R193" s="131"/>
      <c r="S193" s="108"/>
      <c r="T193" s="115"/>
      <c r="U193" s="111"/>
      <c r="V193" s="119"/>
      <c r="W193" s="177"/>
      <c r="X193" s="115"/>
      <c r="Y193" s="109"/>
      <c r="Z193" s="108"/>
      <c r="AA193" s="115"/>
      <c r="AB193" s="115"/>
      <c r="AC193" s="115"/>
      <c r="AD193" s="115"/>
      <c r="AE193" s="115"/>
      <c r="AF193" s="115"/>
      <c r="AG193" s="115"/>
      <c r="AH193" s="109"/>
      <c r="AJ193" s="177"/>
      <c r="AK193" s="177"/>
      <c r="AL193" s="177"/>
      <c r="AM193" s="177"/>
      <c r="AN193" s="177"/>
      <c r="AO193" s="177"/>
      <c r="AP193" s="177"/>
      <c r="AQ193" s="177"/>
    </row>
    <row r="194" spans="1:43" ht="16.149999999999999" customHeight="1">
      <c r="A194" s="105"/>
      <c r="B194" s="67"/>
      <c r="C194" s="67"/>
      <c r="D194" s="67"/>
      <c r="E194" s="68"/>
      <c r="F194" s="108"/>
      <c r="G194" s="111"/>
      <c r="H194" s="111"/>
      <c r="I194" s="115"/>
      <c r="J194" s="115"/>
      <c r="K194" s="115"/>
      <c r="L194" s="109"/>
      <c r="M194" s="117"/>
      <c r="N194" s="108"/>
      <c r="O194" s="115"/>
      <c r="P194" s="115"/>
      <c r="Q194" s="109"/>
      <c r="R194" s="131"/>
      <c r="S194" s="108"/>
      <c r="T194" s="115"/>
      <c r="U194" s="111"/>
      <c r="V194" s="119"/>
      <c r="W194" s="177"/>
      <c r="X194" s="115"/>
      <c r="Y194" s="109"/>
      <c r="Z194" s="108"/>
      <c r="AA194" s="115"/>
      <c r="AB194" s="115"/>
      <c r="AC194" s="115"/>
      <c r="AD194" s="115"/>
      <c r="AE194" s="115"/>
      <c r="AF194" s="115"/>
      <c r="AG194" s="115"/>
      <c r="AH194" s="109"/>
      <c r="AJ194" s="177"/>
      <c r="AK194" s="177"/>
      <c r="AL194" s="177"/>
      <c r="AM194" s="177"/>
      <c r="AN194" s="177"/>
      <c r="AO194" s="177"/>
      <c r="AP194" s="177"/>
      <c r="AQ194" s="177"/>
    </row>
    <row r="195" spans="1:43" ht="16.149999999999999" customHeight="1">
      <c r="A195" s="105"/>
      <c r="B195" s="67"/>
      <c r="C195" s="67"/>
      <c r="D195" s="67"/>
      <c r="E195" s="68"/>
      <c r="F195" s="108"/>
      <c r="G195" s="111"/>
      <c r="H195" s="111"/>
      <c r="I195" s="115"/>
      <c r="J195" s="115"/>
      <c r="K195" s="115"/>
      <c r="L195" s="109"/>
      <c r="M195" s="117"/>
      <c r="N195" s="108"/>
      <c r="O195" s="115"/>
      <c r="P195" s="115"/>
      <c r="Q195" s="109"/>
      <c r="R195" s="131"/>
      <c r="S195" s="108"/>
      <c r="T195" s="115"/>
      <c r="U195" s="111"/>
      <c r="V195" s="119"/>
      <c r="W195" s="177"/>
      <c r="X195" s="115"/>
      <c r="Y195" s="109"/>
      <c r="Z195" s="108"/>
      <c r="AA195" s="115"/>
      <c r="AB195" s="115"/>
      <c r="AC195" s="115"/>
      <c r="AD195" s="115"/>
      <c r="AE195" s="115"/>
      <c r="AF195" s="115"/>
      <c r="AG195" s="115"/>
      <c r="AH195" s="109"/>
      <c r="AJ195" s="177"/>
      <c r="AK195" s="177"/>
      <c r="AL195" s="177"/>
      <c r="AM195" s="177"/>
      <c r="AN195" s="177"/>
      <c r="AO195" s="177"/>
      <c r="AP195" s="177"/>
      <c r="AQ195" s="177"/>
    </row>
    <row r="196" spans="1:43" ht="16.149999999999999" customHeight="1">
      <c r="A196" s="105"/>
      <c r="B196" s="67"/>
      <c r="C196" s="67"/>
      <c r="D196" s="67"/>
      <c r="E196" s="68"/>
      <c r="F196" s="108"/>
      <c r="G196" s="111"/>
      <c r="H196" s="111"/>
      <c r="I196" s="115"/>
      <c r="J196" s="115"/>
      <c r="K196" s="115"/>
      <c r="L196" s="109"/>
      <c r="M196" s="117"/>
      <c r="N196" s="108"/>
      <c r="O196" s="115"/>
      <c r="P196" s="115"/>
      <c r="Q196" s="109"/>
      <c r="R196" s="131"/>
      <c r="S196" s="108"/>
      <c r="T196" s="115"/>
      <c r="U196" s="111"/>
      <c r="V196" s="119"/>
      <c r="W196" s="177"/>
      <c r="X196" s="115"/>
      <c r="Y196" s="109"/>
      <c r="Z196" s="108"/>
      <c r="AA196" s="115"/>
      <c r="AB196" s="115"/>
      <c r="AC196" s="115"/>
      <c r="AD196" s="115"/>
      <c r="AE196" s="115"/>
      <c r="AF196" s="115"/>
      <c r="AG196" s="115"/>
      <c r="AH196" s="109"/>
      <c r="AJ196" s="177"/>
      <c r="AK196" s="177"/>
      <c r="AL196" s="177"/>
      <c r="AM196" s="177"/>
      <c r="AN196" s="177"/>
      <c r="AO196" s="177"/>
      <c r="AP196" s="177"/>
      <c r="AQ196" s="177"/>
    </row>
    <row r="197" spans="1:43" ht="16.149999999999999" customHeight="1">
      <c r="A197" s="105"/>
      <c r="B197" s="67"/>
      <c r="C197" s="67"/>
      <c r="D197" s="67"/>
      <c r="E197" s="68"/>
      <c r="F197" s="108"/>
      <c r="G197" s="111"/>
      <c r="H197" s="111"/>
      <c r="I197" s="115"/>
      <c r="J197" s="115"/>
      <c r="K197" s="115"/>
      <c r="L197" s="109"/>
      <c r="M197" s="117"/>
      <c r="N197" s="108"/>
      <c r="O197" s="115"/>
      <c r="P197" s="115"/>
      <c r="Q197" s="109"/>
      <c r="R197" s="131"/>
      <c r="S197" s="108"/>
      <c r="T197" s="115"/>
      <c r="U197" s="111"/>
      <c r="V197" s="119"/>
      <c r="W197" s="177"/>
      <c r="X197" s="115"/>
      <c r="Y197" s="109"/>
      <c r="Z197" s="108"/>
      <c r="AA197" s="115"/>
      <c r="AB197" s="115"/>
      <c r="AC197" s="115"/>
      <c r="AD197" s="115"/>
      <c r="AE197" s="115"/>
      <c r="AF197" s="115"/>
      <c r="AG197" s="115"/>
      <c r="AH197" s="109"/>
      <c r="AJ197" s="177"/>
      <c r="AK197" s="177"/>
      <c r="AL197" s="177"/>
      <c r="AM197" s="177"/>
      <c r="AN197" s="177"/>
      <c r="AO197" s="177"/>
      <c r="AP197" s="177"/>
      <c r="AQ197" s="177"/>
    </row>
    <row r="198" spans="1:43" ht="16.149999999999999" customHeight="1">
      <c r="A198" s="105"/>
      <c r="B198" s="67"/>
      <c r="C198" s="67"/>
      <c r="D198" s="67"/>
      <c r="E198" s="68"/>
      <c r="F198" s="108"/>
      <c r="G198" s="111"/>
      <c r="H198" s="111"/>
      <c r="I198" s="115"/>
      <c r="J198" s="115"/>
      <c r="K198" s="115"/>
      <c r="L198" s="109"/>
      <c r="M198" s="117"/>
      <c r="N198" s="108"/>
      <c r="O198" s="115"/>
      <c r="P198" s="115"/>
      <c r="Q198" s="109"/>
      <c r="R198" s="131"/>
      <c r="S198" s="108"/>
      <c r="T198" s="115"/>
      <c r="U198" s="111"/>
      <c r="V198" s="119"/>
      <c r="W198" s="177"/>
      <c r="X198" s="115"/>
      <c r="Y198" s="109"/>
      <c r="Z198" s="108"/>
      <c r="AA198" s="115"/>
      <c r="AB198" s="115"/>
      <c r="AC198" s="115"/>
      <c r="AD198" s="115"/>
      <c r="AE198" s="115"/>
      <c r="AF198" s="115"/>
      <c r="AG198" s="115"/>
      <c r="AH198" s="109"/>
      <c r="AJ198" s="177"/>
      <c r="AK198" s="177"/>
      <c r="AL198" s="177"/>
      <c r="AM198" s="177"/>
      <c r="AN198" s="177"/>
      <c r="AO198" s="177"/>
      <c r="AP198" s="177"/>
      <c r="AQ198" s="177"/>
    </row>
    <row r="199" spans="1:43" ht="16.149999999999999" customHeight="1">
      <c r="A199" s="105"/>
      <c r="B199" s="67"/>
      <c r="C199" s="67"/>
      <c r="D199" s="67"/>
      <c r="E199" s="68"/>
      <c r="F199" s="108"/>
      <c r="G199" s="111"/>
      <c r="H199" s="111"/>
      <c r="I199" s="115"/>
      <c r="J199" s="115"/>
      <c r="K199" s="115"/>
      <c r="L199" s="109"/>
      <c r="M199" s="117"/>
      <c r="N199" s="108"/>
      <c r="O199" s="115"/>
      <c r="P199" s="115"/>
      <c r="Q199" s="109"/>
      <c r="R199" s="131"/>
      <c r="S199" s="108"/>
      <c r="T199" s="115"/>
      <c r="U199" s="111"/>
      <c r="V199" s="119"/>
      <c r="W199" s="177"/>
      <c r="X199" s="115"/>
      <c r="Y199" s="109"/>
      <c r="Z199" s="108"/>
      <c r="AA199" s="115"/>
      <c r="AB199" s="115"/>
      <c r="AC199" s="115"/>
      <c r="AD199" s="115"/>
      <c r="AE199" s="115"/>
      <c r="AF199" s="115"/>
      <c r="AG199" s="115"/>
      <c r="AH199" s="109"/>
      <c r="AJ199" s="177"/>
      <c r="AK199" s="177"/>
      <c r="AL199" s="177"/>
      <c r="AM199" s="177"/>
      <c r="AN199" s="177"/>
      <c r="AO199" s="177"/>
      <c r="AP199" s="177"/>
      <c r="AQ199" s="177"/>
    </row>
    <row r="200" spans="1:43" ht="16.149999999999999" customHeight="1">
      <c r="A200" s="105"/>
      <c r="B200" s="67"/>
      <c r="C200" s="67"/>
      <c r="D200" s="67"/>
      <c r="E200" s="68"/>
      <c r="F200" s="108"/>
      <c r="G200" s="111"/>
      <c r="H200" s="111"/>
      <c r="I200" s="115"/>
      <c r="J200" s="115"/>
      <c r="K200" s="115"/>
      <c r="L200" s="109"/>
      <c r="M200" s="117"/>
      <c r="N200" s="108"/>
      <c r="O200" s="115"/>
      <c r="P200" s="115"/>
      <c r="Q200" s="109"/>
      <c r="R200" s="131"/>
      <c r="S200" s="108"/>
      <c r="T200" s="115"/>
      <c r="U200" s="111"/>
      <c r="V200" s="119"/>
      <c r="W200" s="177"/>
      <c r="X200" s="115"/>
      <c r="Y200" s="109"/>
      <c r="Z200" s="108"/>
      <c r="AA200" s="115"/>
      <c r="AB200" s="115"/>
      <c r="AC200" s="115"/>
      <c r="AD200" s="115"/>
      <c r="AE200" s="115"/>
      <c r="AF200" s="115"/>
      <c r="AG200" s="115"/>
      <c r="AH200" s="109"/>
      <c r="AJ200" s="177"/>
      <c r="AK200" s="177"/>
      <c r="AL200" s="177"/>
      <c r="AM200" s="177"/>
      <c r="AN200" s="177"/>
      <c r="AO200" s="177"/>
      <c r="AP200" s="177"/>
      <c r="AQ200" s="177"/>
    </row>
    <row r="201" spans="1:43" ht="16.149999999999999" customHeight="1">
      <c r="A201" s="105"/>
      <c r="B201" s="67"/>
      <c r="C201" s="67"/>
      <c r="D201" s="67"/>
      <c r="E201" s="68"/>
      <c r="F201" s="108"/>
      <c r="G201" s="111"/>
      <c r="H201" s="111"/>
      <c r="I201" s="115"/>
      <c r="J201" s="115"/>
      <c r="K201" s="115"/>
      <c r="L201" s="109"/>
      <c r="M201" s="117"/>
      <c r="N201" s="108"/>
      <c r="O201" s="115"/>
      <c r="P201" s="115"/>
      <c r="Q201" s="109"/>
      <c r="R201" s="131"/>
      <c r="S201" s="108"/>
      <c r="T201" s="115"/>
      <c r="U201" s="111"/>
      <c r="V201" s="119"/>
      <c r="W201" s="177"/>
      <c r="X201" s="115"/>
      <c r="Y201" s="109"/>
      <c r="Z201" s="108"/>
      <c r="AA201" s="115"/>
      <c r="AB201" s="115"/>
      <c r="AC201" s="115"/>
      <c r="AD201" s="115"/>
      <c r="AE201" s="115"/>
      <c r="AF201" s="115"/>
      <c r="AG201" s="115"/>
      <c r="AH201" s="109"/>
      <c r="AJ201" s="177"/>
      <c r="AK201" s="177"/>
      <c r="AL201" s="177"/>
      <c r="AM201" s="177"/>
      <c r="AN201" s="177"/>
      <c r="AO201" s="177"/>
      <c r="AP201" s="177"/>
      <c r="AQ201" s="177"/>
    </row>
    <row r="202" spans="1:43" ht="16.149999999999999" customHeight="1">
      <c r="A202" s="105"/>
      <c r="B202" s="67"/>
      <c r="C202" s="67"/>
      <c r="D202" s="67"/>
      <c r="E202" s="68"/>
      <c r="F202" s="108"/>
      <c r="G202" s="111"/>
      <c r="H202" s="111"/>
      <c r="I202" s="115"/>
      <c r="J202" s="115"/>
      <c r="K202" s="115"/>
      <c r="L202" s="109"/>
      <c r="M202" s="117"/>
      <c r="N202" s="108"/>
      <c r="O202" s="115"/>
      <c r="P202" s="115"/>
      <c r="Q202" s="109"/>
      <c r="R202" s="131"/>
      <c r="S202" s="108"/>
      <c r="T202" s="115"/>
      <c r="U202" s="111"/>
      <c r="V202" s="119"/>
      <c r="W202" s="177"/>
      <c r="X202" s="115"/>
      <c r="Y202" s="109"/>
      <c r="Z202" s="108"/>
      <c r="AA202" s="115"/>
      <c r="AB202" s="115"/>
      <c r="AC202" s="115"/>
      <c r="AD202" s="115"/>
      <c r="AE202" s="115"/>
      <c r="AF202" s="115"/>
      <c r="AG202" s="115"/>
      <c r="AH202" s="109"/>
      <c r="AJ202" s="177"/>
      <c r="AK202" s="177"/>
      <c r="AL202" s="177"/>
      <c r="AM202" s="177"/>
      <c r="AN202" s="177"/>
      <c r="AO202" s="177"/>
      <c r="AP202" s="177"/>
      <c r="AQ202" s="177"/>
    </row>
    <row r="203" spans="1:43" ht="16.149999999999999" customHeight="1">
      <c r="A203" s="105"/>
      <c r="B203" s="67"/>
      <c r="C203" s="67"/>
      <c r="D203" s="67"/>
      <c r="E203" s="68"/>
      <c r="F203" s="108"/>
      <c r="G203" s="111"/>
      <c r="H203" s="111"/>
      <c r="I203" s="115"/>
      <c r="J203" s="115"/>
      <c r="K203" s="115"/>
      <c r="L203" s="109"/>
      <c r="M203" s="117"/>
      <c r="N203" s="108"/>
      <c r="O203" s="115"/>
      <c r="P203" s="115"/>
      <c r="Q203" s="109"/>
      <c r="R203" s="131"/>
      <c r="S203" s="108"/>
      <c r="T203" s="115"/>
      <c r="U203" s="111"/>
      <c r="V203" s="119"/>
      <c r="W203" s="177"/>
      <c r="X203" s="115"/>
      <c r="Y203" s="109"/>
      <c r="Z203" s="108"/>
      <c r="AA203" s="115"/>
      <c r="AB203" s="115"/>
      <c r="AC203" s="115"/>
      <c r="AD203" s="115"/>
      <c r="AE203" s="115"/>
      <c r="AF203" s="115"/>
      <c r="AG203" s="115"/>
      <c r="AH203" s="109"/>
      <c r="AJ203" s="177"/>
      <c r="AK203" s="177"/>
      <c r="AL203" s="177"/>
      <c r="AM203" s="177"/>
      <c r="AN203" s="177"/>
      <c r="AO203" s="177"/>
      <c r="AP203" s="177"/>
      <c r="AQ203" s="177"/>
    </row>
    <row r="204" spans="1:43" ht="16.149999999999999" customHeight="1">
      <c r="A204" s="105"/>
      <c r="B204" s="67"/>
      <c r="C204" s="67"/>
      <c r="D204" s="67"/>
      <c r="E204" s="68"/>
      <c r="F204" s="108"/>
      <c r="G204" s="111"/>
      <c r="H204" s="111"/>
      <c r="I204" s="115"/>
      <c r="J204" s="115"/>
      <c r="K204" s="115"/>
      <c r="L204" s="109"/>
      <c r="M204" s="117"/>
      <c r="N204" s="108"/>
      <c r="O204" s="115"/>
      <c r="P204" s="115"/>
      <c r="Q204" s="109"/>
      <c r="R204" s="131"/>
      <c r="S204" s="108"/>
      <c r="T204" s="115"/>
      <c r="U204" s="111"/>
      <c r="V204" s="119"/>
      <c r="W204" s="177"/>
      <c r="X204" s="115"/>
      <c r="Y204" s="109"/>
      <c r="Z204" s="108"/>
      <c r="AA204" s="115"/>
      <c r="AB204" s="115"/>
      <c r="AC204" s="115"/>
      <c r="AD204" s="115"/>
      <c r="AE204" s="115"/>
      <c r="AF204" s="115"/>
      <c r="AG204" s="115"/>
      <c r="AH204" s="109"/>
      <c r="AJ204" s="177"/>
      <c r="AK204" s="177"/>
      <c r="AL204" s="177"/>
      <c r="AM204" s="177"/>
      <c r="AN204" s="177"/>
      <c r="AO204" s="177"/>
      <c r="AP204" s="177"/>
      <c r="AQ204" s="177"/>
    </row>
    <row r="205" spans="1:43" ht="16.149999999999999" customHeight="1">
      <c r="A205" s="105"/>
      <c r="B205" s="67"/>
      <c r="C205" s="67"/>
      <c r="D205" s="67"/>
      <c r="E205" s="68"/>
      <c r="F205" s="108"/>
      <c r="G205" s="111"/>
      <c r="H205" s="111"/>
      <c r="I205" s="115"/>
      <c r="J205" s="115"/>
      <c r="K205" s="115"/>
      <c r="L205" s="109"/>
      <c r="M205" s="117"/>
      <c r="N205" s="108"/>
      <c r="O205" s="115"/>
      <c r="P205" s="115"/>
      <c r="Q205" s="109"/>
      <c r="R205" s="131"/>
      <c r="S205" s="108"/>
      <c r="T205" s="115"/>
      <c r="U205" s="111"/>
      <c r="V205" s="119"/>
      <c r="W205" s="177"/>
      <c r="X205" s="115"/>
      <c r="Y205" s="109"/>
      <c r="Z205" s="108"/>
      <c r="AA205" s="115"/>
      <c r="AB205" s="115"/>
      <c r="AC205" s="115"/>
      <c r="AD205" s="115"/>
      <c r="AE205" s="115"/>
      <c r="AF205" s="115"/>
      <c r="AG205" s="115"/>
      <c r="AH205" s="109"/>
      <c r="AJ205" s="177"/>
      <c r="AK205" s="177"/>
      <c r="AL205" s="177"/>
      <c r="AM205" s="177"/>
      <c r="AN205" s="177"/>
      <c r="AO205" s="177"/>
      <c r="AP205" s="177"/>
      <c r="AQ205" s="177"/>
    </row>
    <row r="206" spans="1:43" ht="16.149999999999999" customHeight="1">
      <c r="A206" s="105"/>
      <c r="B206" s="67"/>
      <c r="C206" s="67"/>
      <c r="D206" s="67"/>
      <c r="E206" s="68"/>
      <c r="F206" s="108"/>
      <c r="G206" s="111"/>
      <c r="H206" s="111"/>
      <c r="I206" s="115"/>
      <c r="J206" s="115"/>
      <c r="K206" s="115"/>
      <c r="L206" s="109"/>
      <c r="M206" s="117"/>
      <c r="N206" s="108"/>
      <c r="O206" s="115"/>
      <c r="P206" s="115"/>
      <c r="Q206" s="109"/>
      <c r="R206" s="131"/>
      <c r="S206" s="108"/>
      <c r="T206" s="115"/>
      <c r="U206" s="111"/>
      <c r="V206" s="119"/>
      <c r="W206" s="177"/>
      <c r="X206" s="115"/>
      <c r="Y206" s="109"/>
      <c r="Z206" s="108"/>
      <c r="AA206" s="115"/>
      <c r="AB206" s="115"/>
      <c r="AC206" s="115"/>
      <c r="AD206" s="115"/>
      <c r="AE206" s="115"/>
      <c r="AF206" s="115"/>
      <c r="AG206" s="115"/>
      <c r="AH206" s="109"/>
      <c r="AJ206" s="177"/>
      <c r="AK206" s="177"/>
      <c r="AL206" s="177"/>
      <c r="AM206" s="177"/>
      <c r="AN206" s="177"/>
      <c r="AO206" s="177"/>
      <c r="AP206" s="177"/>
      <c r="AQ206" s="177"/>
    </row>
    <row r="207" spans="1:43" ht="16.149999999999999" customHeight="1">
      <c r="A207" s="105"/>
      <c r="B207" s="67"/>
      <c r="C207" s="67"/>
      <c r="D207" s="67"/>
      <c r="E207" s="68"/>
      <c r="F207" s="108"/>
      <c r="G207" s="111"/>
      <c r="H207" s="111"/>
      <c r="I207" s="115"/>
      <c r="J207" s="115"/>
      <c r="K207" s="115"/>
      <c r="L207" s="109"/>
      <c r="M207" s="117"/>
      <c r="N207" s="108"/>
      <c r="O207" s="115"/>
      <c r="P207" s="115"/>
      <c r="Q207" s="109"/>
      <c r="R207" s="131"/>
      <c r="S207" s="108"/>
      <c r="T207" s="115"/>
      <c r="U207" s="111"/>
      <c r="V207" s="119"/>
      <c r="W207" s="177"/>
      <c r="X207" s="115"/>
      <c r="Y207" s="109"/>
      <c r="Z207" s="108"/>
      <c r="AA207" s="115"/>
      <c r="AB207" s="115"/>
      <c r="AC207" s="115"/>
      <c r="AD207" s="115"/>
      <c r="AE207" s="115"/>
      <c r="AF207" s="115"/>
      <c r="AG207" s="115"/>
      <c r="AH207" s="109"/>
      <c r="AJ207" s="177"/>
      <c r="AK207" s="177"/>
      <c r="AL207" s="177"/>
      <c r="AM207" s="177"/>
      <c r="AN207" s="177"/>
      <c r="AO207" s="177"/>
      <c r="AP207" s="177"/>
      <c r="AQ207" s="177"/>
    </row>
    <row r="208" spans="1:43" ht="16.149999999999999" customHeight="1">
      <c r="A208" s="105"/>
      <c r="B208" s="67"/>
      <c r="C208" s="67"/>
      <c r="D208" s="67"/>
      <c r="E208" s="68"/>
      <c r="F208" s="108"/>
      <c r="G208" s="111"/>
      <c r="H208" s="111"/>
      <c r="I208" s="115"/>
      <c r="J208" s="115"/>
      <c r="K208" s="115"/>
      <c r="L208" s="109"/>
      <c r="M208" s="117"/>
      <c r="N208" s="108"/>
      <c r="O208" s="115"/>
      <c r="P208" s="115"/>
      <c r="Q208" s="109"/>
      <c r="R208" s="131"/>
      <c r="S208" s="108"/>
      <c r="T208" s="115"/>
      <c r="U208" s="111"/>
      <c r="V208" s="119"/>
      <c r="W208" s="177"/>
      <c r="X208" s="115"/>
      <c r="Y208" s="109"/>
      <c r="Z208" s="108"/>
      <c r="AA208" s="115"/>
      <c r="AB208" s="115"/>
      <c r="AC208" s="115"/>
      <c r="AD208" s="115"/>
      <c r="AE208" s="115"/>
      <c r="AF208" s="115"/>
      <c r="AG208" s="115"/>
      <c r="AH208" s="109"/>
      <c r="AJ208" s="177"/>
      <c r="AK208" s="177"/>
      <c r="AL208" s="177"/>
      <c r="AM208" s="177"/>
      <c r="AN208" s="177"/>
      <c r="AO208" s="177"/>
      <c r="AP208" s="177"/>
      <c r="AQ208" s="177"/>
    </row>
    <row r="209" spans="1:43" ht="16.149999999999999" customHeight="1">
      <c r="A209" s="105"/>
      <c r="B209" s="67"/>
      <c r="C209" s="67"/>
      <c r="D209" s="67"/>
      <c r="E209" s="68"/>
      <c r="F209" s="108"/>
      <c r="G209" s="111"/>
      <c r="H209" s="111"/>
      <c r="I209" s="115"/>
      <c r="J209" s="115"/>
      <c r="K209" s="115"/>
      <c r="L209" s="109"/>
      <c r="M209" s="117"/>
      <c r="N209" s="108"/>
      <c r="O209" s="115"/>
      <c r="P209" s="115"/>
      <c r="Q209" s="109"/>
      <c r="R209" s="131"/>
      <c r="S209" s="108"/>
      <c r="T209" s="115"/>
      <c r="U209" s="111"/>
      <c r="V209" s="119"/>
      <c r="W209" s="177"/>
      <c r="X209" s="115"/>
      <c r="Y209" s="109"/>
      <c r="Z209" s="108"/>
      <c r="AA209" s="115"/>
      <c r="AB209" s="115"/>
      <c r="AC209" s="115"/>
      <c r="AD209" s="115"/>
      <c r="AE209" s="115"/>
      <c r="AF209" s="115"/>
      <c r="AG209" s="115"/>
      <c r="AH209" s="109"/>
      <c r="AJ209" s="177"/>
      <c r="AK209" s="177"/>
      <c r="AL209" s="177"/>
      <c r="AM209" s="177"/>
      <c r="AN209" s="177"/>
      <c r="AO209" s="177"/>
      <c r="AP209" s="177"/>
      <c r="AQ209" s="177"/>
    </row>
    <row r="210" spans="1:43" ht="16.149999999999999" customHeight="1">
      <c r="A210" s="105"/>
      <c r="B210" s="67"/>
      <c r="C210" s="67"/>
      <c r="D210" s="67"/>
      <c r="E210" s="68"/>
      <c r="F210" s="108"/>
      <c r="G210" s="111"/>
      <c r="H210" s="111"/>
      <c r="I210" s="115"/>
      <c r="J210" s="115"/>
      <c r="K210" s="115"/>
      <c r="L210" s="109"/>
      <c r="M210" s="117"/>
      <c r="N210" s="108"/>
      <c r="O210" s="115"/>
      <c r="P210" s="115"/>
      <c r="Q210" s="109"/>
      <c r="R210" s="131"/>
      <c r="S210" s="108"/>
      <c r="T210" s="115"/>
      <c r="U210" s="111"/>
      <c r="V210" s="119"/>
      <c r="W210" s="177"/>
      <c r="X210" s="115"/>
      <c r="Y210" s="109"/>
      <c r="Z210" s="108"/>
      <c r="AA210" s="115"/>
      <c r="AB210" s="115"/>
      <c r="AC210" s="115"/>
      <c r="AD210" s="115"/>
      <c r="AE210" s="115"/>
      <c r="AF210" s="115"/>
      <c r="AG210" s="115"/>
      <c r="AH210" s="109"/>
      <c r="AJ210" s="177"/>
      <c r="AK210" s="177"/>
      <c r="AL210" s="177"/>
      <c r="AM210" s="177"/>
      <c r="AN210" s="177"/>
      <c r="AO210" s="177"/>
      <c r="AP210" s="177"/>
      <c r="AQ210" s="177"/>
    </row>
    <row r="211" spans="1:43" ht="16.149999999999999" customHeight="1">
      <c r="A211" s="105"/>
      <c r="B211" s="67"/>
      <c r="C211" s="67"/>
      <c r="D211" s="67"/>
      <c r="E211" s="68"/>
      <c r="F211" s="108"/>
      <c r="G211" s="111"/>
      <c r="H211" s="111"/>
      <c r="I211" s="115"/>
      <c r="J211" s="115"/>
      <c r="K211" s="115"/>
      <c r="L211" s="109"/>
      <c r="M211" s="117"/>
      <c r="N211" s="108"/>
      <c r="O211" s="115"/>
      <c r="P211" s="115"/>
      <c r="Q211" s="109"/>
      <c r="R211" s="131"/>
      <c r="S211" s="108"/>
      <c r="T211" s="115"/>
      <c r="U211" s="111"/>
      <c r="V211" s="119"/>
      <c r="W211" s="177"/>
      <c r="X211" s="115"/>
      <c r="Y211" s="109"/>
      <c r="Z211" s="108"/>
      <c r="AA211" s="115"/>
      <c r="AB211" s="115"/>
      <c r="AC211" s="115"/>
      <c r="AD211" s="115"/>
      <c r="AE211" s="115"/>
      <c r="AF211" s="115"/>
      <c r="AG211" s="115"/>
      <c r="AH211" s="109"/>
      <c r="AJ211" s="177"/>
      <c r="AK211" s="177"/>
      <c r="AL211" s="177"/>
      <c r="AM211" s="177"/>
      <c r="AN211" s="177"/>
      <c r="AO211" s="177"/>
      <c r="AP211" s="177"/>
      <c r="AQ211" s="177"/>
    </row>
    <row r="212" spans="1:43" ht="16.149999999999999" customHeight="1">
      <c r="A212" s="105"/>
      <c r="B212" s="67"/>
      <c r="C212" s="67"/>
      <c r="D212" s="67"/>
      <c r="E212" s="68"/>
      <c r="F212" s="108"/>
      <c r="G212" s="111"/>
      <c r="H212" s="111"/>
      <c r="I212" s="115"/>
      <c r="J212" s="115"/>
      <c r="K212" s="115"/>
      <c r="L212" s="109"/>
      <c r="M212" s="117"/>
      <c r="N212" s="108"/>
      <c r="O212" s="115"/>
      <c r="P212" s="115"/>
      <c r="Q212" s="109"/>
      <c r="R212" s="131"/>
      <c r="S212" s="108"/>
      <c r="T212" s="115"/>
      <c r="U212" s="111"/>
      <c r="V212" s="119"/>
      <c r="W212" s="177"/>
      <c r="X212" s="115"/>
      <c r="Y212" s="109"/>
      <c r="Z212" s="108"/>
      <c r="AA212" s="115"/>
      <c r="AB212" s="115"/>
      <c r="AC212" s="115"/>
      <c r="AD212" s="115"/>
      <c r="AE212" s="115"/>
      <c r="AF212" s="115"/>
      <c r="AG212" s="115"/>
      <c r="AH212" s="109"/>
      <c r="AJ212" s="177"/>
      <c r="AK212" s="177"/>
      <c r="AL212" s="177"/>
      <c r="AM212" s="177"/>
      <c r="AN212" s="177"/>
      <c r="AO212" s="177"/>
      <c r="AP212" s="177"/>
      <c r="AQ212" s="177"/>
    </row>
    <row r="213" spans="1:43" ht="16.149999999999999" customHeight="1">
      <c r="A213" s="105"/>
      <c r="B213" s="67"/>
      <c r="C213" s="67"/>
      <c r="D213" s="67"/>
      <c r="E213" s="68"/>
      <c r="F213" s="108"/>
      <c r="G213" s="111"/>
      <c r="H213" s="111"/>
      <c r="I213" s="115"/>
      <c r="J213" s="115"/>
      <c r="K213" s="115"/>
      <c r="L213" s="109"/>
      <c r="M213" s="117"/>
      <c r="N213" s="108"/>
      <c r="O213" s="115"/>
      <c r="P213" s="115"/>
      <c r="Q213" s="109"/>
      <c r="R213" s="131"/>
      <c r="S213" s="108"/>
      <c r="T213" s="115"/>
      <c r="U213" s="111"/>
      <c r="V213" s="119"/>
      <c r="W213" s="177"/>
      <c r="X213" s="115"/>
      <c r="Y213" s="109"/>
      <c r="Z213" s="108"/>
      <c r="AA213" s="115"/>
      <c r="AB213" s="115"/>
      <c r="AC213" s="115"/>
      <c r="AD213" s="115"/>
      <c r="AE213" s="115"/>
      <c r="AF213" s="115"/>
      <c r="AG213" s="115"/>
      <c r="AH213" s="109"/>
      <c r="AJ213" s="177"/>
      <c r="AK213" s="177"/>
      <c r="AL213" s="177"/>
      <c r="AM213" s="177"/>
      <c r="AN213" s="177"/>
      <c r="AO213" s="177"/>
      <c r="AP213" s="177"/>
      <c r="AQ213" s="177"/>
    </row>
    <row r="214" spans="1:43" ht="16.149999999999999" customHeight="1">
      <c r="A214" s="105"/>
      <c r="B214" s="67"/>
      <c r="C214" s="67"/>
      <c r="D214" s="67"/>
      <c r="E214" s="68"/>
      <c r="F214" s="108"/>
      <c r="G214" s="111"/>
      <c r="H214" s="111"/>
      <c r="I214" s="115"/>
      <c r="J214" s="115"/>
      <c r="K214" s="115"/>
      <c r="L214" s="109"/>
      <c r="M214" s="117"/>
      <c r="N214" s="108"/>
      <c r="O214" s="115"/>
      <c r="P214" s="115"/>
      <c r="Q214" s="109"/>
      <c r="R214" s="131"/>
      <c r="S214" s="108"/>
      <c r="T214" s="115"/>
      <c r="U214" s="111"/>
      <c r="V214" s="119"/>
      <c r="W214" s="177"/>
      <c r="X214" s="115"/>
      <c r="Y214" s="109"/>
      <c r="Z214" s="108"/>
      <c r="AA214" s="115"/>
      <c r="AB214" s="115"/>
      <c r="AC214" s="115"/>
      <c r="AD214" s="115"/>
      <c r="AE214" s="115"/>
      <c r="AF214" s="115"/>
      <c r="AG214" s="115"/>
      <c r="AH214" s="109"/>
      <c r="AJ214" s="177"/>
      <c r="AK214" s="177"/>
      <c r="AL214" s="177"/>
      <c r="AM214" s="177"/>
      <c r="AN214" s="177"/>
      <c r="AO214" s="177"/>
      <c r="AP214" s="177"/>
      <c r="AQ214" s="177"/>
    </row>
    <row r="215" spans="1:43" ht="16.149999999999999" customHeight="1">
      <c r="A215" s="105"/>
      <c r="B215" s="67"/>
      <c r="C215" s="67"/>
      <c r="D215" s="67"/>
      <c r="E215" s="68"/>
      <c r="F215" s="108"/>
      <c r="G215" s="111"/>
      <c r="H215" s="111"/>
      <c r="I215" s="115"/>
      <c r="J215" s="115"/>
      <c r="K215" s="115"/>
      <c r="L215" s="109"/>
      <c r="M215" s="117"/>
      <c r="N215" s="108"/>
      <c r="O215" s="115"/>
      <c r="P215" s="115"/>
      <c r="Q215" s="109"/>
      <c r="R215" s="131"/>
      <c r="S215" s="108"/>
      <c r="T215" s="115"/>
      <c r="U215" s="111"/>
      <c r="V215" s="119"/>
      <c r="W215" s="177"/>
      <c r="X215" s="115"/>
      <c r="Y215" s="109"/>
      <c r="Z215" s="108"/>
      <c r="AA215" s="115"/>
      <c r="AB215" s="115"/>
      <c r="AC215" s="115"/>
      <c r="AD215" s="115"/>
      <c r="AE215" s="115"/>
      <c r="AF215" s="115"/>
      <c r="AG215" s="115"/>
      <c r="AH215" s="109"/>
      <c r="AJ215" s="177"/>
      <c r="AK215" s="177"/>
      <c r="AL215" s="177"/>
      <c r="AM215" s="177"/>
      <c r="AN215" s="177"/>
      <c r="AO215" s="177"/>
      <c r="AP215" s="177"/>
      <c r="AQ215" s="177"/>
    </row>
    <row r="216" spans="1:43" ht="16.149999999999999" customHeight="1">
      <c r="A216" s="105"/>
      <c r="B216" s="67"/>
      <c r="C216" s="67"/>
      <c r="D216" s="67"/>
      <c r="E216" s="68"/>
      <c r="F216" s="108"/>
      <c r="G216" s="111"/>
      <c r="H216" s="111"/>
      <c r="I216" s="115"/>
      <c r="J216" s="115"/>
      <c r="K216" s="115"/>
      <c r="L216" s="109"/>
      <c r="M216" s="117"/>
      <c r="N216" s="108"/>
      <c r="O216" s="115"/>
      <c r="P216" s="115"/>
      <c r="Q216" s="109"/>
      <c r="R216" s="131"/>
      <c r="S216" s="108"/>
      <c r="T216" s="115"/>
      <c r="U216" s="111"/>
      <c r="V216" s="119"/>
      <c r="W216" s="177"/>
      <c r="X216" s="115"/>
      <c r="Y216" s="109"/>
      <c r="Z216" s="108"/>
      <c r="AA216" s="115"/>
      <c r="AB216" s="115"/>
      <c r="AC216" s="115"/>
      <c r="AD216" s="115"/>
      <c r="AE216" s="115"/>
      <c r="AF216" s="115"/>
      <c r="AG216" s="115"/>
      <c r="AH216" s="109"/>
      <c r="AJ216" s="177"/>
      <c r="AK216" s="177"/>
      <c r="AL216" s="177"/>
      <c r="AM216" s="177"/>
      <c r="AN216" s="177"/>
      <c r="AO216" s="177"/>
      <c r="AP216" s="177"/>
      <c r="AQ216" s="177"/>
    </row>
    <row r="217" spans="1:43" ht="16.149999999999999" customHeight="1">
      <c r="A217" s="105"/>
      <c r="B217" s="67"/>
      <c r="C217" s="67"/>
      <c r="D217" s="67"/>
      <c r="E217" s="68"/>
      <c r="F217" s="108"/>
      <c r="G217" s="111"/>
      <c r="H217" s="111"/>
      <c r="I217" s="115"/>
      <c r="J217" s="115"/>
      <c r="K217" s="115"/>
      <c r="L217" s="109"/>
      <c r="M217" s="117"/>
      <c r="N217" s="108"/>
      <c r="O217" s="115"/>
      <c r="P217" s="115"/>
      <c r="Q217" s="109"/>
      <c r="R217" s="131"/>
      <c r="S217" s="108"/>
      <c r="T217" s="115"/>
      <c r="U217" s="111"/>
      <c r="V217" s="119"/>
      <c r="W217" s="177"/>
      <c r="X217" s="115"/>
      <c r="Y217" s="109"/>
      <c r="Z217" s="108"/>
      <c r="AA217" s="115"/>
      <c r="AB217" s="115"/>
      <c r="AC217" s="115"/>
      <c r="AD217" s="115"/>
      <c r="AE217" s="115"/>
      <c r="AF217" s="115"/>
      <c r="AG217" s="115"/>
      <c r="AH217" s="109"/>
      <c r="AJ217" s="177"/>
      <c r="AK217" s="177"/>
      <c r="AL217" s="177"/>
      <c r="AM217" s="177"/>
      <c r="AN217" s="177"/>
      <c r="AO217" s="177"/>
      <c r="AP217" s="177"/>
      <c r="AQ217" s="177"/>
    </row>
    <row r="218" spans="1:43" ht="16.149999999999999" customHeight="1">
      <c r="A218" s="105"/>
      <c r="B218" s="67"/>
      <c r="C218" s="67"/>
      <c r="D218" s="67"/>
      <c r="E218" s="68"/>
      <c r="F218" s="108"/>
      <c r="G218" s="111"/>
      <c r="H218" s="111"/>
      <c r="I218" s="115"/>
      <c r="J218" s="115"/>
      <c r="K218" s="115"/>
      <c r="L218" s="109"/>
      <c r="M218" s="117"/>
      <c r="N218" s="108"/>
      <c r="O218" s="115"/>
      <c r="P218" s="115"/>
      <c r="Q218" s="109"/>
      <c r="R218" s="131"/>
      <c r="S218" s="108"/>
      <c r="T218" s="115"/>
      <c r="U218" s="111"/>
      <c r="V218" s="119"/>
      <c r="W218" s="177"/>
      <c r="X218" s="115"/>
      <c r="Y218" s="109"/>
      <c r="Z218" s="108"/>
      <c r="AA218" s="115"/>
      <c r="AB218" s="115"/>
      <c r="AC218" s="115"/>
      <c r="AD218" s="115"/>
      <c r="AE218" s="115"/>
      <c r="AF218" s="115"/>
      <c r="AG218" s="115"/>
      <c r="AH218" s="109"/>
      <c r="AJ218" s="177"/>
      <c r="AK218" s="177"/>
      <c r="AL218" s="177"/>
      <c r="AM218" s="177"/>
      <c r="AN218" s="177"/>
      <c r="AO218" s="177"/>
      <c r="AP218" s="177"/>
      <c r="AQ218" s="177"/>
    </row>
    <row r="219" spans="1:43" ht="16.149999999999999" customHeight="1">
      <c r="A219" s="105"/>
      <c r="B219" s="67"/>
      <c r="C219" s="67"/>
      <c r="D219" s="67"/>
      <c r="E219" s="68"/>
      <c r="F219" s="108"/>
      <c r="G219" s="111"/>
      <c r="H219" s="111"/>
      <c r="I219" s="115"/>
      <c r="J219" s="115"/>
      <c r="K219" s="115"/>
      <c r="L219" s="109"/>
      <c r="M219" s="117"/>
      <c r="N219" s="108"/>
      <c r="O219" s="115"/>
      <c r="P219" s="115"/>
      <c r="Q219" s="109"/>
      <c r="R219" s="131"/>
      <c r="S219" s="108"/>
      <c r="T219" s="115"/>
      <c r="U219" s="111"/>
      <c r="V219" s="119"/>
      <c r="W219" s="177"/>
      <c r="X219" s="115"/>
      <c r="Y219" s="109"/>
      <c r="Z219" s="108"/>
      <c r="AA219" s="115"/>
      <c r="AB219" s="115"/>
      <c r="AC219" s="115"/>
      <c r="AD219" s="115"/>
      <c r="AE219" s="115"/>
      <c r="AF219" s="115"/>
      <c r="AG219" s="115"/>
      <c r="AH219" s="109"/>
      <c r="AJ219" s="177"/>
      <c r="AK219" s="177"/>
      <c r="AL219" s="177"/>
      <c r="AM219" s="177"/>
      <c r="AN219" s="177"/>
      <c r="AO219" s="177"/>
      <c r="AP219" s="177"/>
      <c r="AQ219" s="177"/>
    </row>
    <row r="220" spans="1:43" ht="16.149999999999999" customHeight="1">
      <c r="A220" s="105"/>
      <c r="B220" s="67"/>
      <c r="C220" s="67"/>
      <c r="D220" s="67"/>
      <c r="E220" s="68"/>
      <c r="F220" s="108"/>
      <c r="G220" s="111"/>
      <c r="H220" s="111"/>
      <c r="I220" s="115"/>
      <c r="J220" s="115"/>
      <c r="K220" s="115"/>
      <c r="L220" s="109"/>
      <c r="M220" s="117"/>
      <c r="N220" s="108"/>
      <c r="O220" s="115"/>
      <c r="P220" s="115"/>
      <c r="Q220" s="109"/>
      <c r="R220" s="131"/>
      <c r="S220" s="108"/>
      <c r="T220" s="115"/>
      <c r="U220" s="111"/>
      <c r="V220" s="119"/>
      <c r="W220" s="177"/>
      <c r="X220" s="115"/>
      <c r="Y220" s="109"/>
      <c r="Z220" s="108"/>
      <c r="AA220" s="115"/>
      <c r="AB220" s="115"/>
      <c r="AC220" s="115"/>
      <c r="AD220" s="115"/>
      <c r="AE220" s="115"/>
      <c r="AF220" s="115"/>
      <c r="AG220" s="115"/>
      <c r="AH220" s="109"/>
      <c r="AJ220" s="177"/>
      <c r="AK220" s="177"/>
      <c r="AL220" s="177"/>
      <c r="AM220" s="177"/>
      <c r="AN220" s="177"/>
      <c r="AO220" s="177"/>
      <c r="AP220" s="177"/>
      <c r="AQ220" s="177"/>
    </row>
    <row r="221" spans="1:43" ht="16.149999999999999" customHeight="1">
      <c r="A221" s="105"/>
      <c r="B221" s="67"/>
      <c r="C221" s="67"/>
      <c r="D221" s="67"/>
      <c r="E221" s="68"/>
      <c r="F221" s="108"/>
      <c r="G221" s="111"/>
      <c r="H221" s="111"/>
      <c r="I221" s="115"/>
      <c r="J221" s="115"/>
      <c r="K221" s="115"/>
      <c r="L221" s="109"/>
      <c r="M221" s="117"/>
      <c r="N221" s="108"/>
      <c r="O221" s="115"/>
      <c r="P221" s="115"/>
      <c r="Q221" s="109"/>
      <c r="R221" s="131"/>
      <c r="S221" s="108"/>
      <c r="T221" s="115"/>
      <c r="U221" s="111"/>
      <c r="V221" s="119"/>
      <c r="W221" s="177"/>
      <c r="X221" s="115"/>
      <c r="Y221" s="109"/>
      <c r="Z221" s="108"/>
      <c r="AA221" s="115"/>
      <c r="AB221" s="115"/>
      <c r="AC221" s="115"/>
      <c r="AD221" s="115"/>
      <c r="AE221" s="115"/>
      <c r="AF221" s="115"/>
      <c r="AG221" s="115"/>
      <c r="AH221" s="109"/>
      <c r="AJ221" s="177"/>
      <c r="AK221" s="177"/>
      <c r="AL221" s="177"/>
      <c r="AM221" s="177"/>
      <c r="AN221" s="177"/>
      <c r="AO221" s="177"/>
      <c r="AP221" s="177"/>
      <c r="AQ221" s="177"/>
    </row>
    <row r="222" spans="1:43" ht="16.149999999999999" customHeight="1">
      <c r="A222" s="105"/>
      <c r="B222" s="67"/>
      <c r="C222" s="67"/>
      <c r="D222" s="67"/>
      <c r="E222" s="68"/>
      <c r="F222" s="108"/>
      <c r="G222" s="111"/>
      <c r="H222" s="111"/>
      <c r="I222" s="115"/>
      <c r="J222" s="115"/>
      <c r="K222" s="115"/>
      <c r="L222" s="109"/>
      <c r="M222" s="117"/>
      <c r="N222" s="108"/>
      <c r="O222" s="115"/>
      <c r="P222" s="115"/>
      <c r="Q222" s="109"/>
      <c r="R222" s="131"/>
      <c r="S222" s="108"/>
      <c r="T222" s="115"/>
      <c r="U222" s="111"/>
      <c r="V222" s="119"/>
      <c r="W222" s="177"/>
      <c r="X222" s="115"/>
      <c r="Y222" s="109"/>
      <c r="Z222" s="108"/>
      <c r="AA222" s="115"/>
      <c r="AB222" s="115"/>
      <c r="AC222" s="115"/>
      <c r="AD222" s="115"/>
      <c r="AE222" s="115"/>
      <c r="AF222" s="115"/>
      <c r="AG222" s="115"/>
      <c r="AH222" s="109"/>
      <c r="AJ222" s="177"/>
      <c r="AK222" s="177"/>
      <c r="AL222" s="177"/>
      <c r="AM222" s="177"/>
      <c r="AN222" s="177"/>
      <c r="AO222" s="177"/>
      <c r="AP222" s="177"/>
      <c r="AQ222" s="177"/>
    </row>
    <row r="223" spans="1:43" ht="16.149999999999999" customHeight="1">
      <c r="A223" s="105"/>
      <c r="B223" s="67"/>
      <c r="C223" s="67"/>
      <c r="D223" s="67"/>
      <c r="E223" s="68"/>
      <c r="F223" s="108"/>
      <c r="G223" s="111"/>
      <c r="H223" s="111"/>
      <c r="I223" s="115"/>
      <c r="J223" s="115"/>
      <c r="K223" s="115"/>
      <c r="L223" s="109"/>
      <c r="M223" s="117"/>
      <c r="N223" s="108"/>
      <c r="O223" s="115"/>
      <c r="P223" s="115"/>
      <c r="Q223" s="109"/>
      <c r="R223" s="131"/>
      <c r="S223" s="108"/>
      <c r="T223" s="115"/>
      <c r="U223" s="111"/>
      <c r="V223" s="119"/>
      <c r="W223" s="177"/>
      <c r="X223" s="115"/>
      <c r="Y223" s="109"/>
      <c r="Z223" s="108"/>
      <c r="AA223" s="115"/>
      <c r="AB223" s="115"/>
      <c r="AC223" s="115"/>
      <c r="AD223" s="115"/>
      <c r="AE223" s="115"/>
      <c r="AF223" s="115"/>
      <c r="AG223" s="115"/>
      <c r="AH223" s="109"/>
      <c r="AJ223" s="177"/>
      <c r="AK223" s="177"/>
      <c r="AL223" s="177"/>
      <c r="AM223" s="177"/>
      <c r="AN223" s="177"/>
      <c r="AO223" s="177"/>
      <c r="AP223" s="177"/>
      <c r="AQ223" s="177"/>
    </row>
    <row r="224" spans="1:43" ht="16.149999999999999" customHeight="1">
      <c r="A224" s="105"/>
      <c r="B224" s="67"/>
      <c r="C224" s="67"/>
      <c r="D224" s="67"/>
      <c r="E224" s="68"/>
      <c r="F224" s="108"/>
      <c r="G224" s="111"/>
      <c r="H224" s="111"/>
      <c r="I224" s="115"/>
      <c r="J224" s="115"/>
      <c r="K224" s="115"/>
      <c r="L224" s="109"/>
      <c r="M224" s="117"/>
      <c r="N224" s="108"/>
      <c r="O224" s="115"/>
      <c r="P224" s="115"/>
      <c r="Q224" s="109"/>
      <c r="R224" s="131"/>
      <c r="S224" s="108"/>
      <c r="T224" s="115"/>
      <c r="U224" s="111"/>
      <c r="V224" s="119"/>
      <c r="W224" s="177"/>
      <c r="X224" s="115"/>
      <c r="Y224" s="109"/>
      <c r="Z224" s="108"/>
      <c r="AA224" s="115"/>
      <c r="AB224" s="115"/>
      <c r="AC224" s="115"/>
      <c r="AD224" s="115"/>
      <c r="AE224" s="115"/>
      <c r="AF224" s="115"/>
      <c r="AG224" s="115"/>
      <c r="AH224" s="109"/>
      <c r="AJ224" s="177"/>
      <c r="AK224" s="177"/>
      <c r="AL224" s="177"/>
      <c r="AM224" s="177"/>
      <c r="AN224" s="177"/>
      <c r="AO224" s="177"/>
      <c r="AP224" s="177"/>
      <c r="AQ224" s="177"/>
    </row>
    <row r="225" spans="1:43" ht="16.149999999999999" customHeight="1">
      <c r="A225" s="105"/>
      <c r="B225" s="67"/>
      <c r="C225" s="67"/>
      <c r="D225" s="67"/>
      <c r="E225" s="68"/>
      <c r="F225" s="108"/>
      <c r="G225" s="111"/>
      <c r="H225" s="111"/>
      <c r="I225" s="115"/>
      <c r="J225" s="115"/>
      <c r="K225" s="115"/>
      <c r="L225" s="109"/>
      <c r="M225" s="117"/>
      <c r="N225" s="108"/>
      <c r="O225" s="115"/>
      <c r="P225" s="115"/>
      <c r="Q225" s="109"/>
      <c r="R225" s="131"/>
      <c r="S225" s="108"/>
      <c r="T225" s="115"/>
      <c r="U225" s="111"/>
      <c r="V225" s="119"/>
      <c r="W225" s="177"/>
      <c r="X225" s="115"/>
      <c r="Y225" s="109"/>
      <c r="Z225" s="108"/>
      <c r="AA225" s="115"/>
      <c r="AB225" s="115"/>
      <c r="AC225" s="115"/>
      <c r="AD225" s="115"/>
      <c r="AE225" s="115"/>
      <c r="AF225" s="115"/>
      <c r="AG225" s="115"/>
      <c r="AH225" s="109"/>
      <c r="AJ225" s="177"/>
      <c r="AK225" s="177"/>
      <c r="AL225" s="177"/>
      <c r="AM225" s="177"/>
      <c r="AN225" s="177"/>
      <c r="AO225" s="177"/>
      <c r="AP225" s="177"/>
      <c r="AQ225" s="177"/>
    </row>
    <row r="226" spans="1:43" ht="16.149999999999999" customHeight="1">
      <c r="A226" s="105"/>
      <c r="B226" s="67"/>
      <c r="C226" s="67"/>
      <c r="D226" s="67"/>
      <c r="E226" s="68"/>
      <c r="F226" s="108"/>
      <c r="G226" s="111"/>
      <c r="H226" s="111"/>
      <c r="I226" s="115"/>
      <c r="J226" s="115"/>
      <c r="K226" s="115"/>
      <c r="L226" s="109"/>
      <c r="M226" s="117"/>
      <c r="N226" s="108"/>
      <c r="O226" s="115"/>
      <c r="P226" s="115"/>
      <c r="Q226" s="109"/>
      <c r="R226" s="131"/>
      <c r="S226" s="108"/>
      <c r="T226" s="115"/>
      <c r="U226" s="111"/>
      <c r="V226" s="119"/>
      <c r="W226" s="177"/>
      <c r="X226" s="115"/>
      <c r="Y226" s="109"/>
      <c r="Z226" s="108"/>
      <c r="AA226" s="115"/>
      <c r="AB226" s="115"/>
      <c r="AC226" s="115"/>
      <c r="AD226" s="115"/>
      <c r="AE226" s="115"/>
      <c r="AF226" s="115"/>
      <c r="AG226" s="115"/>
      <c r="AH226" s="109"/>
      <c r="AJ226" s="177"/>
      <c r="AK226" s="177"/>
      <c r="AL226" s="177"/>
      <c r="AM226" s="177"/>
      <c r="AN226" s="177"/>
      <c r="AO226" s="177"/>
      <c r="AP226" s="177"/>
      <c r="AQ226" s="177"/>
    </row>
    <row r="227" spans="1:43" ht="16.149999999999999" customHeight="1">
      <c r="A227" s="105"/>
      <c r="B227" s="67"/>
      <c r="C227" s="67"/>
      <c r="D227" s="67"/>
      <c r="E227" s="68"/>
      <c r="F227" s="108"/>
      <c r="G227" s="111"/>
      <c r="H227" s="111"/>
      <c r="I227" s="115"/>
      <c r="J227" s="115"/>
      <c r="K227" s="115"/>
      <c r="L227" s="109"/>
      <c r="M227" s="117"/>
      <c r="N227" s="108"/>
      <c r="O227" s="115"/>
      <c r="P227" s="115"/>
      <c r="Q227" s="109"/>
      <c r="R227" s="131"/>
      <c r="S227" s="108"/>
      <c r="T227" s="115"/>
      <c r="U227" s="111"/>
      <c r="V227" s="119"/>
      <c r="W227" s="177"/>
      <c r="X227" s="115"/>
      <c r="Y227" s="109"/>
      <c r="Z227" s="108"/>
      <c r="AA227" s="115"/>
      <c r="AB227" s="115"/>
      <c r="AC227" s="115"/>
      <c r="AD227" s="115"/>
      <c r="AE227" s="115"/>
      <c r="AF227" s="115"/>
      <c r="AG227" s="115"/>
      <c r="AH227" s="109"/>
      <c r="AJ227" s="177"/>
      <c r="AK227" s="177"/>
      <c r="AL227" s="177"/>
      <c r="AM227" s="177"/>
      <c r="AN227" s="177"/>
      <c r="AO227" s="177"/>
      <c r="AP227" s="177"/>
      <c r="AQ227" s="177"/>
    </row>
    <row r="228" spans="1:43" ht="16.149999999999999" customHeight="1">
      <c r="A228" s="105"/>
      <c r="B228" s="67"/>
      <c r="C228" s="67"/>
      <c r="D228" s="67"/>
      <c r="E228" s="68"/>
      <c r="F228" s="108"/>
      <c r="G228" s="111"/>
      <c r="H228" s="111"/>
      <c r="I228" s="115"/>
      <c r="J228" s="115"/>
      <c r="K228" s="115"/>
      <c r="L228" s="109"/>
      <c r="M228" s="117"/>
      <c r="N228" s="108"/>
      <c r="O228" s="115"/>
      <c r="P228" s="115"/>
      <c r="Q228" s="109"/>
      <c r="R228" s="131"/>
      <c r="S228" s="108"/>
      <c r="T228" s="115"/>
      <c r="U228" s="111"/>
      <c r="V228" s="119"/>
      <c r="W228" s="177"/>
      <c r="X228" s="115"/>
      <c r="Y228" s="109"/>
      <c r="Z228" s="108"/>
      <c r="AA228" s="115"/>
      <c r="AB228" s="115"/>
      <c r="AC228" s="115"/>
      <c r="AD228" s="115"/>
      <c r="AE228" s="115"/>
      <c r="AF228" s="115"/>
      <c r="AG228" s="115"/>
      <c r="AH228" s="109"/>
      <c r="AJ228" s="177"/>
      <c r="AK228" s="177"/>
      <c r="AL228" s="177"/>
      <c r="AM228" s="177"/>
      <c r="AN228" s="177"/>
      <c r="AO228" s="177"/>
      <c r="AP228" s="177"/>
      <c r="AQ228" s="177"/>
    </row>
    <row r="229" spans="1:43" ht="16.149999999999999" customHeight="1">
      <c r="A229" s="105"/>
      <c r="B229" s="67"/>
      <c r="C229" s="67"/>
      <c r="D229" s="67"/>
      <c r="E229" s="68"/>
      <c r="F229" s="108"/>
      <c r="G229" s="111"/>
      <c r="H229" s="111"/>
      <c r="I229" s="115"/>
      <c r="J229" s="115"/>
      <c r="K229" s="115"/>
      <c r="L229" s="109"/>
      <c r="M229" s="117"/>
      <c r="N229" s="108"/>
      <c r="O229" s="115"/>
      <c r="P229" s="115"/>
      <c r="Q229" s="109"/>
      <c r="R229" s="131"/>
      <c r="S229" s="108"/>
      <c r="T229" s="115"/>
      <c r="U229" s="111"/>
      <c r="V229" s="119"/>
      <c r="W229" s="177"/>
      <c r="X229" s="115"/>
      <c r="Y229" s="109"/>
      <c r="Z229" s="108"/>
      <c r="AA229" s="115"/>
      <c r="AB229" s="115"/>
      <c r="AC229" s="115"/>
      <c r="AD229" s="115"/>
      <c r="AE229" s="115"/>
      <c r="AF229" s="115"/>
      <c r="AG229" s="115"/>
      <c r="AH229" s="109"/>
      <c r="AJ229" s="177"/>
      <c r="AK229" s="177"/>
      <c r="AL229" s="177"/>
      <c r="AM229" s="177"/>
      <c r="AN229" s="177"/>
      <c r="AO229" s="177"/>
      <c r="AP229" s="177"/>
      <c r="AQ229" s="177"/>
    </row>
    <row r="230" spans="1:43" ht="16.149999999999999" customHeight="1">
      <c r="A230" s="105"/>
      <c r="B230" s="67"/>
      <c r="C230" s="67"/>
      <c r="D230" s="67"/>
      <c r="E230" s="68"/>
      <c r="F230" s="108"/>
      <c r="G230" s="111"/>
      <c r="H230" s="111"/>
      <c r="I230" s="115"/>
      <c r="J230" s="115"/>
      <c r="K230" s="115"/>
      <c r="L230" s="109"/>
      <c r="M230" s="117"/>
      <c r="N230" s="108"/>
      <c r="O230" s="115"/>
      <c r="P230" s="115"/>
      <c r="Q230" s="109"/>
      <c r="R230" s="131"/>
      <c r="S230" s="108"/>
      <c r="T230" s="115"/>
      <c r="U230" s="111"/>
      <c r="V230" s="119"/>
      <c r="W230" s="177"/>
      <c r="X230" s="115"/>
      <c r="Y230" s="109"/>
      <c r="Z230" s="108"/>
      <c r="AA230" s="115"/>
      <c r="AB230" s="115"/>
      <c r="AC230" s="115"/>
      <c r="AD230" s="115"/>
      <c r="AE230" s="115"/>
      <c r="AF230" s="115"/>
      <c r="AG230" s="115"/>
      <c r="AH230" s="109"/>
      <c r="AJ230" s="177"/>
      <c r="AK230" s="177"/>
      <c r="AL230" s="177"/>
      <c r="AM230" s="177"/>
      <c r="AN230" s="177"/>
      <c r="AO230" s="177"/>
      <c r="AP230" s="177"/>
      <c r="AQ230" s="177"/>
    </row>
    <row r="231" spans="1:43" ht="16.149999999999999" customHeight="1">
      <c r="A231" s="105"/>
      <c r="B231" s="67"/>
      <c r="C231" s="67"/>
      <c r="D231" s="67"/>
      <c r="E231" s="68"/>
      <c r="F231" s="108"/>
      <c r="G231" s="111"/>
      <c r="H231" s="111"/>
      <c r="I231" s="115"/>
      <c r="J231" s="115"/>
      <c r="K231" s="115"/>
      <c r="L231" s="109"/>
      <c r="M231" s="117"/>
      <c r="N231" s="108"/>
      <c r="O231" s="115"/>
      <c r="P231" s="115"/>
      <c r="Q231" s="109"/>
      <c r="R231" s="131"/>
      <c r="S231" s="108"/>
      <c r="T231" s="115"/>
      <c r="U231" s="111"/>
      <c r="V231" s="119"/>
      <c r="W231" s="177"/>
      <c r="X231" s="115"/>
      <c r="Y231" s="109"/>
      <c r="Z231" s="108"/>
      <c r="AA231" s="115"/>
      <c r="AB231" s="115"/>
      <c r="AC231" s="115"/>
      <c r="AD231" s="115"/>
      <c r="AE231" s="115"/>
      <c r="AF231" s="115"/>
      <c r="AG231" s="115"/>
      <c r="AH231" s="109"/>
      <c r="AJ231" s="177"/>
      <c r="AK231" s="177"/>
      <c r="AL231" s="177"/>
      <c r="AM231" s="177"/>
      <c r="AN231" s="177"/>
      <c r="AO231" s="177"/>
      <c r="AP231" s="177"/>
      <c r="AQ231" s="177"/>
    </row>
    <row r="232" spans="1:43" ht="16.149999999999999" customHeight="1">
      <c r="A232" s="105"/>
      <c r="B232" s="67"/>
      <c r="C232" s="67"/>
      <c r="D232" s="67"/>
      <c r="E232" s="68"/>
      <c r="F232" s="108"/>
      <c r="G232" s="111"/>
      <c r="H232" s="111"/>
      <c r="I232" s="115"/>
      <c r="J232" s="115"/>
      <c r="K232" s="115"/>
      <c r="L232" s="109"/>
      <c r="M232" s="117"/>
      <c r="N232" s="108"/>
      <c r="O232" s="115"/>
      <c r="P232" s="115"/>
      <c r="Q232" s="109"/>
      <c r="R232" s="131"/>
      <c r="S232" s="108"/>
      <c r="T232" s="115"/>
      <c r="U232" s="111"/>
      <c r="V232" s="119"/>
      <c r="W232" s="177"/>
      <c r="X232" s="115"/>
      <c r="Y232" s="109"/>
      <c r="Z232" s="108"/>
      <c r="AA232" s="115"/>
      <c r="AB232" s="115"/>
      <c r="AC232" s="115"/>
      <c r="AD232" s="115"/>
      <c r="AE232" s="115"/>
      <c r="AF232" s="115"/>
      <c r="AG232" s="115"/>
      <c r="AH232" s="109"/>
      <c r="AJ232" s="177"/>
      <c r="AK232" s="177"/>
      <c r="AL232" s="177"/>
      <c r="AM232" s="177"/>
      <c r="AN232" s="177"/>
      <c r="AO232" s="177"/>
      <c r="AP232" s="177"/>
      <c r="AQ232" s="177"/>
    </row>
    <row r="233" spans="1:43" ht="16.149999999999999" customHeight="1">
      <c r="A233" s="105"/>
      <c r="B233" s="67"/>
      <c r="C233" s="67"/>
      <c r="D233" s="67"/>
      <c r="E233" s="68"/>
      <c r="F233" s="108"/>
      <c r="G233" s="111"/>
      <c r="H233" s="111"/>
      <c r="I233" s="115"/>
      <c r="J233" s="115"/>
      <c r="K233" s="115"/>
      <c r="L233" s="109"/>
      <c r="M233" s="117"/>
      <c r="N233" s="108"/>
      <c r="O233" s="115"/>
      <c r="P233" s="115"/>
      <c r="Q233" s="109"/>
      <c r="R233" s="131"/>
      <c r="S233" s="108"/>
      <c r="T233" s="115"/>
      <c r="U233" s="111"/>
      <c r="V233" s="119"/>
      <c r="W233" s="177"/>
      <c r="X233" s="115"/>
      <c r="Y233" s="109"/>
      <c r="Z233" s="108"/>
      <c r="AA233" s="115"/>
      <c r="AB233" s="115"/>
      <c r="AC233" s="115"/>
      <c r="AD233" s="115"/>
      <c r="AE233" s="115"/>
      <c r="AF233" s="115"/>
      <c r="AG233" s="115"/>
      <c r="AH233" s="109"/>
      <c r="AJ233" s="177"/>
      <c r="AK233" s="177"/>
      <c r="AL233" s="177"/>
      <c r="AM233" s="177"/>
      <c r="AN233" s="177"/>
      <c r="AO233" s="177"/>
      <c r="AP233" s="177"/>
      <c r="AQ233" s="177"/>
    </row>
    <row r="234" spans="1:43" ht="16.149999999999999" customHeight="1">
      <c r="A234" s="105"/>
      <c r="B234" s="67"/>
      <c r="C234" s="67"/>
      <c r="D234" s="67"/>
      <c r="E234" s="68"/>
      <c r="F234" s="108"/>
      <c r="G234" s="111"/>
      <c r="H234" s="111"/>
      <c r="I234" s="115"/>
      <c r="J234" s="115"/>
      <c r="K234" s="115"/>
      <c r="L234" s="109"/>
      <c r="M234" s="117"/>
      <c r="N234" s="108"/>
      <c r="O234" s="115"/>
      <c r="P234" s="115"/>
      <c r="Q234" s="109"/>
      <c r="R234" s="131"/>
      <c r="S234" s="108"/>
      <c r="T234" s="115"/>
      <c r="U234" s="111"/>
      <c r="V234" s="119"/>
      <c r="W234" s="177"/>
      <c r="X234" s="115"/>
      <c r="Y234" s="109"/>
      <c r="Z234" s="108"/>
      <c r="AA234" s="115"/>
      <c r="AB234" s="115"/>
      <c r="AC234" s="115"/>
      <c r="AD234" s="115"/>
      <c r="AE234" s="115"/>
      <c r="AF234" s="115"/>
      <c r="AG234" s="115"/>
      <c r="AH234" s="109"/>
      <c r="AJ234" s="177"/>
      <c r="AK234" s="177"/>
      <c r="AL234" s="177"/>
      <c r="AM234" s="177"/>
      <c r="AN234" s="177"/>
      <c r="AO234" s="177"/>
      <c r="AP234" s="177"/>
      <c r="AQ234" s="177"/>
    </row>
    <row r="235" spans="1:43" ht="16.149999999999999" customHeight="1">
      <c r="A235" s="105"/>
      <c r="B235" s="67"/>
      <c r="C235" s="67"/>
      <c r="D235" s="67"/>
      <c r="E235" s="68"/>
      <c r="F235" s="108"/>
      <c r="G235" s="111"/>
      <c r="H235" s="111"/>
      <c r="I235" s="115"/>
      <c r="J235" s="115"/>
      <c r="K235" s="115"/>
      <c r="L235" s="109"/>
      <c r="M235" s="117"/>
      <c r="N235" s="108"/>
      <c r="O235" s="115"/>
      <c r="P235" s="115"/>
      <c r="Q235" s="109"/>
      <c r="R235" s="131"/>
      <c r="S235" s="108"/>
      <c r="T235" s="115"/>
      <c r="U235" s="111"/>
      <c r="V235" s="119"/>
      <c r="W235" s="177"/>
      <c r="X235" s="115"/>
      <c r="Y235" s="109"/>
      <c r="Z235" s="108"/>
      <c r="AA235" s="115"/>
      <c r="AB235" s="115"/>
      <c r="AC235" s="115"/>
      <c r="AD235" s="115"/>
      <c r="AE235" s="115"/>
      <c r="AF235" s="115"/>
      <c r="AG235" s="115"/>
      <c r="AH235" s="109"/>
      <c r="AJ235" s="177"/>
      <c r="AK235" s="177"/>
      <c r="AL235" s="177"/>
      <c r="AM235" s="177"/>
      <c r="AN235" s="177"/>
      <c r="AO235" s="177"/>
      <c r="AP235" s="177"/>
      <c r="AQ235" s="177"/>
    </row>
    <row r="236" spans="1:43" ht="16.149999999999999" customHeight="1">
      <c r="A236" s="105"/>
      <c r="B236" s="67"/>
      <c r="C236" s="67"/>
      <c r="D236" s="67"/>
      <c r="E236" s="68"/>
      <c r="F236" s="108"/>
      <c r="G236" s="111"/>
      <c r="H236" s="111"/>
      <c r="I236" s="115"/>
      <c r="J236" s="115"/>
      <c r="K236" s="115"/>
      <c r="L236" s="109"/>
      <c r="M236" s="117"/>
      <c r="N236" s="108"/>
      <c r="O236" s="115"/>
      <c r="P236" s="115"/>
      <c r="Q236" s="109"/>
      <c r="R236" s="131"/>
      <c r="S236" s="108"/>
      <c r="T236" s="115"/>
      <c r="U236" s="111"/>
      <c r="V236" s="119"/>
      <c r="W236" s="177"/>
      <c r="X236" s="115"/>
      <c r="Y236" s="109"/>
      <c r="Z236" s="108"/>
      <c r="AA236" s="115"/>
      <c r="AB236" s="115"/>
      <c r="AC236" s="115"/>
      <c r="AD236" s="115"/>
      <c r="AE236" s="115"/>
      <c r="AF236" s="115"/>
      <c r="AG236" s="115"/>
      <c r="AH236" s="109"/>
      <c r="AJ236" s="177"/>
      <c r="AK236" s="177"/>
      <c r="AL236" s="177"/>
      <c r="AM236" s="177"/>
      <c r="AN236" s="177"/>
      <c r="AO236" s="177"/>
      <c r="AP236" s="177"/>
      <c r="AQ236" s="177"/>
    </row>
    <row r="237" spans="1:43" ht="16.149999999999999" customHeight="1">
      <c r="A237" s="105"/>
      <c r="B237" s="67"/>
      <c r="C237" s="67"/>
      <c r="D237" s="67"/>
      <c r="E237" s="68"/>
      <c r="F237" s="108"/>
      <c r="G237" s="111"/>
      <c r="H237" s="111"/>
      <c r="I237" s="115"/>
      <c r="J237" s="115"/>
      <c r="K237" s="115"/>
      <c r="L237" s="109"/>
      <c r="M237" s="117"/>
      <c r="N237" s="108"/>
      <c r="O237" s="115"/>
      <c r="P237" s="115"/>
      <c r="Q237" s="109"/>
      <c r="R237" s="131"/>
      <c r="S237" s="108"/>
      <c r="T237" s="115"/>
      <c r="U237" s="111"/>
      <c r="V237" s="119"/>
      <c r="W237" s="177"/>
      <c r="X237" s="115"/>
      <c r="Y237" s="109"/>
      <c r="Z237" s="108"/>
      <c r="AA237" s="115"/>
      <c r="AB237" s="115"/>
      <c r="AC237" s="115"/>
      <c r="AD237" s="115"/>
      <c r="AE237" s="115"/>
      <c r="AF237" s="115"/>
      <c r="AG237" s="115"/>
      <c r="AH237" s="109"/>
      <c r="AJ237" s="177"/>
      <c r="AK237" s="177"/>
      <c r="AL237" s="177"/>
      <c r="AM237" s="177"/>
      <c r="AN237" s="177"/>
      <c r="AO237" s="177"/>
      <c r="AP237" s="177"/>
      <c r="AQ237" s="177"/>
    </row>
    <row r="238" spans="1:43" ht="16.149999999999999" customHeight="1">
      <c r="A238" s="105"/>
      <c r="B238" s="67"/>
      <c r="C238" s="67"/>
      <c r="D238" s="67"/>
      <c r="E238" s="68"/>
      <c r="F238" s="108"/>
      <c r="G238" s="111"/>
      <c r="H238" s="111"/>
      <c r="I238" s="115"/>
      <c r="J238" s="115"/>
      <c r="K238" s="115"/>
      <c r="L238" s="109"/>
      <c r="M238" s="117"/>
      <c r="N238" s="108"/>
      <c r="O238" s="115"/>
      <c r="P238" s="115"/>
      <c r="Q238" s="109"/>
      <c r="R238" s="131"/>
      <c r="S238" s="108"/>
      <c r="T238" s="115"/>
      <c r="U238" s="111"/>
      <c r="V238" s="119"/>
      <c r="W238" s="177"/>
      <c r="X238" s="115"/>
      <c r="Y238" s="109"/>
      <c r="Z238" s="108"/>
      <c r="AA238" s="115"/>
      <c r="AB238" s="115"/>
      <c r="AC238" s="115"/>
      <c r="AD238" s="115"/>
      <c r="AE238" s="115"/>
      <c r="AF238" s="115"/>
      <c r="AG238" s="115"/>
      <c r="AH238" s="109"/>
      <c r="AJ238" s="177"/>
      <c r="AK238" s="177"/>
      <c r="AL238" s="177"/>
      <c r="AM238" s="177"/>
      <c r="AN238" s="177"/>
      <c r="AO238" s="177"/>
      <c r="AP238" s="177"/>
      <c r="AQ238" s="177"/>
    </row>
    <row r="239" spans="1:43" ht="16.149999999999999" customHeight="1">
      <c r="A239" s="105"/>
      <c r="B239" s="67"/>
      <c r="C239" s="67"/>
      <c r="D239" s="67"/>
      <c r="E239" s="68"/>
      <c r="F239" s="108"/>
      <c r="G239" s="111"/>
      <c r="H239" s="111"/>
      <c r="I239" s="115"/>
      <c r="J239" s="115"/>
      <c r="K239" s="115"/>
      <c r="L239" s="109"/>
      <c r="M239" s="117"/>
      <c r="N239" s="108"/>
      <c r="O239" s="115"/>
      <c r="P239" s="115"/>
      <c r="Q239" s="109"/>
      <c r="R239" s="131"/>
      <c r="S239" s="108"/>
      <c r="T239" s="115"/>
      <c r="U239" s="111"/>
      <c r="V239" s="119"/>
      <c r="W239" s="177"/>
      <c r="X239" s="115"/>
      <c r="Y239" s="109"/>
      <c r="Z239" s="108"/>
      <c r="AA239" s="115"/>
      <c r="AB239" s="115"/>
      <c r="AC239" s="115"/>
      <c r="AD239" s="115"/>
      <c r="AE239" s="115"/>
      <c r="AF239" s="115"/>
      <c r="AG239" s="115"/>
      <c r="AH239" s="109"/>
      <c r="AJ239" s="177"/>
      <c r="AK239" s="177"/>
      <c r="AL239" s="177"/>
      <c r="AM239" s="177"/>
      <c r="AN239" s="177"/>
      <c r="AO239" s="177"/>
      <c r="AP239" s="177"/>
      <c r="AQ239" s="177"/>
    </row>
    <row r="240" spans="1:43" ht="16.149999999999999" customHeight="1">
      <c r="A240" s="105"/>
      <c r="B240" s="67"/>
      <c r="C240" s="67"/>
      <c r="D240" s="67"/>
      <c r="E240" s="68"/>
      <c r="F240" s="108"/>
      <c r="G240" s="111"/>
      <c r="H240" s="111"/>
      <c r="I240" s="115"/>
      <c r="J240" s="115"/>
      <c r="K240" s="115"/>
      <c r="L240" s="109"/>
      <c r="M240" s="117"/>
      <c r="N240" s="108"/>
      <c r="O240" s="115"/>
      <c r="P240" s="115"/>
      <c r="Q240" s="109"/>
      <c r="R240" s="131"/>
      <c r="S240" s="108"/>
      <c r="T240" s="115"/>
      <c r="U240" s="111"/>
      <c r="V240" s="119"/>
      <c r="W240" s="177"/>
      <c r="X240" s="115"/>
      <c r="Y240" s="109"/>
      <c r="Z240" s="108"/>
      <c r="AA240" s="115"/>
      <c r="AB240" s="115"/>
      <c r="AC240" s="115"/>
      <c r="AD240" s="115"/>
      <c r="AE240" s="115"/>
      <c r="AF240" s="115"/>
      <c r="AG240" s="115"/>
      <c r="AH240" s="109"/>
      <c r="AJ240" s="177"/>
      <c r="AK240" s="177"/>
      <c r="AL240" s="177"/>
      <c r="AM240" s="177"/>
      <c r="AN240" s="177"/>
      <c r="AO240" s="177"/>
      <c r="AP240" s="177"/>
      <c r="AQ240" s="177"/>
    </row>
    <row r="241" spans="1:43" ht="16.149999999999999" customHeight="1">
      <c r="A241" s="105"/>
      <c r="B241" s="67"/>
      <c r="C241" s="67"/>
      <c r="D241" s="67"/>
      <c r="E241" s="68"/>
      <c r="F241" s="108"/>
      <c r="G241" s="111"/>
      <c r="H241" s="111"/>
      <c r="I241" s="115"/>
      <c r="J241" s="115"/>
      <c r="K241" s="115"/>
      <c r="L241" s="109"/>
      <c r="M241" s="117"/>
      <c r="N241" s="108"/>
      <c r="O241" s="115"/>
      <c r="P241" s="115"/>
      <c r="Q241" s="109"/>
      <c r="R241" s="131"/>
      <c r="S241" s="108"/>
      <c r="T241" s="115"/>
      <c r="U241" s="111"/>
      <c r="V241" s="119"/>
      <c r="W241" s="177"/>
      <c r="X241" s="115"/>
      <c r="Y241" s="109"/>
      <c r="Z241" s="108"/>
      <c r="AA241" s="115"/>
      <c r="AB241" s="115"/>
      <c r="AC241" s="115"/>
      <c r="AD241" s="115"/>
      <c r="AE241" s="115"/>
      <c r="AF241" s="115"/>
      <c r="AG241" s="115"/>
      <c r="AH241" s="109"/>
      <c r="AJ241" s="177"/>
      <c r="AK241" s="177"/>
      <c r="AL241" s="177"/>
      <c r="AM241" s="177"/>
      <c r="AN241" s="177"/>
      <c r="AO241" s="177"/>
      <c r="AP241" s="177"/>
      <c r="AQ241" s="177"/>
    </row>
    <row r="242" spans="1:43" ht="16.149999999999999" customHeight="1">
      <c r="A242" s="105"/>
      <c r="B242" s="67"/>
      <c r="C242" s="67"/>
      <c r="D242" s="67"/>
      <c r="E242" s="68"/>
      <c r="F242" s="108"/>
      <c r="G242" s="111"/>
      <c r="H242" s="111"/>
      <c r="I242" s="115"/>
      <c r="J242" s="115"/>
      <c r="K242" s="115"/>
      <c r="L242" s="109"/>
      <c r="M242" s="117"/>
      <c r="N242" s="108"/>
      <c r="O242" s="115"/>
      <c r="P242" s="115"/>
      <c r="Q242" s="109"/>
      <c r="R242" s="131"/>
      <c r="S242" s="108"/>
      <c r="T242" s="115"/>
      <c r="U242" s="111"/>
      <c r="V242" s="119"/>
      <c r="W242" s="177"/>
      <c r="X242" s="115"/>
      <c r="Y242" s="109"/>
      <c r="Z242" s="108"/>
      <c r="AA242" s="115"/>
      <c r="AB242" s="115"/>
      <c r="AC242" s="115"/>
      <c r="AD242" s="115"/>
      <c r="AE242" s="115"/>
      <c r="AF242" s="115"/>
      <c r="AG242" s="115"/>
      <c r="AH242" s="109"/>
      <c r="AJ242" s="177"/>
      <c r="AK242" s="177"/>
      <c r="AL242" s="177"/>
      <c r="AM242" s="177"/>
      <c r="AN242" s="177"/>
      <c r="AO242" s="177"/>
      <c r="AP242" s="177"/>
      <c r="AQ242" s="177"/>
    </row>
    <row r="243" spans="1:43" ht="16.149999999999999" customHeight="1">
      <c r="A243" s="105"/>
      <c r="B243" s="67"/>
      <c r="C243" s="67"/>
      <c r="D243" s="67"/>
      <c r="E243" s="68"/>
      <c r="F243" s="108"/>
      <c r="G243" s="111"/>
      <c r="H243" s="111"/>
      <c r="I243" s="115"/>
      <c r="J243" s="115"/>
      <c r="K243" s="115"/>
      <c r="L243" s="109"/>
      <c r="M243" s="117"/>
      <c r="N243" s="108"/>
      <c r="O243" s="115"/>
      <c r="P243" s="115"/>
      <c r="Q243" s="109"/>
      <c r="R243" s="131"/>
      <c r="S243" s="108"/>
      <c r="T243" s="115"/>
      <c r="U243" s="111"/>
      <c r="V243" s="119"/>
      <c r="W243" s="177"/>
      <c r="X243" s="115"/>
      <c r="Y243" s="109"/>
      <c r="Z243" s="108"/>
      <c r="AA243" s="115"/>
      <c r="AB243" s="115"/>
      <c r="AC243" s="115"/>
      <c r="AD243" s="115"/>
      <c r="AE243" s="115"/>
      <c r="AF243" s="115"/>
      <c r="AG243" s="115"/>
      <c r="AH243" s="109"/>
      <c r="AJ243" s="177"/>
      <c r="AK243" s="177"/>
      <c r="AL243" s="177"/>
      <c r="AM243" s="177"/>
      <c r="AN243" s="177"/>
      <c r="AO243" s="177"/>
      <c r="AP243" s="177"/>
      <c r="AQ243" s="177"/>
    </row>
    <row r="244" spans="1:43" ht="16.149999999999999" customHeight="1">
      <c r="A244" s="105"/>
      <c r="B244" s="67"/>
      <c r="C244" s="67"/>
      <c r="D244" s="67"/>
      <c r="E244" s="68"/>
      <c r="F244" s="108"/>
      <c r="G244" s="111"/>
      <c r="H244" s="111"/>
      <c r="I244" s="115"/>
      <c r="J244" s="115"/>
      <c r="K244" s="115"/>
      <c r="L244" s="109"/>
      <c r="M244" s="117"/>
      <c r="N244" s="108"/>
      <c r="O244" s="115"/>
      <c r="P244" s="115"/>
      <c r="Q244" s="109"/>
      <c r="R244" s="131"/>
      <c r="S244" s="108"/>
      <c r="T244" s="115"/>
      <c r="U244" s="111"/>
      <c r="V244" s="119"/>
      <c r="W244" s="177"/>
      <c r="X244" s="115"/>
      <c r="Y244" s="109"/>
      <c r="Z244" s="108"/>
      <c r="AA244" s="115"/>
      <c r="AB244" s="115"/>
      <c r="AC244" s="115"/>
      <c r="AD244" s="115"/>
      <c r="AE244" s="115"/>
      <c r="AF244" s="115"/>
      <c r="AG244" s="115"/>
      <c r="AH244" s="109"/>
      <c r="AJ244" s="177"/>
      <c r="AK244" s="177"/>
      <c r="AL244" s="177"/>
      <c r="AM244" s="177"/>
      <c r="AN244" s="177"/>
      <c r="AO244" s="177"/>
      <c r="AP244" s="177"/>
      <c r="AQ244" s="177"/>
    </row>
    <row r="245" spans="1:43" ht="16.149999999999999" customHeight="1">
      <c r="A245" s="105"/>
      <c r="B245" s="67"/>
      <c r="C245" s="67"/>
      <c r="D245" s="67"/>
      <c r="E245" s="68"/>
      <c r="F245" s="108"/>
      <c r="G245" s="111"/>
      <c r="H245" s="111"/>
      <c r="I245" s="115"/>
      <c r="J245" s="115"/>
      <c r="K245" s="115"/>
      <c r="L245" s="109"/>
      <c r="M245" s="117"/>
      <c r="N245" s="108"/>
      <c r="O245" s="115"/>
      <c r="P245" s="115"/>
      <c r="Q245" s="109"/>
      <c r="R245" s="131"/>
      <c r="S245" s="108"/>
      <c r="T245" s="115"/>
      <c r="U245" s="111"/>
      <c r="V245" s="119"/>
      <c r="W245" s="177"/>
      <c r="X245" s="115"/>
      <c r="Y245" s="109"/>
      <c r="Z245" s="108"/>
      <c r="AA245" s="115"/>
      <c r="AB245" s="115"/>
      <c r="AC245" s="115"/>
      <c r="AD245" s="115"/>
      <c r="AE245" s="115"/>
      <c r="AF245" s="115"/>
      <c r="AG245" s="115"/>
      <c r="AH245" s="109"/>
      <c r="AJ245" s="177"/>
      <c r="AK245" s="177"/>
      <c r="AL245" s="177"/>
      <c r="AM245" s="177"/>
      <c r="AN245" s="177"/>
      <c r="AO245" s="177"/>
      <c r="AP245" s="177"/>
      <c r="AQ245" s="177"/>
    </row>
    <row r="246" spans="1:43" ht="16.149999999999999" customHeight="1">
      <c r="A246" s="105"/>
      <c r="B246" s="67"/>
      <c r="C246" s="67"/>
      <c r="D246" s="67"/>
      <c r="E246" s="68"/>
      <c r="F246" s="108"/>
      <c r="G246" s="111"/>
      <c r="H246" s="111"/>
      <c r="I246" s="115"/>
      <c r="J246" s="115"/>
      <c r="K246" s="115"/>
      <c r="L246" s="109"/>
      <c r="M246" s="117"/>
      <c r="N246" s="108"/>
      <c r="O246" s="115"/>
      <c r="P246" s="115"/>
      <c r="Q246" s="109"/>
      <c r="R246" s="131"/>
      <c r="S246" s="108"/>
      <c r="T246" s="115"/>
      <c r="U246" s="111"/>
      <c r="V246" s="119"/>
      <c r="W246" s="177"/>
      <c r="X246" s="115"/>
      <c r="Y246" s="109"/>
      <c r="Z246" s="108"/>
      <c r="AA246" s="115"/>
      <c r="AB246" s="115"/>
      <c r="AC246" s="115"/>
      <c r="AD246" s="115"/>
      <c r="AE246" s="115"/>
      <c r="AF246" s="115"/>
      <c r="AG246" s="115"/>
      <c r="AH246" s="109"/>
      <c r="AJ246" s="177"/>
      <c r="AK246" s="177"/>
      <c r="AL246" s="177"/>
      <c r="AM246" s="177"/>
      <c r="AN246" s="177"/>
      <c r="AO246" s="177"/>
      <c r="AP246" s="177"/>
      <c r="AQ246" s="177"/>
    </row>
    <row r="247" spans="1:43" ht="16.149999999999999" customHeight="1">
      <c r="A247" s="105"/>
      <c r="B247" s="67"/>
      <c r="C247" s="67"/>
      <c r="D247" s="67"/>
      <c r="E247" s="68"/>
      <c r="F247" s="108"/>
      <c r="G247" s="111"/>
      <c r="H247" s="111"/>
      <c r="I247" s="115"/>
      <c r="J247" s="115"/>
      <c r="K247" s="115"/>
      <c r="L247" s="109"/>
      <c r="M247" s="117"/>
      <c r="N247" s="108"/>
      <c r="O247" s="115"/>
      <c r="P247" s="115"/>
      <c r="Q247" s="109"/>
      <c r="R247" s="131"/>
      <c r="S247" s="108"/>
      <c r="T247" s="115"/>
      <c r="U247" s="111"/>
      <c r="V247" s="119"/>
      <c r="W247" s="177"/>
      <c r="X247" s="115"/>
      <c r="Y247" s="109"/>
      <c r="Z247" s="108"/>
      <c r="AA247" s="115"/>
      <c r="AB247" s="115"/>
      <c r="AC247" s="115"/>
      <c r="AD247" s="115"/>
      <c r="AE247" s="115"/>
      <c r="AF247" s="115"/>
      <c r="AG247" s="115"/>
      <c r="AH247" s="109"/>
      <c r="AJ247" s="177"/>
      <c r="AK247" s="177"/>
      <c r="AL247" s="177"/>
      <c r="AM247" s="177"/>
      <c r="AN247" s="177"/>
      <c r="AO247" s="177"/>
      <c r="AP247" s="177"/>
      <c r="AQ247" s="177"/>
    </row>
    <row r="248" spans="1:43" ht="16.149999999999999" customHeight="1">
      <c r="A248" s="105"/>
      <c r="B248" s="67"/>
      <c r="C248" s="67"/>
      <c r="D248" s="67"/>
      <c r="E248" s="68"/>
      <c r="F248" s="108"/>
      <c r="G248" s="111"/>
      <c r="H248" s="111"/>
      <c r="I248" s="115"/>
      <c r="J248" s="115"/>
      <c r="K248" s="115"/>
      <c r="L248" s="109"/>
      <c r="M248" s="117"/>
      <c r="N248" s="108"/>
      <c r="O248" s="115"/>
      <c r="P248" s="115"/>
      <c r="Q248" s="109"/>
      <c r="R248" s="131"/>
      <c r="S248" s="108"/>
      <c r="T248" s="115"/>
      <c r="U248" s="111"/>
      <c r="V248" s="119"/>
      <c r="W248" s="177"/>
      <c r="X248" s="115"/>
      <c r="Y248" s="109"/>
      <c r="Z248" s="108"/>
      <c r="AA248" s="115"/>
      <c r="AB248" s="115"/>
      <c r="AC248" s="115"/>
      <c r="AD248" s="115"/>
      <c r="AE248" s="115"/>
      <c r="AF248" s="115"/>
      <c r="AG248" s="115"/>
      <c r="AH248" s="109"/>
      <c r="AJ248" s="177"/>
      <c r="AK248" s="177"/>
      <c r="AL248" s="177"/>
      <c r="AM248" s="177"/>
      <c r="AN248" s="177"/>
      <c r="AO248" s="177"/>
      <c r="AP248" s="177"/>
      <c r="AQ248" s="177"/>
    </row>
    <row r="249" spans="1:43" ht="16.149999999999999" customHeight="1">
      <c r="A249" s="105"/>
      <c r="B249" s="67"/>
      <c r="C249" s="67"/>
      <c r="D249" s="67"/>
      <c r="E249" s="68"/>
      <c r="F249" s="108"/>
      <c r="G249" s="111"/>
      <c r="H249" s="111"/>
      <c r="I249" s="115"/>
      <c r="J249" s="115"/>
      <c r="K249" s="115"/>
      <c r="L249" s="109"/>
      <c r="M249" s="117"/>
      <c r="N249" s="108"/>
      <c r="O249" s="115"/>
      <c r="P249" s="115"/>
      <c r="Q249" s="109"/>
      <c r="R249" s="131"/>
      <c r="S249" s="108"/>
      <c r="T249" s="115"/>
      <c r="U249" s="111"/>
      <c r="V249" s="119"/>
      <c r="W249" s="177"/>
      <c r="X249" s="115"/>
      <c r="Y249" s="109"/>
      <c r="Z249" s="108"/>
      <c r="AA249" s="115"/>
      <c r="AB249" s="115"/>
      <c r="AC249" s="115"/>
      <c r="AD249" s="115"/>
      <c r="AE249" s="115"/>
      <c r="AF249" s="115"/>
      <c r="AG249" s="115"/>
      <c r="AH249" s="109"/>
      <c r="AJ249" s="177"/>
      <c r="AK249" s="177"/>
      <c r="AL249" s="177"/>
      <c r="AM249" s="177"/>
      <c r="AN249" s="177"/>
      <c r="AO249" s="177"/>
      <c r="AP249" s="177"/>
      <c r="AQ249" s="177"/>
    </row>
    <row r="250" spans="1:43" ht="16.149999999999999" customHeight="1">
      <c r="A250" s="105"/>
      <c r="B250" s="67"/>
      <c r="C250" s="67"/>
      <c r="D250" s="67"/>
      <c r="E250" s="68"/>
      <c r="F250" s="108"/>
      <c r="G250" s="111"/>
      <c r="H250" s="111"/>
      <c r="I250" s="115"/>
      <c r="J250" s="115"/>
      <c r="K250" s="115"/>
      <c r="L250" s="109"/>
      <c r="M250" s="117"/>
      <c r="N250" s="108"/>
      <c r="O250" s="115"/>
      <c r="P250" s="115"/>
      <c r="Q250" s="109"/>
      <c r="R250" s="131"/>
      <c r="S250" s="108"/>
      <c r="T250" s="115"/>
      <c r="U250" s="111"/>
      <c r="V250" s="119"/>
      <c r="W250" s="177"/>
      <c r="X250" s="115"/>
      <c r="Y250" s="109"/>
      <c r="Z250" s="108"/>
      <c r="AA250" s="115"/>
      <c r="AB250" s="115"/>
      <c r="AC250" s="115"/>
      <c r="AD250" s="115"/>
      <c r="AE250" s="115"/>
      <c r="AF250" s="115"/>
      <c r="AG250" s="115"/>
      <c r="AH250" s="109"/>
      <c r="AJ250" s="177"/>
      <c r="AK250" s="177"/>
      <c r="AL250" s="177"/>
      <c r="AM250" s="177"/>
      <c r="AN250" s="177"/>
      <c r="AO250" s="177"/>
      <c r="AP250" s="177"/>
      <c r="AQ250" s="177"/>
    </row>
    <row r="251" spans="1:43" ht="16.149999999999999" customHeight="1">
      <c r="A251" s="105"/>
      <c r="B251" s="67"/>
      <c r="C251" s="67"/>
      <c r="D251" s="67"/>
      <c r="E251" s="68"/>
      <c r="F251" s="108"/>
      <c r="G251" s="111"/>
      <c r="H251" s="111"/>
      <c r="I251" s="115"/>
      <c r="J251" s="115"/>
      <c r="K251" s="115"/>
      <c r="L251" s="109"/>
      <c r="M251" s="117"/>
      <c r="N251" s="108"/>
      <c r="O251" s="115"/>
      <c r="P251" s="115"/>
      <c r="Q251" s="109"/>
      <c r="R251" s="131"/>
      <c r="S251" s="108"/>
      <c r="T251" s="115"/>
      <c r="U251" s="111"/>
      <c r="V251" s="119"/>
      <c r="W251" s="177"/>
      <c r="X251" s="115"/>
      <c r="Y251" s="109"/>
      <c r="Z251" s="108"/>
      <c r="AA251" s="115"/>
      <c r="AB251" s="115"/>
      <c r="AC251" s="115"/>
      <c r="AD251" s="115"/>
      <c r="AE251" s="115"/>
      <c r="AF251" s="115"/>
      <c r="AG251" s="115"/>
      <c r="AH251" s="109"/>
      <c r="AJ251" s="177"/>
      <c r="AK251" s="177"/>
      <c r="AL251" s="177"/>
      <c r="AM251" s="177"/>
      <c r="AN251" s="177"/>
      <c r="AO251" s="177"/>
      <c r="AP251" s="177"/>
      <c r="AQ251" s="177"/>
    </row>
    <row r="252" spans="1:43" ht="16.149999999999999" customHeight="1">
      <c r="A252" s="105"/>
      <c r="B252" s="67"/>
      <c r="C252" s="67"/>
      <c r="D252" s="67"/>
      <c r="E252" s="68"/>
      <c r="F252" s="108"/>
      <c r="G252" s="111"/>
      <c r="H252" s="111"/>
      <c r="I252" s="115"/>
      <c r="J252" s="115"/>
      <c r="K252" s="115"/>
      <c r="L252" s="109"/>
      <c r="M252" s="117"/>
      <c r="N252" s="108"/>
      <c r="O252" s="115"/>
      <c r="P252" s="115"/>
      <c r="Q252" s="109"/>
      <c r="R252" s="131"/>
      <c r="S252" s="108"/>
      <c r="T252" s="115"/>
      <c r="U252" s="111"/>
      <c r="V252" s="119"/>
      <c r="W252" s="177"/>
      <c r="X252" s="115"/>
      <c r="Y252" s="109"/>
      <c r="Z252" s="108"/>
      <c r="AA252" s="115"/>
      <c r="AB252" s="115"/>
      <c r="AC252" s="115"/>
      <c r="AD252" s="115"/>
      <c r="AE252" s="115"/>
      <c r="AF252" s="115"/>
      <c r="AG252" s="115"/>
      <c r="AH252" s="109"/>
      <c r="AJ252" s="177"/>
      <c r="AK252" s="177"/>
      <c r="AL252" s="177"/>
      <c r="AM252" s="177"/>
      <c r="AN252" s="177"/>
      <c r="AO252" s="177"/>
      <c r="AP252" s="177"/>
      <c r="AQ252" s="177"/>
    </row>
    <row r="253" spans="1:43" ht="16.149999999999999" customHeight="1">
      <c r="A253" s="105"/>
      <c r="B253" s="67"/>
      <c r="C253" s="67"/>
      <c r="D253" s="67"/>
      <c r="E253" s="68"/>
      <c r="F253" s="108"/>
      <c r="G253" s="111"/>
      <c r="H253" s="111"/>
      <c r="I253" s="115"/>
      <c r="J253" s="115"/>
      <c r="K253" s="115"/>
      <c r="L253" s="109"/>
      <c r="M253" s="117"/>
      <c r="N253" s="108"/>
      <c r="O253" s="115"/>
      <c r="P253" s="115"/>
      <c r="Q253" s="109"/>
      <c r="R253" s="131"/>
      <c r="S253" s="108"/>
      <c r="T253" s="115"/>
      <c r="U253" s="111"/>
      <c r="V253" s="119"/>
      <c r="W253" s="177"/>
      <c r="X253" s="115"/>
      <c r="Y253" s="109"/>
      <c r="Z253" s="108"/>
      <c r="AA253" s="115"/>
      <c r="AB253" s="115"/>
      <c r="AC253" s="115"/>
      <c r="AD253" s="115"/>
      <c r="AE253" s="115"/>
      <c r="AF253" s="115"/>
      <c r="AG253" s="115"/>
      <c r="AH253" s="109"/>
      <c r="AJ253" s="177"/>
      <c r="AK253" s="177"/>
      <c r="AL253" s="177"/>
      <c r="AM253" s="177"/>
      <c r="AN253" s="177"/>
      <c r="AO253" s="177"/>
      <c r="AP253" s="177"/>
      <c r="AQ253" s="177"/>
    </row>
    <row r="254" spans="1:43" ht="16.149999999999999" customHeight="1">
      <c r="A254" s="105"/>
      <c r="B254" s="67"/>
      <c r="C254" s="67"/>
      <c r="D254" s="67"/>
      <c r="E254" s="68"/>
      <c r="F254" s="108"/>
      <c r="G254" s="111"/>
      <c r="H254" s="111"/>
      <c r="I254" s="115"/>
      <c r="J254" s="115"/>
      <c r="K254" s="115"/>
      <c r="L254" s="109"/>
      <c r="M254" s="117"/>
      <c r="N254" s="108"/>
      <c r="O254" s="115"/>
      <c r="P254" s="115"/>
      <c r="Q254" s="109"/>
      <c r="R254" s="131"/>
      <c r="S254" s="108"/>
      <c r="T254" s="115"/>
      <c r="U254" s="111"/>
      <c r="V254" s="119"/>
      <c r="W254" s="177"/>
      <c r="X254" s="115"/>
      <c r="Y254" s="109"/>
      <c r="Z254" s="108"/>
      <c r="AA254" s="115"/>
      <c r="AB254" s="115"/>
      <c r="AC254" s="115"/>
      <c r="AD254" s="115"/>
      <c r="AE254" s="115"/>
      <c r="AF254" s="115"/>
      <c r="AG254" s="115"/>
      <c r="AH254" s="109"/>
      <c r="AJ254" s="177"/>
      <c r="AK254" s="177"/>
      <c r="AL254" s="177"/>
      <c r="AM254" s="177"/>
      <c r="AN254" s="177"/>
      <c r="AO254" s="177"/>
      <c r="AP254" s="177"/>
      <c r="AQ254" s="177"/>
    </row>
    <row r="255" spans="1:43" ht="16.149999999999999" customHeight="1">
      <c r="A255" s="105"/>
      <c r="B255" s="67"/>
      <c r="C255" s="67"/>
      <c r="D255" s="67"/>
      <c r="E255" s="68"/>
      <c r="F255" s="108"/>
      <c r="G255" s="111"/>
      <c r="H255" s="111"/>
      <c r="I255" s="115"/>
      <c r="J255" s="115"/>
      <c r="K255" s="115"/>
      <c r="L255" s="109"/>
      <c r="M255" s="117"/>
      <c r="N255" s="108"/>
      <c r="O255" s="115"/>
      <c r="P255" s="115"/>
      <c r="Q255" s="109"/>
      <c r="R255" s="131"/>
      <c r="S255" s="108"/>
      <c r="T255" s="115"/>
      <c r="U255" s="111"/>
      <c r="V255" s="119"/>
      <c r="W255" s="177"/>
      <c r="X255" s="115"/>
      <c r="Y255" s="109"/>
      <c r="Z255" s="108"/>
      <c r="AA255" s="115"/>
      <c r="AB255" s="115"/>
      <c r="AC255" s="115"/>
      <c r="AD255" s="115"/>
      <c r="AE255" s="115"/>
      <c r="AF255" s="115"/>
      <c r="AG255" s="115"/>
      <c r="AH255" s="109"/>
      <c r="AJ255" s="177"/>
      <c r="AK255" s="177"/>
      <c r="AL255" s="177"/>
      <c r="AM255" s="177"/>
      <c r="AN255" s="177"/>
      <c r="AO255" s="177"/>
      <c r="AP255" s="177"/>
      <c r="AQ255" s="177"/>
    </row>
    <row r="256" spans="1:43" ht="16.149999999999999" customHeight="1">
      <c r="A256" s="105"/>
      <c r="B256" s="67"/>
      <c r="C256" s="67"/>
      <c r="D256" s="67"/>
      <c r="E256" s="68"/>
      <c r="F256" s="108"/>
      <c r="G256" s="111"/>
      <c r="H256" s="111"/>
      <c r="I256" s="115"/>
      <c r="J256" s="115"/>
      <c r="K256" s="115"/>
      <c r="L256" s="109"/>
      <c r="M256" s="117"/>
      <c r="N256" s="108"/>
      <c r="O256" s="115"/>
      <c r="P256" s="115"/>
      <c r="Q256" s="109"/>
      <c r="R256" s="131"/>
      <c r="S256" s="108"/>
      <c r="T256" s="115"/>
      <c r="U256" s="111"/>
      <c r="V256" s="119"/>
      <c r="W256" s="177"/>
      <c r="X256" s="115"/>
      <c r="Y256" s="109"/>
      <c r="Z256" s="108"/>
      <c r="AA256" s="115"/>
      <c r="AB256" s="115"/>
      <c r="AC256" s="115"/>
      <c r="AD256" s="115"/>
      <c r="AE256" s="115"/>
      <c r="AF256" s="115"/>
      <c r="AG256" s="115"/>
      <c r="AH256" s="109"/>
      <c r="AJ256" s="177"/>
      <c r="AK256" s="177"/>
      <c r="AL256" s="177"/>
      <c r="AM256" s="177"/>
      <c r="AN256" s="177"/>
      <c r="AO256" s="177"/>
      <c r="AP256" s="177"/>
      <c r="AQ256" s="177"/>
    </row>
    <row r="257" spans="1:43" ht="16.149999999999999" customHeight="1">
      <c r="A257" s="105"/>
      <c r="B257" s="67"/>
      <c r="C257" s="67"/>
      <c r="D257" s="67"/>
      <c r="E257" s="68"/>
      <c r="F257" s="108"/>
      <c r="G257" s="111"/>
      <c r="H257" s="111"/>
      <c r="I257" s="115"/>
      <c r="J257" s="115"/>
      <c r="K257" s="115"/>
      <c r="L257" s="109"/>
      <c r="M257" s="117"/>
      <c r="N257" s="108"/>
      <c r="O257" s="115"/>
      <c r="P257" s="115"/>
      <c r="Q257" s="109"/>
      <c r="R257" s="131"/>
      <c r="S257" s="108"/>
      <c r="T257" s="115"/>
      <c r="U257" s="111"/>
      <c r="V257" s="119"/>
      <c r="W257" s="177"/>
      <c r="X257" s="115"/>
      <c r="Y257" s="109"/>
      <c r="Z257" s="108"/>
      <c r="AA257" s="115"/>
      <c r="AB257" s="115"/>
      <c r="AC257" s="115"/>
      <c r="AD257" s="115"/>
      <c r="AE257" s="115"/>
      <c r="AF257" s="115"/>
      <c r="AG257" s="115"/>
      <c r="AH257" s="109"/>
      <c r="AJ257" s="177"/>
      <c r="AK257" s="177"/>
      <c r="AL257" s="177"/>
      <c r="AM257" s="177"/>
      <c r="AN257" s="177"/>
      <c r="AO257" s="177"/>
      <c r="AP257" s="177"/>
      <c r="AQ257" s="177"/>
    </row>
    <row r="258" spans="1:43" ht="16.149999999999999" customHeight="1">
      <c r="A258" s="105"/>
      <c r="B258" s="67"/>
      <c r="C258" s="67"/>
      <c r="D258" s="67"/>
      <c r="E258" s="68"/>
      <c r="F258" s="108"/>
      <c r="G258" s="111"/>
      <c r="H258" s="111"/>
      <c r="I258" s="115"/>
      <c r="J258" s="115"/>
      <c r="K258" s="115"/>
      <c r="L258" s="109"/>
      <c r="M258" s="117"/>
      <c r="N258" s="108"/>
      <c r="O258" s="115"/>
      <c r="P258" s="115"/>
      <c r="Q258" s="109"/>
      <c r="R258" s="131"/>
      <c r="S258" s="108"/>
      <c r="T258" s="115"/>
      <c r="U258" s="111"/>
      <c r="V258" s="119"/>
      <c r="W258" s="177"/>
      <c r="X258" s="115"/>
      <c r="Y258" s="109"/>
      <c r="Z258" s="108"/>
      <c r="AA258" s="115"/>
      <c r="AB258" s="115"/>
      <c r="AC258" s="115"/>
      <c r="AD258" s="115"/>
      <c r="AE258" s="115"/>
      <c r="AF258" s="115"/>
      <c r="AG258" s="115"/>
      <c r="AH258" s="109"/>
      <c r="AJ258" s="177"/>
      <c r="AK258" s="177"/>
      <c r="AL258" s="177"/>
      <c r="AM258" s="177"/>
      <c r="AN258" s="177"/>
      <c r="AO258" s="177"/>
      <c r="AP258" s="177"/>
      <c r="AQ258" s="177"/>
    </row>
    <row r="259" spans="1:43" ht="16.149999999999999" customHeight="1">
      <c r="A259" s="105"/>
      <c r="B259" s="67"/>
      <c r="C259" s="67"/>
      <c r="D259" s="67"/>
      <c r="E259" s="68"/>
      <c r="F259" s="108"/>
      <c r="G259" s="111"/>
      <c r="H259" s="111"/>
      <c r="I259" s="115"/>
      <c r="J259" s="115"/>
      <c r="K259" s="115"/>
      <c r="L259" s="109"/>
      <c r="M259" s="117"/>
      <c r="N259" s="108"/>
      <c r="O259" s="115"/>
      <c r="P259" s="115"/>
      <c r="Q259" s="109"/>
      <c r="R259" s="131"/>
      <c r="S259" s="108"/>
      <c r="T259" s="115"/>
      <c r="U259" s="111"/>
      <c r="V259" s="119"/>
      <c r="W259" s="177"/>
      <c r="X259" s="115"/>
      <c r="Y259" s="109"/>
      <c r="Z259" s="108"/>
      <c r="AA259" s="115"/>
      <c r="AB259" s="115"/>
      <c r="AC259" s="115"/>
      <c r="AD259" s="115"/>
      <c r="AE259" s="115"/>
      <c r="AF259" s="115"/>
      <c r="AG259" s="115"/>
      <c r="AH259" s="109"/>
      <c r="AJ259" s="177"/>
      <c r="AK259" s="177"/>
      <c r="AL259" s="177"/>
      <c r="AM259" s="177"/>
      <c r="AN259" s="177"/>
      <c r="AO259" s="177"/>
      <c r="AP259" s="177"/>
      <c r="AQ259" s="177"/>
    </row>
    <row r="260" spans="1:43" ht="16.149999999999999" customHeight="1">
      <c r="A260" s="105"/>
      <c r="B260" s="67"/>
      <c r="C260" s="67"/>
      <c r="D260" s="67"/>
      <c r="E260" s="68"/>
      <c r="F260" s="108"/>
      <c r="G260" s="111"/>
      <c r="H260" s="111"/>
      <c r="I260" s="115"/>
      <c r="J260" s="115"/>
      <c r="K260" s="115"/>
      <c r="L260" s="109"/>
      <c r="M260" s="117"/>
      <c r="N260" s="108"/>
      <c r="O260" s="115"/>
      <c r="P260" s="115"/>
      <c r="Q260" s="109"/>
      <c r="R260" s="131"/>
      <c r="S260" s="108"/>
      <c r="T260" s="115"/>
      <c r="U260" s="111"/>
      <c r="V260" s="119"/>
      <c r="W260" s="177"/>
      <c r="X260" s="115"/>
      <c r="Y260" s="109"/>
      <c r="Z260" s="108"/>
      <c r="AA260" s="115"/>
      <c r="AB260" s="115"/>
      <c r="AC260" s="115"/>
      <c r="AD260" s="115"/>
      <c r="AE260" s="115"/>
      <c r="AF260" s="115"/>
      <c r="AG260" s="115"/>
      <c r="AH260" s="109"/>
      <c r="AJ260" s="177"/>
      <c r="AK260" s="177"/>
      <c r="AL260" s="177"/>
      <c r="AM260" s="177"/>
      <c r="AN260" s="177"/>
      <c r="AO260" s="177"/>
      <c r="AP260" s="177"/>
      <c r="AQ260" s="177"/>
    </row>
    <row r="261" spans="1:43" ht="16.149999999999999" customHeight="1">
      <c r="A261" s="105"/>
      <c r="B261" s="67"/>
      <c r="C261" s="67"/>
      <c r="D261" s="67"/>
      <c r="E261" s="68"/>
      <c r="F261" s="108"/>
      <c r="G261" s="111"/>
      <c r="H261" s="111"/>
      <c r="I261" s="115"/>
      <c r="J261" s="115"/>
      <c r="K261" s="115"/>
      <c r="L261" s="109"/>
      <c r="M261" s="117"/>
      <c r="N261" s="108"/>
      <c r="O261" s="115"/>
      <c r="P261" s="115"/>
      <c r="Q261" s="109"/>
      <c r="R261" s="131"/>
      <c r="S261" s="108"/>
      <c r="T261" s="115"/>
      <c r="U261" s="111"/>
      <c r="V261" s="119"/>
      <c r="W261" s="177"/>
      <c r="X261" s="115"/>
      <c r="Y261" s="109"/>
      <c r="Z261" s="108"/>
      <c r="AA261" s="115"/>
      <c r="AB261" s="115"/>
      <c r="AC261" s="115"/>
      <c r="AD261" s="115"/>
      <c r="AE261" s="115"/>
      <c r="AF261" s="115"/>
      <c r="AG261" s="115"/>
      <c r="AH261" s="109"/>
      <c r="AJ261" s="177"/>
      <c r="AK261" s="177"/>
      <c r="AL261" s="177"/>
      <c r="AM261" s="177"/>
      <c r="AN261" s="177"/>
      <c r="AO261" s="177"/>
      <c r="AP261" s="177"/>
      <c r="AQ261" s="177"/>
    </row>
    <row r="262" spans="1:43" ht="16.149999999999999" customHeight="1">
      <c r="A262" s="105"/>
      <c r="B262" s="67"/>
      <c r="C262" s="67"/>
      <c r="D262" s="67"/>
      <c r="E262" s="68"/>
      <c r="F262" s="108"/>
      <c r="G262" s="111"/>
      <c r="H262" s="111"/>
      <c r="I262" s="115"/>
      <c r="J262" s="115"/>
      <c r="K262" s="115"/>
      <c r="L262" s="109"/>
      <c r="M262" s="117"/>
      <c r="N262" s="108"/>
      <c r="O262" s="115"/>
      <c r="P262" s="115"/>
      <c r="Q262" s="109"/>
      <c r="R262" s="131"/>
      <c r="S262" s="108"/>
      <c r="T262" s="115"/>
      <c r="U262" s="111"/>
      <c r="V262" s="119"/>
      <c r="W262" s="177"/>
      <c r="X262" s="115"/>
      <c r="Y262" s="109"/>
      <c r="Z262" s="108"/>
      <c r="AA262" s="115"/>
      <c r="AB262" s="115"/>
      <c r="AC262" s="115"/>
      <c r="AD262" s="115"/>
      <c r="AE262" s="115"/>
      <c r="AF262" s="115"/>
      <c r="AG262" s="115"/>
      <c r="AH262" s="109"/>
      <c r="AJ262" s="177"/>
      <c r="AK262" s="177"/>
      <c r="AL262" s="177"/>
      <c r="AM262" s="177"/>
      <c r="AN262" s="177"/>
      <c r="AO262" s="177"/>
      <c r="AP262" s="177"/>
      <c r="AQ262" s="177"/>
    </row>
    <row r="263" spans="1:43" ht="16.149999999999999" customHeight="1">
      <c r="A263" s="105"/>
      <c r="B263" s="67"/>
      <c r="C263" s="67"/>
      <c r="D263" s="67"/>
      <c r="E263" s="68"/>
      <c r="F263" s="108"/>
      <c r="G263" s="111"/>
      <c r="H263" s="111"/>
      <c r="I263" s="115"/>
      <c r="J263" s="115"/>
      <c r="K263" s="115"/>
      <c r="L263" s="109"/>
      <c r="M263" s="117"/>
      <c r="N263" s="108"/>
      <c r="O263" s="115"/>
      <c r="P263" s="115"/>
      <c r="Q263" s="109"/>
      <c r="R263" s="131"/>
      <c r="S263" s="108"/>
      <c r="T263" s="115"/>
      <c r="U263" s="111"/>
      <c r="V263" s="119"/>
      <c r="W263" s="177"/>
      <c r="X263" s="115"/>
      <c r="Y263" s="109"/>
      <c r="Z263" s="108"/>
      <c r="AA263" s="115"/>
      <c r="AB263" s="115"/>
      <c r="AC263" s="115"/>
      <c r="AD263" s="115"/>
      <c r="AE263" s="115"/>
      <c r="AF263" s="115"/>
      <c r="AG263" s="115"/>
      <c r="AH263" s="109"/>
      <c r="AJ263" s="177"/>
      <c r="AK263" s="177"/>
      <c r="AL263" s="177"/>
      <c r="AM263" s="177"/>
      <c r="AN263" s="177"/>
      <c r="AO263" s="177"/>
      <c r="AP263" s="177"/>
      <c r="AQ263" s="177"/>
    </row>
    <row r="264" spans="1:43" ht="16.149999999999999" customHeight="1">
      <c r="A264" s="105"/>
      <c r="B264" s="67"/>
      <c r="C264" s="67"/>
      <c r="D264" s="67"/>
      <c r="E264" s="68"/>
      <c r="F264" s="108"/>
      <c r="G264" s="111"/>
      <c r="H264" s="111"/>
      <c r="I264" s="115"/>
      <c r="J264" s="115"/>
      <c r="K264" s="115"/>
      <c r="L264" s="109"/>
      <c r="M264" s="117"/>
      <c r="N264" s="108"/>
      <c r="O264" s="115"/>
      <c r="P264" s="115"/>
      <c r="Q264" s="109"/>
      <c r="R264" s="131"/>
      <c r="S264" s="108"/>
      <c r="T264" s="115"/>
      <c r="U264" s="111"/>
      <c r="V264" s="119"/>
      <c r="W264" s="177"/>
      <c r="X264" s="115"/>
      <c r="Y264" s="109"/>
      <c r="Z264" s="108"/>
      <c r="AA264" s="115"/>
      <c r="AB264" s="115"/>
      <c r="AC264" s="115"/>
      <c r="AD264" s="115"/>
      <c r="AE264" s="115"/>
      <c r="AF264" s="115"/>
      <c r="AG264" s="115"/>
      <c r="AH264" s="109"/>
      <c r="AJ264" s="177"/>
      <c r="AK264" s="177"/>
      <c r="AL264" s="177"/>
      <c r="AM264" s="177"/>
      <c r="AN264" s="177"/>
      <c r="AO264" s="177"/>
      <c r="AP264" s="177"/>
      <c r="AQ264" s="177"/>
    </row>
    <row r="265" spans="1:43" ht="16.149999999999999" customHeight="1">
      <c r="A265" s="105"/>
      <c r="B265" s="67"/>
      <c r="C265" s="67"/>
      <c r="D265" s="67"/>
      <c r="E265" s="68"/>
      <c r="F265" s="108"/>
      <c r="G265" s="111"/>
      <c r="H265" s="111"/>
      <c r="I265" s="115"/>
      <c r="J265" s="115"/>
      <c r="K265" s="115"/>
      <c r="L265" s="109"/>
      <c r="M265" s="117"/>
      <c r="N265" s="108"/>
      <c r="O265" s="115"/>
      <c r="P265" s="115"/>
      <c r="Q265" s="109"/>
      <c r="R265" s="131"/>
      <c r="S265" s="108"/>
      <c r="T265" s="115"/>
      <c r="U265" s="111"/>
      <c r="V265" s="119"/>
      <c r="W265" s="177"/>
      <c r="X265" s="115"/>
      <c r="Y265" s="109"/>
      <c r="Z265" s="108"/>
      <c r="AA265" s="115"/>
      <c r="AB265" s="115"/>
      <c r="AC265" s="115"/>
      <c r="AD265" s="115"/>
      <c r="AE265" s="115"/>
      <c r="AF265" s="115"/>
      <c r="AG265" s="115"/>
      <c r="AH265" s="109"/>
      <c r="AJ265" s="177"/>
      <c r="AK265" s="177"/>
      <c r="AL265" s="177"/>
      <c r="AM265" s="177"/>
      <c r="AN265" s="177"/>
      <c r="AO265" s="177"/>
      <c r="AP265" s="177"/>
      <c r="AQ265" s="177"/>
    </row>
    <row r="266" spans="1:43" ht="16.149999999999999" customHeight="1">
      <c r="A266" s="105"/>
      <c r="B266" s="67"/>
      <c r="C266" s="67"/>
      <c r="D266" s="67"/>
      <c r="E266" s="68"/>
      <c r="F266" s="108"/>
      <c r="G266" s="111"/>
      <c r="H266" s="111"/>
      <c r="I266" s="115"/>
      <c r="J266" s="115"/>
      <c r="K266" s="115"/>
      <c r="L266" s="109"/>
      <c r="M266" s="117"/>
      <c r="N266" s="108"/>
      <c r="O266" s="115"/>
      <c r="P266" s="115"/>
      <c r="Q266" s="109"/>
      <c r="R266" s="131"/>
      <c r="S266" s="108"/>
      <c r="T266" s="115"/>
      <c r="U266" s="111"/>
      <c r="V266" s="119"/>
      <c r="W266" s="177"/>
      <c r="X266" s="115"/>
      <c r="Y266" s="109"/>
      <c r="Z266" s="108"/>
      <c r="AA266" s="115"/>
      <c r="AB266" s="115"/>
      <c r="AC266" s="115"/>
      <c r="AD266" s="115"/>
      <c r="AE266" s="115"/>
      <c r="AF266" s="115"/>
      <c r="AG266" s="115"/>
      <c r="AH266" s="109"/>
      <c r="AJ266" s="177"/>
      <c r="AK266" s="177"/>
      <c r="AL266" s="177"/>
      <c r="AM266" s="177"/>
      <c r="AN266" s="177"/>
      <c r="AO266" s="177"/>
      <c r="AP266" s="177"/>
      <c r="AQ266" s="177"/>
    </row>
    <row r="267" spans="1:43" ht="16.149999999999999" customHeight="1">
      <c r="A267" s="105"/>
      <c r="B267" s="67"/>
      <c r="C267" s="67"/>
      <c r="D267" s="67"/>
      <c r="E267" s="68"/>
      <c r="F267" s="108"/>
      <c r="G267" s="111"/>
      <c r="H267" s="111"/>
      <c r="I267" s="115"/>
      <c r="J267" s="115"/>
      <c r="K267" s="115"/>
      <c r="L267" s="109"/>
      <c r="M267" s="117"/>
      <c r="N267" s="108"/>
      <c r="O267" s="115"/>
      <c r="P267" s="115"/>
      <c r="Q267" s="109"/>
      <c r="R267" s="131"/>
      <c r="S267" s="108"/>
      <c r="T267" s="115"/>
      <c r="U267" s="111"/>
      <c r="V267" s="119"/>
      <c r="W267" s="177"/>
      <c r="X267" s="115"/>
      <c r="Y267" s="109"/>
      <c r="Z267" s="108"/>
      <c r="AA267" s="115"/>
      <c r="AB267" s="115"/>
      <c r="AC267" s="115"/>
      <c r="AD267" s="115"/>
      <c r="AE267" s="115"/>
      <c r="AF267" s="115"/>
      <c r="AG267" s="115"/>
      <c r="AH267" s="109"/>
      <c r="AJ267" s="177"/>
      <c r="AK267" s="177"/>
      <c r="AL267" s="177"/>
      <c r="AM267" s="177"/>
      <c r="AN267" s="177"/>
      <c r="AO267" s="177"/>
      <c r="AP267" s="177"/>
      <c r="AQ267" s="177"/>
    </row>
    <row r="268" spans="1:43" ht="16.149999999999999" customHeight="1">
      <c r="A268" s="105"/>
      <c r="B268" s="67"/>
      <c r="C268" s="67"/>
      <c r="D268" s="67"/>
      <c r="E268" s="68"/>
      <c r="F268" s="108"/>
      <c r="G268" s="111"/>
      <c r="H268" s="111"/>
      <c r="I268" s="115"/>
      <c r="J268" s="115"/>
      <c r="K268" s="115"/>
      <c r="L268" s="109"/>
      <c r="M268" s="117"/>
      <c r="N268" s="108"/>
      <c r="O268" s="115"/>
      <c r="P268" s="115"/>
      <c r="Q268" s="109"/>
      <c r="R268" s="131"/>
      <c r="S268" s="108"/>
      <c r="T268" s="115"/>
      <c r="U268" s="111"/>
      <c r="V268" s="119"/>
      <c r="W268" s="177"/>
      <c r="X268" s="115"/>
      <c r="Y268" s="109"/>
      <c r="Z268" s="108"/>
      <c r="AA268" s="115"/>
      <c r="AB268" s="115"/>
      <c r="AC268" s="115"/>
      <c r="AD268" s="115"/>
      <c r="AE268" s="115"/>
      <c r="AF268" s="115"/>
      <c r="AG268" s="115"/>
      <c r="AH268" s="109"/>
      <c r="AJ268" s="177"/>
      <c r="AK268" s="177"/>
      <c r="AL268" s="177"/>
      <c r="AM268" s="177"/>
      <c r="AN268" s="177"/>
      <c r="AO268" s="177"/>
      <c r="AP268" s="177"/>
      <c r="AQ268" s="177"/>
    </row>
    <row r="269" spans="1:43" ht="16.149999999999999" customHeight="1">
      <c r="A269" s="105"/>
      <c r="B269" s="67"/>
      <c r="C269" s="67"/>
      <c r="D269" s="67"/>
      <c r="E269" s="68"/>
      <c r="F269" s="108"/>
      <c r="G269" s="111"/>
      <c r="H269" s="111"/>
      <c r="I269" s="115"/>
      <c r="J269" s="115"/>
      <c r="K269" s="115"/>
      <c r="L269" s="109"/>
      <c r="M269" s="117"/>
      <c r="N269" s="108"/>
      <c r="O269" s="115"/>
      <c r="P269" s="115"/>
      <c r="Q269" s="109"/>
      <c r="R269" s="131"/>
      <c r="S269" s="108"/>
      <c r="T269" s="115"/>
      <c r="U269" s="111"/>
      <c r="V269" s="119"/>
      <c r="W269" s="177"/>
      <c r="X269" s="115"/>
      <c r="Y269" s="109"/>
      <c r="Z269" s="108"/>
      <c r="AA269" s="115"/>
      <c r="AB269" s="115"/>
      <c r="AC269" s="115"/>
      <c r="AD269" s="115"/>
      <c r="AE269" s="115"/>
      <c r="AF269" s="115"/>
      <c r="AG269" s="115"/>
      <c r="AH269" s="109"/>
      <c r="AJ269" s="177"/>
      <c r="AK269" s="177"/>
      <c r="AL269" s="177"/>
      <c r="AM269" s="177"/>
      <c r="AN269" s="177"/>
      <c r="AO269" s="177"/>
      <c r="AP269" s="177"/>
      <c r="AQ269" s="177"/>
    </row>
    <row r="270" spans="1:43" ht="16.149999999999999" customHeight="1">
      <c r="A270" s="105"/>
      <c r="B270" s="67"/>
      <c r="C270" s="67"/>
      <c r="D270" s="67"/>
      <c r="E270" s="68"/>
      <c r="F270" s="108"/>
      <c r="G270" s="111"/>
      <c r="H270" s="111"/>
      <c r="I270" s="115"/>
      <c r="J270" s="115"/>
      <c r="K270" s="115"/>
      <c r="L270" s="109"/>
      <c r="M270" s="117"/>
      <c r="N270" s="108"/>
      <c r="O270" s="115"/>
      <c r="P270" s="115"/>
      <c r="Q270" s="109"/>
      <c r="R270" s="131"/>
      <c r="S270" s="108"/>
      <c r="T270" s="115"/>
      <c r="U270" s="111"/>
      <c r="V270" s="119"/>
      <c r="W270" s="177"/>
      <c r="X270" s="115"/>
      <c r="Y270" s="109"/>
      <c r="Z270" s="108"/>
      <c r="AA270" s="115"/>
      <c r="AB270" s="115"/>
      <c r="AC270" s="115"/>
      <c r="AD270" s="115"/>
      <c r="AE270" s="115"/>
      <c r="AF270" s="115"/>
      <c r="AG270" s="115"/>
      <c r="AH270" s="109"/>
      <c r="AJ270" s="177"/>
      <c r="AK270" s="177"/>
      <c r="AL270" s="177"/>
      <c r="AM270" s="177"/>
      <c r="AN270" s="177"/>
      <c r="AO270" s="177"/>
      <c r="AP270" s="177"/>
      <c r="AQ270" s="177"/>
    </row>
    <row r="271" spans="1:43" ht="16.149999999999999" customHeight="1">
      <c r="A271" s="105"/>
      <c r="B271" s="67"/>
      <c r="C271" s="67"/>
      <c r="D271" s="67"/>
      <c r="E271" s="68"/>
      <c r="F271" s="108"/>
      <c r="G271" s="111"/>
      <c r="H271" s="111"/>
      <c r="I271" s="115"/>
      <c r="J271" s="115"/>
      <c r="K271" s="115"/>
      <c r="L271" s="109"/>
      <c r="M271" s="117"/>
      <c r="N271" s="108"/>
      <c r="O271" s="115"/>
      <c r="P271" s="115"/>
      <c r="Q271" s="109"/>
      <c r="R271" s="131"/>
      <c r="S271" s="108"/>
      <c r="T271" s="115"/>
      <c r="U271" s="111"/>
      <c r="V271" s="119"/>
      <c r="W271" s="177"/>
      <c r="X271" s="115"/>
      <c r="Y271" s="109"/>
      <c r="Z271" s="108"/>
      <c r="AA271" s="115"/>
      <c r="AB271" s="115"/>
      <c r="AC271" s="115"/>
      <c r="AD271" s="115"/>
      <c r="AE271" s="115"/>
      <c r="AF271" s="115"/>
      <c r="AG271" s="115"/>
      <c r="AH271" s="109"/>
      <c r="AJ271" s="177"/>
      <c r="AK271" s="177"/>
      <c r="AL271" s="177"/>
      <c r="AM271" s="177"/>
      <c r="AN271" s="177"/>
      <c r="AO271" s="177"/>
      <c r="AP271" s="177"/>
      <c r="AQ271" s="177"/>
    </row>
    <row r="272" spans="1:43" ht="16.149999999999999" customHeight="1">
      <c r="A272" s="105"/>
      <c r="B272" s="67"/>
      <c r="C272" s="67"/>
      <c r="D272" s="67"/>
      <c r="E272" s="68"/>
      <c r="F272" s="108"/>
      <c r="G272" s="111"/>
      <c r="H272" s="111"/>
      <c r="I272" s="115"/>
      <c r="J272" s="115"/>
      <c r="K272" s="115"/>
      <c r="L272" s="109"/>
      <c r="M272" s="117"/>
      <c r="N272" s="108"/>
      <c r="O272" s="115"/>
      <c r="P272" s="115"/>
      <c r="Q272" s="109"/>
      <c r="R272" s="131"/>
      <c r="S272" s="108"/>
      <c r="T272" s="115"/>
      <c r="U272" s="111"/>
      <c r="V272" s="119"/>
      <c r="W272" s="177"/>
      <c r="X272" s="115"/>
      <c r="Y272" s="109"/>
      <c r="Z272" s="108"/>
      <c r="AA272" s="115"/>
      <c r="AB272" s="115"/>
      <c r="AC272" s="115"/>
      <c r="AD272" s="115"/>
      <c r="AE272" s="115"/>
      <c r="AF272" s="115"/>
      <c r="AG272" s="115"/>
      <c r="AH272" s="109"/>
      <c r="AJ272" s="177"/>
      <c r="AK272" s="177"/>
      <c r="AL272" s="177"/>
      <c r="AM272" s="177"/>
      <c r="AN272" s="177"/>
      <c r="AO272" s="177"/>
      <c r="AP272" s="177"/>
      <c r="AQ272" s="177"/>
    </row>
    <row r="273" spans="1:43" ht="16.149999999999999" customHeight="1">
      <c r="A273" s="105"/>
      <c r="B273" s="67"/>
      <c r="C273" s="67"/>
      <c r="D273" s="67"/>
      <c r="E273" s="68"/>
      <c r="F273" s="108"/>
      <c r="G273" s="111"/>
      <c r="H273" s="111"/>
      <c r="I273" s="115"/>
      <c r="J273" s="115"/>
      <c r="K273" s="115"/>
      <c r="L273" s="109"/>
      <c r="M273" s="117"/>
      <c r="N273" s="108"/>
      <c r="O273" s="115"/>
      <c r="P273" s="115"/>
      <c r="Q273" s="109"/>
      <c r="R273" s="131"/>
      <c r="S273" s="108"/>
      <c r="T273" s="115"/>
      <c r="U273" s="111"/>
      <c r="V273" s="119"/>
      <c r="W273" s="177"/>
      <c r="X273" s="115"/>
      <c r="Y273" s="109"/>
      <c r="Z273" s="108"/>
      <c r="AA273" s="115"/>
      <c r="AB273" s="115"/>
      <c r="AC273" s="115"/>
      <c r="AD273" s="115"/>
      <c r="AE273" s="115"/>
      <c r="AF273" s="115"/>
      <c r="AG273" s="115"/>
      <c r="AH273" s="109"/>
      <c r="AJ273" s="177"/>
      <c r="AK273" s="177"/>
      <c r="AL273" s="177"/>
      <c r="AM273" s="177"/>
      <c r="AN273" s="177"/>
      <c r="AO273" s="177"/>
      <c r="AP273" s="177"/>
      <c r="AQ273" s="177"/>
    </row>
    <row r="274" spans="1:43" ht="16.149999999999999" customHeight="1">
      <c r="A274" s="105"/>
      <c r="B274" s="67"/>
      <c r="C274" s="67"/>
      <c r="D274" s="67"/>
      <c r="E274" s="68"/>
      <c r="F274" s="108"/>
      <c r="G274" s="111"/>
      <c r="H274" s="111"/>
      <c r="I274" s="115"/>
      <c r="J274" s="115"/>
      <c r="K274" s="115"/>
      <c r="L274" s="109"/>
      <c r="M274" s="117"/>
      <c r="N274" s="108"/>
      <c r="O274" s="115"/>
      <c r="P274" s="115"/>
      <c r="Q274" s="109"/>
      <c r="R274" s="131"/>
      <c r="S274" s="108"/>
      <c r="T274" s="115"/>
      <c r="U274" s="111"/>
      <c r="V274" s="119"/>
      <c r="W274" s="177"/>
      <c r="X274" s="115"/>
      <c r="Y274" s="109"/>
      <c r="Z274" s="108"/>
      <c r="AA274" s="115"/>
      <c r="AB274" s="115"/>
      <c r="AC274" s="115"/>
      <c r="AD274" s="115"/>
      <c r="AE274" s="115"/>
      <c r="AF274" s="115"/>
      <c r="AG274" s="115"/>
      <c r="AH274" s="109"/>
      <c r="AJ274" s="177"/>
      <c r="AK274" s="177"/>
      <c r="AL274" s="177"/>
      <c r="AM274" s="177"/>
      <c r="AN274" s="177"/>
      <c r="AO274" s="177"/>
      <c r="AP274" s="177"/>
      <c r="AQ274" s="177"/>
    </row>
    <row r="275" spans="1:43" ht="16.149999999999999" customHeight="1">
      <c r="A275" s="105"/>
      <c r="B275" s="67"/>
      <c r="C275" s="67"/>
      <c r="D275" s="67"/>
      <c r="E275" s="68"/>
      <c r="F275" s="108"/>
      <c r="G275" s="111"/>
      <c r="H275" s="111"/>
      <c r="I275" s="115"/>
      <c r="J275" s="115"/>
      <c r="K275" s="115"/>
      <c r="L275" s="109"/>
      <c r="M275" s="117"/>
      <c r="N275" s="108"/>
      <c r="O275" s="115"/>
      <c r="P275" s="115"/>
      <c r="Q275" s="109"/>
      <c r="R275" s="131"/>
      <c r="S275" s="108"/>
      <c r="T275" s="115"/>
      <c r="U275" s="111"/>
      <c r="V275" s="119"/>
      <c r="W275" s="177"/>
      <c r="X275" s="115"/>
      <c r="Y275" s="109"/>
      <c r="Z275" s="108"/>
      <c r="AA275" s="115"/>
      <c r="AB275" s="115"/>
      <c r="AC275" s="115"/>
      <c r="AD275" s="115"/>
      <c r="AE275" s="115"/>
      <c r="AF275" s="115"/>
      <c r="AG275" s="115"/>
      <c r="AH275" s="109"/>
      <c r="AJ275" s="177"/>
      <c r="AK275" s="177"/>
      <c r="AL275" s="177"/>
      <c r="AM275" s="177"/>
      <c r="AN275" s="177"/>
      <c r="AO275" s="177"/>
      <c r="AP275" s="177"/>
      <c r="AQ275" s="177"/>
    </row>
    <row r="276" spans="1:43" ht="16.149999999999999" customHeight="1">
      <c r="A276" s="105"/>
      <c r="B276" s="67"/>
      <c r="C276" s="67"/>
      <c r="D276" s="67"/>
      <c r="E276" s="68"/>
      <c r="F276" s="108"/>
      <c r="G276" s="111"/>
      <c r="H276" s="111"/>
      <c r="I276" s="115"/>
      <c r="J276" s="115"/>
      <c r="K276" s="115"/>
      <c r="L276" s="109"/>
      <c r="M276" s="117"/>
      <c r="N276" s="108"/>
      <c r="O276" s="115"/>
      <c r="P276" s="115"/>
      <c r="Q276" s="109"/>
      <c r="R276" s="131"/>
      <c r="S276" s="108"/>
      <c r="T276" s="115"/>
      <c r="U276" s="111"/>
      <c r="V276" s="119"/>
      <c r="W276" s="177"/>
      <c r="X276" s="115"/>
      <c r="Y276" s="109"/>
      <c r="Z276" s="108"/>
      <c r="AA276" s="115"/>
      <c r="AB276" s="115"/>
      <c r="AC276" s="115"/>
      <c r="AD276" s="115"/>
      <c r="AE276" s="115"/>
      <c r="AF276" s="115"/>
      <c r="AG276" s="115"/>
      <c r="AH276" s="109"/>
      <c r="AJ276" s="177"/>
      <c r="AK276" s="177"/>
      <c r="AL276" s="177"/>
      <c r="AM276" s="177"/>
      <c r="AN276" s="177"/>
      <c r="AO276" s="177"/>
      <c r="AP276" s="177"/>
      <c r="AQ276" s="177"/>
    </row>
    <row r="277" spans="1:43" ht="16.149999999999999" customHeight="1">
      <c r="A277" s="105"/>
      <c r="B277" s="67"/>
      <c r="C277" s="67"/>
      <c r="D277" s="67"/>
      <c r="E277" s="68"/>
      <c r="F277" s="108"/>
      <c r="G277" s="111"/>
      <c r="H277" s="111"/>
      <c r="I277" s="115"/>
      <c r="J277" s="115"/>
      <c r="K277" s="115"/>
      <c r="L277" s="109"/>
      <c r="M277" s="117"/>
      <c r="N277" s="108"/>
      <c r="O277" s="115"/>
      <c r="P277" s="115"/>
      <c r="Q277" s="109"/>
      <c r="R277" s="131"/>
      <c r="S277" s="108"/>
      <c r="T277" s="115"/>
      <c r="U277" s="111"/>
      <c r="V277" s="119"/>
      <c r="W277" s="177"/>
      <c r="X277" s="115"/>
      <c r="Y277" s="109"/>
      <c r="Z277" s="108"/>
      <c r="AA277" s="115"/>
      <c r="AB277" s="115"/>
      <c r="AC277" s="115"/>
      <c r="AD277" s="115"/>
      <c r="AE277" s="115"/>
      <c r="AF277" s="115"/>
      <c r="AG277" s="115"/>
      <c r="AH277" s="109"/>
      <c r="AJ277" s="177"/>
      <c r="AK277" s="177"/>
      <c r="AL277" s="177"/>
      <c r="AM277" s="177"/>
      <c r="AN277" s="177"/>
      <c r="AO277" s="177"/>
      <c r="AP277" s="177"/>
      <c r="AQ277" s="177"/>
    </row>
    <row r="278" spans="1:43" ht="16.149999999999999" customHeight="1">
      <c r="A278" s="105"/>
      <c r="B278" s="67"/>
      <c r="C278" s="67"/>
      <c r="D278" s="67"/>
      <c r="E278" s="68"/>
      <c r="F278" s="108"/>
      <c r="G278" s="111"/>
      <c r="H278" s="111"/>
      <c r="I278" s="115"/>
      <c r="J278" s="115"/>
      <c r="K278" s="115"/>
      <c r="L278" s="109"/>
      <c r="M278" s="117"/>
      <c r="N278" s="108"/>
      <c r="O278" s="115"/>
      <c r="P278" s="115"/>
      <c r="Q278" s="109"/>
      <c r="R278" s="131"/>
      <c r="S278" s="108"/>
      <c r="T278" s="115"/>
      <c r="U278" s="111"/>
      <c r="V278" s="119"/>
      <c r="W278" s="177"/>
      <c r="X278" s="115"/>
      <c r="Y278" s="109"/>
      <c r="Z278" s="108"/>
      <c r="AA278" s="115"/>
      <c r="AB278" s="115"/>
      <c r="AC278" s="115"/>
      <c r="AD278" s="115"/>
      <c r="AE278" s="115"/>
      <c r="AF278" s="115"/>
      <c r="AG278" s="115"/>
      <c r="AH278" s="109"/>
      <c r="AJ278" s="177"/>
      <c r="AK278" s="177"/>
      <c r="AL278" s="177"/>
      <c r="AM278" s="177"/>
      <c r="AN278" s="177"/>
      <c r="AO278" s="177"/>
      <c r="AP278" s="177"/>
      <c r="AQ278" s="177"/>
    </row>
    <row r="279" spans="1:43" ht="16.149999999999999" customHeight="1">
      <c r="A279" s="105"/>
      <c r="B279" s="67"/>
      <c r="C279" s="67"/>
      <c r="D279" s="67"/>
      <c r="E279" s="68"/>
      <c r="F279" s="108"/>
      <c r="G279" s="111"/>
      <c r="H279" s="111"/>
      <c r="I279" s="115"/>
      <c r="J279" s="115"/>
      <c r="K279" s="115"/>
      <c r="L279" s="109"/>
      <c r="M279" s="117"/>
      <c r="N279" s="108"/>
      <c r="O279" s="115"/>
      <c r="P279" s="115"/>
      <c r="Q279" s="109"/>
      <c r="R279" s="131"/>
      <c r="S279" s="108"/>
      <c r="T279" s="115"/>
      <c r="U279" s="111"/>
      <c r="V279" s="119"/>
      <c r="W279" s="177"/>
      <c r="X279" s="115"/>
      <c r="Y279" s="109"/>
      <c r="Z279" s="108"/>
      <c r="AA279" s="115"/>
      <c r="AB279" s="115"/>
      <c r="AC279" s="115"/>
      <c r="AD279" s="115"/>
      <c r="AE279" s="115"/>
      <c r="AF279" s="115"/>
      <c r="AG279" s="115"/>
      <c r="AH279" s="109"/>
      <c r="AJ279" s="177"/>
      <c r="AK279" s="177"/>
      <c r="AL279" s="177"/>
      <c r="AM279" s="177"/>
      <c r="AN279" s="177"/>
      <c r="AO279" s="177"/>
      <c r="AP279" s="177"/>
      <c r="AQ279" s="177"/>
    </row>
    <row r="280" spans="1:43" ht="16.149999999999999" customHeight="1">
      <c r="A280" s="105"/>
      <c r="B280" s="67"/>
      <c r="C280" s="67"/>
      <c r="D280" s="67"/>
      <c r="E280" s="68"/>
      <c r="F280" s="108"/>
      <c r="G280" s="111"/>
      <c r="H280" s="111"/>
      <c r="I280" s="115"/>
      <c r="J280" s="115"/>
      <c r="K280" s="115"/>
      <c r="L280" s="109"/>
      <c r="M280" s="117"/>
      <c r="N280" s="108"/>
      <c r="O280" s="115"/>
      <c r="P280" s="115"/>
      <c r="Q280" s="109"/>
      <c r="R280" s="131"/>
      <c r="S280" s="108"/>
      <c r="T280" s="115"/>
      <c r="U280" s="111"/>
      <c r="V280" s="119"/>
      <c r="W280" s="177"/>
      <c r="X280" s="115"/>
      <c r="Y280" s="109"/>
      <c r="Z280" s="108"/>
      <c r="AA280" s="115"/>
      <c r="AB280" s="115"/>
      <c r="AC280" s="115"/>
      <c r="AD280" s="115"/>
      <c r="AE280" s="115"/>
      <c r="AF280" s="115"/>
      <c r="AG280" s="115"/>
      <c r="AH280" s="109"/>
      <c r="AJ280" s="177"/>
      <c r="AK280" s="177"/>
      <c r="AL280" s="177"/>
      <c r="AM280" s="177"/>
      <c r="AN280" s="177"/>
      <c r="AO280" s="177"/>
      <c r="AP280" s="177"/>
      <c r="AQ280" s="177"/>
    </row>
    <row r="281" spans="1:43" ht="16.149999999999999" customHeight="1">
      <c r="A281" s="105"/>
      <c r="B281" s="67"/>
      <c r="C281" s="67"/>
      <c r="D281" s="67"/>
      <c r="E281" s="68"/>
      <c r="F281" s="108"/>
      <c r="G281" s="111"/>
      <c r="H281" s="111"/>
      <c r="I281" s="115"/>
      <c r="J281" s="115"/>
      <c r="K281" s="115"/>
      <c r="L281" s="109"/>
      <c r="M281" s="117"/>
      <c r="N281" s="108"/>
      <c r="O281" s="115"/>
      <c r="P281" s="115"/>
      <c r="Q281" s="109"/>
      <c r="R281" s="131"/>
      <c r="S281" s="108"/>
      <c r="T281" s="115"/>
      <c r="U281" s="111"/>
      <c r="V281" s="119"/>
      <c r="W281" s="177"/>
      <c r="X281" s="115"/>
      <c r="Y281" s="109"/>
      <c r="Z281" s="108"/>
      <c r="AA281" s="115"/>
      <c r="AB281" s="115"/>
      <c r="AC281" s="115"/>
      <c r="AD281" s="115"/>
      <c r="AE281" s="115"/>
      <c r="AF281" s="115"/>
      <c r="AG281" s="115"/>
      <c r="AH281" s="109"/>
      <c r="AJ281" s="177"/>
      <c r="AK281" s="177"/>
      <c r="AL281" s="177"/>
      <c r="AM281" s="177"/>
      <c r="AN281" s="177"/>
      <c r="AO281" s="177"/>
      <c r="AP281" s="177"/>
      <c r="AQ281" s="177"/>
    </row>
    <row r="282" spans="1:43" ht="16.149999999999999" customHeight="1">
      <c r="A282" s="105"/>
      <c r="B282" s="67"/>
      <c r="C282" s="67"/>
      <c r="D282" s="67"/>
      <c r="E282" s="68"/>
      <c r="F282" s="108"/>
      <c r="G282" s="111"/>
      <c r="H282" s="111"/>
      <c r="I282" s="115"/>
      <c r="J282" s="115"/>
      <c r="K282" s="115"/>
      <c r="L282" s="109"/>
      <c r="M282" s="117"/>
      <c r="N282" s="108"/>
      <c r="O282" s="115"/>
      <c r="P282" s="115"/>
      <c r="Q282" s="109"/>
      <c r="R282" s="131"/>
      <c r="S282" s="108"/>
      <c r="T282" s="115"/>
      <c r="U282" s="111"/>
      <c r="V282" s="119"/>
      <c r="W282" s="177"/>
      <c r="X282" s="115"/>
      <c r="Y282" s="109"/>
      <c r="Z282" s="108"/>
      <c r="AA282" s="115"/>
      <c r="AB282" s="115"/>
      <c r="AC282" s="115"/>
      <c r="AD282" s="115"/>
      <c r="AE282" s="115"/>
      <c r="AF282" s="115"/>
      <c r="AG282" s="115"/>
      <c r="AH282" s="109"/>
      <c r="AJ282" s="177"/>
      <c r="AK282" s="177"/>
      <c r="AL282" s="177"/>
      <c r="AM282" s="177"/>
      <c r="AN282" s="177"/>
      <c r="AO282" s="177"/>
      <c r="AP282" s="177"/>
      <c r="AQ282" s="177"/>
    </row>
    <row r="283" spans="1:43" ht="16.149999999999999" customHeight="1">
      <c r="A283" s="105"/>
      <c r="B283" s="67"/>
      <c r="C283" s="67"/>
      <c r="D283" s="67"/>
      <c r="E283" s="68"/>
      <c r="F283" s="108"/>
      <c r="G283" s="111"/>
      <c r="H283" s="111"/>
      <c r="I283" s="115"/>
      <c r="J283" s="115"/>
      <c r="K283" s="115"/>
      <c r="L283" s="109"/>
      <c r="M283" s="117"/>
      <c r="N283" s="108"/>
      <c r="O283" s="115"/>
      <c r="P283" s="115"/>
      <c r="Q283" s="109"/>
      <c r="R283" s="131"/>
      <c r="S283" s="108"/>
      <c r="T283" s="115"/>
      <c r="U283" s="111"/>
      <c r="V283" s="119"/>
      <c r="W283" s="177"/>
      <c r="X283" s="115"/>
      <c r="Y283" s="109"/>
      <c r="Z283" s="108"/>
      <c r="AA283" s="115"/>
      <c r="AB283" s="115"/>
      <c r="AC283" s="115"/>
      <c r="AD283" s="115"/>
      <c r="AE283" s="115"/>
      <c r="AF283" s="115"/>
      <c r="AG283" s="115"/>
      <c r="AH283" s="109"/>
      <c r="AJ283" s="177"/>
      <c r="AK283" s="177"/>
      <c r="AL283" s="177"/>
      <c r="AM283" s="177"/>
      <c r="AN283" s="177"/>
      <c r="AO283" s="177"/>
      <c r="AP283" s="177"/>
      <c r="AQ283" s="177"/>
    </row>
    <row r="284" spans="1:43" ht="16.149999999999999" customHeight="1">
      <c r="A284" s="105"/>
      <c r="B284" s="67"/>
      <c r="C284" s="67"/>
      <c r="D284" s="67"/>
      <c r="E284" s="68"/>
      <c r="F284" s="108"/>
      <c r="G284" s="111"/>
      <c r="H284" s="111"/>
      <c r="I284" s="115"/>
      <c r="J284" s="115"/>
      <c r="K284" s="115"/>
      <c r="L284" s="109"/>
      <c r="M284" s="117"/>
      <c r="N284" s="108"/>
      <c r="O284" s="115"/>
      <c r="P284" s="115"/>
      <c r="Q284" s="109"/>
      <c r="R284" s="131"/>
      <c r="S284" s="108"/>
      <c r="T284" s="115"/>
      <c r="U284" s="111"/>
      <c r="V284" s="119"/>
      <c r="W284" s="177"/>
      <c r="X284" s="115"/>
      <c r="Y284" s="109"/>
      <c r="Z284" s="108"/>
      <c r="AA284" s="115"/>
      <c r="AB284" s="115"/>
      <c r="AC284" s="115"/>
      <c r="AD284" s="115"/>
      <c r="AE284" s="115"/>
      <c r="AF284" s="115"/>
      <c r="AG284" s="115"/>
      <c r="AH284" s="109"/>
      <c r="AJ284" s="177"/>
      <c r="AK284" s="177"/>
      <c r="AL284" s="177"/>
      <c r="AM284" s="177"/>
      <c r="AN284" s="177"/>
      <c r="AO284" s="177"/>
      <c r="AP284" s="177"/>
      <c r="AQ284" s="177"/>
    </row>
    <row r="285" spans="1:43" ht="16.149999999999999" customHeight="1">
      <c r="A285" s="105"/>
      <c r="B285" s="67"/>
      <c r="C285" s="67"/>
      <c r="D285" s="67"/>
      <c r="E285" s="68"/>
      <c r="F285" s="108"/>
      <c r="G285" s="111"/>
      <c r="H285" s="111"/>
      <c r="I285" s="115"/>
      <c r="J285" s="115"/>
      <c r="K285" s="115"/>
      <c r="L285" s="109"/>
      <c r="M285" s="117"/>
      <c r="N285" s="108"/>
      <c r="O285" s="115"/>
      <c r="P285" s="115"/>
      <c r="Q285" s="109"/>
      <c r="R285" s="131"/>
      <c r="S285" s="108"/>
      <c r="T285" s="115"/>
      <c r="U285" s="111"/>
      <c r="V285" s="119"/>
      <c r="W285" s="177"/>
      <c r="X285" s="115"/>
      <c r="Y285" s="109"/>
      <c r="Z285" s="108"/>
      <c r="AA285" s="115"/>
      <c r="AB285" s="115"/>
      <c r="AC285" s="115"/>
      <c r="AD285" s="115"/>
      <c r="AE285" s="115"/>
      <c r="AF285" s="115"/>
      <c r="AG285" s="115"/>
      <c r="AH285" s="109"/>
      <c r="AJ285" s="177"/>
      <c r="AK285" s="177"/>
      <c r="AL285" s="177"/>
      <c r="AM285" s="177"/>
      <c r="AN285" s="177"/>
      <c r="AO285" s="177"/>
      <c r="AP285" s="177"/>
      <c r="AQ285" s="177"/>
    </row>
    <row r="286" spans="1:43" ht="16.149999999999999" customHeight="1">
      <c r="A286" s="105"/>
      <c r="B286" s="67"/>
      <c r="C286" s="67"/>
      <c r="D286" s="67"/>
      <c r="E286" s="68"/>
      <c r="F286" s="108"/>
      <c r="G286" s="111"/>
      <c r="H286" s="111"/>
      <c r="I286" s="115"/>
      <c r="J286" s="115"/>
      <c r="K286" s="115"/>
      <c r="L286" s="109"/>
      <c r="M286" s="117"/>
      <c r="N286" s="108"/>
      <c r="O286" s="115"/>
      <c r="P286" s="115"/>
      <c r="Q286" s="109"/>
      <c r="R286" s="131"/>
      <c r="S286" s="108"/>
      <c r="T286" s="115"/>
      <c r="U286" s="111"/>
      <c r="V286" s="119"/>
      <c r="W286" s="177"/>
      <c r="X286" s="115"/>
      <c r="Y286" s="109"/>
      <c r="Z286" s="108"/>
      <c r="AA286" s="115"/>
      <c r="AB286" s="115"/>
      <c r="AC286" s="115"/>
      <c r="AD286" s="115"/>
      <c r="AE286" s="115"/>
      <c r="AF286" s="115"/>
      <c r="AG286" s="115"/>
      <c r="AH286" s="109"/>
      <c r="AJ286" s="177"/>
      <c r="AK286" s="177"/>
      <c r="AL286" s="177"/>
      <c r="AM286" s="177"/>
      <c r="AN286" s="177"/>
      <c r="AO286" s="177"/>
      <c r="AP286" s="177"/>
      <c r="AQ286" s="177"/>
    </row>
    <row r="287" spans="1:43" ht="16.149999999999999" customHeight="1">
      <c r="A287" s="105"/>
      <c r="B287" s="67"/>
      <c r="C287" s="67"/>
      <c r="D287" s="67"/>
      <c r="E287" s="68"/>
      <c r="F287" s="108"/>
      <c r="G287" s="111"/>
      <c r="H287" s="111"/>
      <c r="I287" s="115"/>
      <c r="J287" s="115"/>
      <c r="K287" s="115"/>
      <c r="L287" s="109"/>
      <c r="M287" s="117"/>
      <c r="N287" s="108"/>
      <c r="O287" s="115"/>
      <c r="P287" s="115"/>
      <c r="Q287" s="109"/>
      <c r="R287" s="131"/>
      <c r="S287" s="108"/>
      <c r="T287" s="115"/>
      <c r="U287" s="111"/>
      <c r="V287" s="119"/>
      <c r="W287" s="177"/>
      <c r="X287" s="115"/>
      <c r="Y287" s="109"/>
      <c r="Z287" s="108"/>
      <c r="AA287" s="115"/>
      <c r="AB287" s="115"/>
      <c r="AC287" s="115"/>
      <c r="AD287" s="115"/>
      <c r="AE287" s="115"/>
      <c r="AF287" s="115"/>
      <c r="AG287" s="115"/>
      <c r="AH287" s="109"/>
      <c r="AJ287" s="177"/>
      <c r="AK287" s="177"/>
      <c r="AL287" s="177"/>
      <c r="AM287" s="177"/>
      <c r="AN287" s="177"/>
      <c r="AO287" s="177"/>
      <c r="AP287" s="177"/>
      <c r="AQ287" s="177"/>
    </row>
    <row r="288" spans="1:43" ht="16.149999999999999" customHeight="1">
      <c r="A288" s="105"/>
      <c r="B288" s="67"/>
      <c r="C288" s="67"/>
      <c r="D288" s="67"/>
      <c r="E288" s="68"/>
      <c r="F288" s="108"/>
      <c r="G288" s="111"/>
      <c r="H288" s="111"/>
      <c r="I288" s="115"/>
      <c r="J288" s="115"/>
      <c r="K288" s="115"/>
      <c r="L288" s="109"/>
      <c r="M288" s="117"/>
      <c r="N288" s="108"/>
      <c r="O288" s="115"/>
      <c r="P288" s="115"/>
      <c r="Q288" s="109"/>
      <c r="R288" s="131"/>
      <c r="S288" s="108"/>
      <c r="T288" s="115"/>
      <c r="U288" s="111"/>
      <c r="V288" s="119"/>
      <c r="W288" s="177"/>
      <c r="X288" s="115"/>
      <c r="Y288" s="109"/>
      <c r="Z288" s="108"/>
      <c r="AA288" s="115"/>
      <c r="AB288" s="115"/>
      <c r="AC288" s="115"/>
      <c r="AD288" s="115"/>
      <c r="AE288" s="115"/>
      <c r="AF288" s="115"/>
      <c r="AG288" s="115"/>
      <c r="AH288" s="109"/>
      <c r="AJ288" s="177"/>
      <c r="AK288" s="177"/>
      <c r="AL288" s="177"/>
      <c r="AM288" s="177"/>
      <c r="AN288" s="177"/>
      <c r="AO288" s="177"/>
      <c r="AP288" s="177"/>
      <c r="AQ288" s="177"/>
    </row>
    <row r="289" spans="1:43" ht="16.149999999999999" customHeight="1">
      <c r="A289" s="105"/>
      <c r="B289" s="67"/>
      <c r="C289" s="67"/>
      <c r="D289" s="67"/>
      <c r="E289" s="68"/>
      <c r="F289" s="108"/>
      <c r="G289" s="111"/>
      <c r="H289" s="111"/>
      <c r="I289" s="115"/>
      <c r="J289" s="115"/>
      <c r="K289" s="115"/>
      <c r="L289" s="109"/>
      <c r="M289" s="117"/>
      <c r="N289" s="108"/>
      <c r="O289" s="115"/>
      <c r="P289" s="115"/>
      <c r="Q289" s="109"/>
      <c r="R289" s="131"/>
      <c r="S289" s="108"/>
      <c r="T289" s="115"/>
      <c r="U289" s="111"/>
      <c r="V289" s="119"/>
      <c r="W289" s="177"/>
      <c r="X289" s="115"/>
      <c r="Y289" s="109"/>
      <c r="Z289" s="108"/>
      <c r="AA289" s="115"/>
      <c r="AB289" s="115"/>
      <c r="AC289" s="115"/>
      <c r="AD289" s="115"/>
      <c r="AE289" s="115"/>
      <c r="AF289" s="115"/>
      <c r="AG289" s="115"/>
      <c r="AH289" s="109"/>
      <c r="AJ289" s="177"/>
      <c r="AK289" s="177"/>
      <c r="AL289" s="177"/>
      <c r="AM289" s="177"/>
      <c r="AN289" s="177"/>
      <c r="AO289" s="177"/>
      <c r="AP289" s="177"/>
      <c r="AQ289" s="177"/>
    </row>
    <row r="290" spans="1:43" ht="16.149999999999999" customHeight="1">
      <c r="A290" s="105"/>
      <c r="B290" s="67"/>
      <c r="C290" s="67"/>
      <c r="D290" s="67"/>
      <c r="E290" s="68"/>
      <c r="F290" s="108"/>
      <c r="G290" s="111"/>
      <c r="H290" s="111"/>
      <c r="I290" s="115"/>
      <c r="J290" s="115"/>
      <c r="K290" s="115"/>
      <c r="L290" s="109"/>
      <c r="M290" s="117"/>
      <c r="N290" s="108"/>
      <c r="O290" s="115"/>
      <c r="P290" s="115"/>
      <c r="Q290" s="109"/>
      <c r="R290" s="131"/>
      <c r="S290" s="108"/>
      <c r="T290" s="115"/>
      <c r="U290" s="111"/>
      <c r="V290" s="119"/>
      <c r="W290" s="177"/>
      <c r="X290" s="115"/>
      <c r="Y290" s="109"/>
      <c r="Z290" s="108"/>
      <c r="AA290" s="115"/>
      <c r="AB290" s="115"/>
      <c r="AC290" s="115"/>
      <c r="AD290" s="115"/>
      <c r="AE290" s="115"/>
      <c r="AF290" s="115"/>
      <c r="AG290" s="115"/>
      <c r="AH290" s="109"/>
      <c r="AJ290" s="177"/>
      <c r="AK290" s="177"/>
      <c r="AL290" s="177"/>
      <c r="AM290" s="177"/>
      <c r="AN290" s="177"/>
      <c r="AO290" s="177"/>
      <c r="AP290" s="177"/>
      <c r="AQ290" s="177"/>
    </row>
    <row r="291" spans="1:43" ht="16.149999999999999" customHeight="1">
      <c r="A291" s="105"/>
      <c r="B291" s="67"/>
      <c r="C291" s="67"/>
      <c r="D291" s="67"/>
      <c r="E291" s="68"/>
      <c r="F291" s="108"/>
      <c r="G291" s="111"/>
      <c r="H291" s="111"/>
      <c r="I291" s="115"/>
      <c r="J291" s="115"/>
      <c r="K291" s="115"/>
      <c r="L291" s="109"/>
      <c r="M291" s="117"/>
      <c r="N291" s="108"/>
      <c r="O291" s="115"/>
      <c r="P291" s="115"/>
      <c r="Q291" s="109"/>
      <c r="R291" s="131"/>
      <c r="S291" s="108"/>
      <c r="T291" s="115"/>
      <c r="U291" s="111"/>
      <c r="V291" s="119"/>
      <c r="W291" s="177"/>
      <c r="X291" s="115"/>
      <c r="Y291" s="109"/>
      <c r="Z291" s="108"/>
      <c r="AA291" s="115"/>
      <c r="AB291" s="115"/>
      <c r="AC291" s="115"/>
      <c r="AD291" s="115"/>
      <c r="AE291" s="115"/>
      <c r="AF291" s="115"/>
      <c r="AG291" s="115"/>
      <c r="AH291" s="109"/>
      <c r="AJ291" s="177"/>
      <c r="AK291" s="177"/>
      <c r="AL291" s="177"/>
      <c r="AM291" s="177"/>
      <c r="AN291" s="177"/>
      <c r="AO291" s="177"/>
      <c r="AP291" s="177"/>
      <c r="AQ291" s="177"/>
    </row>
    <row r="292" spans="1:43" ht="16.149999999999999" customHeight="1">
      <c r="A292" s="105"/>
      <c r="B292" s="67"/>
      <c r="C292" s="67"/>
      <c r="D292" s="67"/>
      <c r="E292" s="68"/>
      <c r="F292" s="108"/>
      <c r="G292" s="111"/>
      <c r="H292" s="111"/>
      <c r="I292" s="115"/>
      <c r="J292" s="115"/>
      <c r="K292" s="115"/>
      <c r="L292" s="109"/>
      <c r="M292" s="117"/>
      <c r="N292" s="108"/>
      <c r="O292" s="115"/>
      <c r="P292" s="115"/>
      <c r="Q292" s="109"/>
      <c r="R292" s="131"/>
      <c r="S292" s="108"/>
      <c r="T292" s="115"/>
      <c r="U292" s="111"/>
      <c r="V292" s="119"/>
      <c r="W292" s="177"/>
      <c r="X292" s="115"/>
      <c r="Y292" s="109"/>
      <c r="Z292" s="108"/>
      <c r="AA292" s="115"/>
      <c r="AB292" s="115"/>
      <c r="AC292" s="115"/>
      <c r="AD292" s="115"/>
      <c r="AE292" s="115"/>
      <c r="AF292" s="115"/>
      <c r="AG292" s="115"/>
      <c r="AH292" s="109"/>
      <c r="AJ292" s="177"/>
      <c r="AK292" s="177"/>
      <c r="AL292" s="177"/>
      <c r="AM292" s="177"/>
      <c r="AN292" s="177"/>
      <c r="AO292" s="177"/>
      <c r="AP292" s="177"/>
      <c r="AQ292" s="177"/>
    </row>
    <row r="293" spans="1:43" ht="16.149999999999999" customHeight="1">
      <c r="A293" s="105"/>
      <c r="B293" s="67"/>
      <c r="C293" s="67"/>
      <c r="D293" s="67"/>
      <c r="E293" s="68"/>
      <c r="F293" s="108"/>
      <c r="G293" s="111"/>
      <c r="H293" s="111"/>
      <c r="I293" s="115"/>
      <c r="J293" s="115"/>
      <c r="K293" s="115"/>
      <c r="L293" s="109"/>
      <c r="M293" s="117"/>
      <c r="N293" s="108"/>
      <c r="O293" s="115"/>
      <c r="P293" s="115"/>
      <c r="Q293" s="109"/>
      <c r="R293" s="131"/>
      <c r="S293" s="108"/>
      <c r="T293" s="115"/>
      <c r="U293" s="111"/>
      <c r="V293" s="119"/>
      <c r="W293" s="177"/>
      <c r="X293" s="115"/>
      <c r="Y293" s="109"/>
      <c r="Z293" s="108"/>
      <c r="AA293" s="115"/>
      <c r="AB293" s="115"/>
      <c r="AC293" s="115"/>
      <c r="AD293" s="115"/>
      <c r="AE293" s="115"/>
      <c r="AF293" s="115"/>
      <c r="AG293" s="115"/>
      <c r="AH293" s="109"/>
      <c r="AJ293" s="177"/>
      <c r="AK293" s="177"/>
      <c r="AL293" s="177"/>
      <c r="AM293" s="177"/>
      <c r="AN293" s="177"/>
      <c r="AO293" s="177"/>
      <c r="AP293" s="177"/>
      <c r="AQ293" s="177"/>
    </row>
    <row r="294" spans="1:43" ht="16.149999999999999" customHeight="1">
      <c r="A294" s="105"/>
      <c r="B294" s="67"/>
      <c r="C294" s="67"/>
      <c r="D294" s="67"/>
      <c r="E294" s="68"/>
      <c r="F294" s="108"/>
      <c r="G294" s="111"/>
      <c r="H294" s="111"/>
      <c r="I294" s="115"/>
      <c r="J294" s="115"/>
      <c r="K294" s="115"/>
      <c r="L294" s="109"/>
      <c r="M294" s="117"/>
      <c r="N294" s="108"/>
      <c r="O294" s="115"/>
      <c r="P294" s="115"/>
      <c r="Q294" s="109"/>
      <c r="R294" s="131"/>
      <c r="S294" s="108"/>
      <c r="T294" s="115"/>
      <c r="U294" s="111"/>
      <c r="V294" s="119"/>
      <c r="W294" s="177"/>
      <c r="X294" s="115"/>
      <c r="Y294" s="109"/>
      <c r="Z294" s="108"/>
      <c r="AA294" s="115"/>
      <c r="AB294" s="115"/>
      <c r="AC294" s="115"/>
      <c r="AD294" s="115"/>
      <c r="AE294" s="115"/>
      <c r="AF294" s="115"/>
      <c r="AG294" s="115"/>
      <c r="AH294" s="109"/>
      <c r="AJ294" s="177"/>
      <c r="AK294" s="177"/>
      <c r="AL294" s="177"/>
      <c r="AM294" s="177"/>
      <c r="AN294" s="177"/>
      <c r="AO294" s="177"/>
      <c r="AP294" s="177"/>
      <c r="AQ294" s="177"/>
    </row>
    <row r="295" spans="1:43" ht="16.149999999999999" customHeight="1">
      <c r="A295" s="105"/>
      <c r="B295" s="67"/>
      <c r="C295" s="67"/>
      <c r="D295" s="67"/>
      <c r="E295" s="68"/>
      <c r="F295" s="108"/>
      <c r="G295" s="111"/>
      <c r="H295" s="111"/>
      <c r="I295" s="115"/>
      <c r="J295" s="115"/>
      <c r="K295" s="115"/>
      <c r="L295" s="109"/>
      <c r="M295" s="117"/>
      <c r="N295" s="108"/>
      <c r="O295" s="115"/>
      <c r="P295" s="115"/>
      <c r="Q295" s="109"/>
      <c r="R295" s="131"/>
      <c r="S295" s="108"/>
      <c r="T295" s="115"/>
      <c r="U295" s="111"/>
      <c r="V295" s="119"/>
      <c r="W295" s="177"/>
      <c r="X295" s="115"/>
      <c r="Y295" s="109"/>
      <c r="Z295" s="108"/>
      <c r="AA295" s="115"/>
      <c r="AB295" s="115"/>
      <c r="AC295" s="115"/>
      <c r="AD295" s="115"/>
      <c r="AE295" s="115"/>
      <c r="AF295" s="115"/>
      <c r="AG295" s="115"/>
      <c r="AH295" s="109"/>
      <c r="AJ295" s="177"/>
      <c r="AK295" s="177"/>
      <c r="AL295" s="177"/>
      <c r="AM295" s="177"/>
      <c r="AN295" s="177"/>
      <c r="AO295" s="177"/>
      <c r="AP295" s="177"/>
      <c r="AQ295" s="177"/>
    </row>
    <row r="296" spans="1:43" ht="16.149999999999999" customHeight="1">
      <c r="A296" s="105"/>
      <c r="B296" s="67"/>
      <c r="C296" s="67"/>
      <c r="D296" s="67"/>
      <c r="E296" s="68"/>
      <c r="F296" s="108"/>
      <c r="G296" s="111"/>
      <c r="H296" s="111"/>
      <c r="I296" s="115"/>
      <c r="J296" s="115"/>
      <c r="K296" s="115"/>
      <c r="L296" s="109"/>
      <c r="M296" s="117"/>
      <c r="N296" s="108"/>
      <c r="O296" s="115"/>
      <c r="P296" s="115"/>
      <c r="Q296" s="109"/>
      <c r="R296" s="131"/>
      <c r="S296" s="108"/>
      <c r="T296" s="115"/>
      <c r="U296" s="111"/>
      <c r="V296" s="119"/>
      <c r="W296" s="177"/>
      <c r="X296" s="115"/>
      <c r="Y296" s="109"/>
      <c r="Z296" s="108"/>
      <c r="AA296" s="115"/>
      <c r="AB296" s="115"/>
      <c r="AC296" s="115"/>
      <c r="AD296" s="115"/>
      <c r="AE296" s="115"/>
      <c r="AF296" s="115"/>
      <c r="AG296" s="115"/>
      <c r="AH296" s="109"/>
      <c r="AJ296" s="177"/>
      <c r="AK296" s="177"/>
      <c r="AL296" s="177"/>
      <c r="AM296" s="177"/>
      <c r="AN296" s="177"/>
      <c r="AO296" s="177"/>
      <c r="AP296" s="177"/>
      <c r="AQ296" s="177"/>
    </row>
    <row r="297" spans="1:43" ht="16.149999999999999" customHeight="1">
      <c r="A297" s="105"/>
      <c r="B297" s="67"/>
      <c r="C297" s="67"/>
      <c r="D297" s="67"/>
      <c r="E297" s="68"/>
      <c r="F297" s="108"/>
      <c r="G297" s="111"/>
      <c r="H297" s="111"/>
      <c r="I297" s="115"/>
      <c r="J297" s="115"/>
      <c r="K297" s="115"/>
      <c r="L297" s="109"/>
      <c r="M297" s="117"/>
      <c r="N297" s="108"/>
      <c r="O297" s="115"/>
      <c r="P297" s="115"/>
      <c r="Q297" s="109"/>
      <c r="R297" s="131"/>
      <c r="S297" s="108"/>
      <c r="T297" s="115"/>
      <c r="U297" s="111"/>
      <c r="V297" s="119"/>
      <c r="W297" s="177"/>
      <c r="X297" s="115"/>
      <c r="Y297" s="109"/>
      <c r="Z297" s="108"/>
      <c r="AA297" s="115"/>
      <c r="AB297" s="115"/>
      <c r="AC297" s="115"/>
      <c r="AD297" s="115"/>
      <c r="AE297" s="115"/>
      <c r="AF297" s="115"/>
      <c r="AG297" s="115"/>
      <c r="AH297" s="109"/>
      <c r="AJ297" s="177"/>
      <c r="AK297" s="177"/>
      <c r="AL297" s="177"/>
      <c r="AM297" s="177"/>
      <c r="AN297" s="177"/>
      <c r="AO297" s="177"/>
      <c r="AP297" s="177"/>
      <c r="AQ297" s="177"/>
    </row>
    <row r="298" spans="1:43" ht="16.149999999999999" customHeight="1">
      <c r="A298" s="105"/>
      <c r="B298" s="67"/>
      <c r="C298" s="67"/>
      <c r="D298" s="67"/>
      <c r="E298" s="68"/>
      <c r="F298" s="108"/>
      <c r="G298" s="111"/>
      <c r="H298" s="111"/>
      <c r="I298" s="115"/>
      <c r="J298" s="115"/>
      <c r="K298" s="115"/>
      <c r="L298" s="109"/>
      <c r="M298" s="117"/>
      <c r="N298" s="108"/>
      <c r="O298" s="115"/>
      <c r="P298" s="115"/>
      <c r="Q298" s="109"/>
      <c r="R298" s="131"/>
      <c r="S298" s="108"/>
      <c r="T298" s="115"/>
      <c r="U298" s="111"/>
      <c r="V298" s="119"/>
      <c r="W298" s="177"/>
      <c r="X298" s="115"/>
      <c r="Y298" s="109"/>
      <c r="Z298" s="108"/>
      <c r="AA298" s="115"/>
      <c r="AB298" s="115"/>
      <c r="AC298" s="115"/>
      <c r="AD298" s="115"/>
      <c r="AE298" s="115"/>
      <c r="AF298" s="115"/>
      <c r="AG298" s="115"/>
      <c r="AH298" s="109"/>
      <c r="AJ298" s="177"/>
      <c r="AK298" s="177"/>
      <c r="AL298" s="177"/>
      <c r="AM298" s="177"/>
      <c r="AN298" s="177"/>
      <c r="AO298" s="177"/>
      <c r="AP298" s="177"/>
      <c r="AQ298" s="177"/>
    </row>
    <row r="299" spans="1:43" ht="16.149999999999999" customHeight="1">
      <c r="A299" s="105"/>
      <c r="B299" s="67"/>
      <c r="C299" s="67"/>
      <c r="D299" s="67"/>
      <c r="E299" s="68"/>
      <c r="F299" s="108"/>
      <c r="G299" s="111"/>
      <c r="H299" s="111"/>
      <c r="I299" s="115"/>
      <c r="J299" s="115"/>
      <c r="K299" s="115"/>
      <c r="L299" s="109"/>
      <c r="M299" s="117"/>
      <c r="N299" s="108"/>
      <c r="O299" s="115"/>
      <c r="P299" s="115"/>
      <c r="Q299" s="109"/>
      <c r="R299" s="131"/>
      <c r="S299" s="108"/>
      <c r="T299" s="115"/>
      <c r="U299" s="111"/>
      <c r="V299" s="119"/>
      <c r="W299" s="177"/>
      <c r="X299" s="115"/>
      <c r="Y299" s="109"/>
      <c r="Z299" s="108"/>
      <c r="AA299" s="115"/>
      <c r="AB299" s="115"/>
      <c r="AC299" s="115"/>
      <c r="AD299" s="115"/>
      <c r="AE299" s="115"/>
      <c r="AF299" s="115"/>
      <c r="AG299" s="115"/>
      <c r="AH299" s="109"/>
      <c r="AJ299" s="177"/>
      <c r="AK299" s="177"/>
      <c r="AL299" s="177"/>
      <c r="AM299" s="177"/>
      <c r="AN299" s="177"/>
      <c r="AO299" s="177"/>
      <c r="AP299" s="177"/>
      <c r="AQ299" s="177"/>
    </row>
    <row r="300" spans="1:43" ht="16.149999999999999" customHeight="1">
      <c r="A300" s="105"/>
      <c r="B300" s="67"/>
      <c r="C300" s="67"/>
      <c r="D300" s="67"/>
      <c r="E300" s="68"/>
      <c r="F300" s="108"/>
      <c r="G300" s="111"/>
      <c r="H300" s="111"/>
      <c r="I300" s="115"/>
      <c r="J300" s="115"/>
      <c r="K300" s="115"/>
      <c r="L300" s="109"/>
      <c r="M300" s="117"/>
      <c r="N300" s="108"/>
      <c r="O300" s="115"/>
      <c r="P300" s="115"/>
      <c r="Q300" s="109"/>
      <c r="R300" s="131"/>
      <c r="S300" s="108"/>
      <c r="T300" s="115"/>
      <c r="U300" s="111"/>
      <c r="V300" s="119"/>
      <c r="W300" s="177"/>
      <c r="X300" s="115"/>
      <c r="Y300" s="109"/>
      <c r="Z300" s="108"/>
      <c r="AA300" s="115"/>
      <c r="AB300" s="115"/>
      <c r="AC300" s="115"/>
      <c r="AD300" s="115"/>
      <c r="AE300" s="115"/>
      <c r="AF300" s="115"/>
      <c r="AG300" s="115"/>
      <c r="AH300" s="109"/>
      <c r="AJ300" s="177"/>
      <c r="AK300" s="177"/>
      <c r="AL300" s="177"/>
      <c r="AM300" s="177"/>
      <c r="AN300" s="177"/>
      <c r="AO300" s="177"/>
      <c r="AP300" s="177"/>
      <c r="AQ300" s="177"/>
    </row>
    <row r="301" spans="1:43" ht="16.149999999999999" customHeight="1">
      <c r="A301" s="105"/>
      <c r="B301" s="67"/>
      <c r="C301" s="67"/>
      <c r="D301" s="67"/>
      <c r="E301" s="68"/>
      <c r="F301" s="108"/>
      <c r="G301" s="111"/>
      <c r="H301" s="111"/>
      <c r="I301" s="115"/>
      <c r="J301" s="115"/>
      <c r="K301" s="115"/>
      <c r="L301" s="109"/>
      <c r="M301" s="117"/>
      <c r="N301" s="108"/>
      <c r="O301" s="115"/>
      <c r="P301" s="115"/>
      <c r="Q301" s="109"/>
      <c r="R301" s="131"/>
      <c r="S301" s="108"/>
      <c r="T301" s="115"/>
      <c r="U301" s="111"/>
      <c r="V301" s="119"/>
      <c r="W301" s="177"/>
      <c r="X301" s="115"/>
      <c r="Y301" s="109"/>
      <c r="Z301" s="108"/>
      <c r="AA301" s="115"/>
      <c r="AB301" s="115"/>
      <c r="AC301" s="115"/>
      <c r="AD301" s="115"/>
      <c r="AE301" s="115"/>
      <c r="AF301" s="115"/>
      <c r="AG301" s="115"/>
      <c r="AH301" s="109"/>
      <c r="AJ301" s="177"/>
      <c r="AK301" s="177"/>
      <c r="AL301" s="177"/>
      <c r="AM301" s="177"/>
      <c r="AN301" s="177"/>
      <c r="AO301" s="177"/>
      <c r="AP301" s="177"/>
      <c r="AQ301" s="177"/>
    </row>
    <row r="302" spans="1:43" ht="16.149999999999999" customHeight="1">
      <c r="A302" s="105"/>
      <c r="B302" s="67"/>
      <c r="C302" s="67"/>
      <c r="D302" s="67"/>
      <c r="E302" s="68"/>
      <c r="F302" s="108"/>
      <c r="G302" s="111"/>
      <c r="H302" s="111"/>
      <c r="I302" s="115"/>
      <c r="J302" s="115"/>
      <c r="K302" s="115"/>
      <c r="L302" s="109"/>
      <c r="M302" s="117"/>
      <c r="N302" s="108"/>
      <c r="O302" s="115"/>
      <c r="P302" s="115"/>
      <c r="Q302" s="109"/>
      <c r="R302" s="131"/>
      <c r="S302" s="108"/>
      <c r="T302" s="115"/>
      <c r="U302" s="111"/>
      <c r="V302" s="119"/>
      <c r="W302" s="177"/>
      <c r="X302" s="115"/>
      <c r="Y302" s="109"/>
      <c r="Z302" s="108"/>
      <c r="AA302" s="115"/>
      <c r="AB302" s="115"/>
      <c r="AC302" s="115"/>
      <c r="AD302" s="115"/>
      <c r="AE302" s="115"/>
      <c r="AF302" s="115"/>
      <c r="AG302" s="115"/>
      <c r="AH302" s="109"/>
      <c r="AJ302" s="177"/>
      <c r="AK302" s="177"/>
      <c r="AL302" s="177"/>
      <c r="AM302" s="177"/>
      <c r="AN302" s="177"/>
      <c r="AO302" s="177"/>
      <c r="AP302" s="177"/>
      <c r="AQ302" s="177"/>
    </row>
    <row r="303" spans="1:43" ht="16.149999999999999" customHeight="1">
      <c r="A303" s="105"/>
      <c r="B303" s="67"/>
      <c r="C303" s="67"/>
      <c r="D303" s="67"/>
      <c r="E303" s="68"/>
      <c r="F303" s="108"/>
      <c r="G303" s="111"/>
      <c r="H303" s="111"/>
      <c r="I303" s="115"/>
      <c r="J303" s="115"/>
      <c r="K303" s="115"/>
      <c r="L303" s="109"/>
      <c r="M303" s="117"/>
      <c r="N303" s="108"/>
      <c r="O303" s="115"/>
      <c r="P303" s="115"/>
      <c r="Q303" s="109"/>
      <c r="R303" s="131"/>
      <c r="S303" s="108"/>
      <c r="T303" s="115"/>
      <c r="U303" s="111"/>
      <c r="V303" s="119"/>
      <c r="W303" s="177"/>
      <c r="X303" s="115"/>
      <c r="Y303" s="109"/>
      <c r="Z303" s="108"/>
      <c r="AA303" s="115"/>
      <c r="AB303" s="115"/>
      <c r="AC303" s="115"/>
      <c r="AD303" s="115"/>
      <c r="AE303" s="115"/>
      <c r="AF303" s="115"/>
      <c r="AG303" s="115"/>
      <c r="AH303" s="109"/>
      <c r="AJ303" s="177"/>
      <c r="AK303" s="177"/>
      <c r="AL303" s="177"/>
      <c r="AM303" s="177"/>
      <c r="AN303" s="177"/>
      <c r="AO303" s="177"/>
      <c r="AP303" s="177"/>
      <c r="AQ303" s="177"/>
    </row>
    <row r="304" spans="1:43" ht="16.149999999999999" customHeight="1">
      <c r="A304" s="105"/>
      <c r="B304" s="67"/>
      <c r="C304" s="67"/>
      <c r="D304" s="67"/>
      <c r="E304" s="68"/>
      <c r="F304" s="108"/>
      <c r="G304" s="111"/>
      <c r="H304" s="111"/>
      <c r="I304" s="115"/>
      <c r="J304" s="115"/>
      <c r="K304" s="115"/>
      <c r="L304" s="109"/>
      <c r="M304" s="117"/>
      <c r="N304" s="108"/>
      <c r="O304" s="115"/>
      <c r="P304" s="115"/>
      <c r="Q304" s="109"/>
      <c r="R304" s="131"/>
      <c r="S304" s="108"/>
      <c r="T304" s="115"/>
      <c r="U304" s="111"/>
      <c r="V304" s="119"/>
      <c r="W304" s="177"/>
      <c r="X304" s="115"/>
      <c r="Y304" s="109"/>
      <c r="Z304" s="108"/>
      <c r="AA304" s="115"/>
      <c r="AB304" s="115"/>
      <c r="AC304" s="115"/>
      <c r="AD304" s="115"/>
      <c r="AE304" s="115"/>
      <c r="AF304" s="115"/>
      <c r="AG304" s="115"/>
      <c r="AH304" s="109"/>
      <c r="AJ304" s="177"/>
      <c r="AK304" s="177"/>
      <c r="AL304" s="177"/>
      <c r="AM304" s="177"/>
      <c r="AN304" s="177"/>
      <c r="AO304" s="177"/>
      <c r="AP304" s="177"/>
      <c r="AQ304" s="177"/>
    </row>
    <row r="305" spans="1:43" ht="16.149999999999999" customHeight="1">
      <c r="A305" s="105"/>
      <c r="B305" s="67"/>
      <c r="C305" s="67"/>
      <c r="D305" s="67"/>
      <c r="E305" s="68"/>
      <c r="F305" s="108"/>
      <c r="G305" s="111"/>
      <c r="H305" s="111"/>
      <c r="I305" s="115"/>
      <c r="J305" s="115"/>
      <c r="K305" s="115"/>
      <c r="L305" s="109"/>
      <c r="M305" s="117"/>
      <c r="N305" s="108"/>
      <c r="O305" s="115"/>
      <c r="P305" s="115"/>
      <c r="Q305" s="109"/>
      <c r="R305" s="131"/>
      <c r="S305" s="108"/>
      <c r="T305" s="115"/>
      <c r="U305" s="111"/>
      <c r="V305" s="119"/>
      <c r="W305" s="177"/>
      <c r="X305" s="115"/>
      <c r="Y305" s="109"/>
      <c r="Z305" s="108"/>
      <c r="AA305" s="115"/>
      <c r="AB305" s="115"/>
      <c r="AC305" s="115"/>
      <c r="AD305" s="115"/>
      <c r="AE305" s="115"/>
      <c r="AF305" s="115"/>
      <c r="AG305" s="115"/>
      <c r="AH305" s="109"/>
      <c r="AJ305" s="177"/>
      <c r="AK305" s="177"/>
      <c r="AL305" s="177"/>
      <c r="AM305" s="177"/>
      <c r="AN305" s="177"/>
      <c r="AO305" s="177"/>
      <c r="AP305" s="177"/>
      <c r="AQ305" s="177"/>
    </row>
    <row r="306" spans="1:43" ht="16.149999999999999" customHeight="1">
      <c r="A306" s="105"/>
      <c r="B306" s="67"/>
      <c r="C306" s="67"/>
      <c r="D306" s="67"/>
      <c r="E306" s="68"/>
      <c r="F306" s="108"/>
      <c r="G306" s="111"/>
      <c r="H306" s="111"/>
      <c r="I306" s="115"/>
      <c r="J306" s="115"/>
      <c r="K306" s="115"/>
      <c r="L306" s="109"/>
      <c r="M306" s="117"/>
      <c r="N306" s="108"/>
      <c r="O306" s="115"/>
      <c r="P306" s="115"/>
      <c r="Q306" s="109"/>
      <c r="R306" s="131"/>
      <c r="S306" s="108"/>
      <c r="T306" s="115"/>
      <c r="U306" s="111"/>
      <c r="V306" s="119"/>
      <c r="W306" s="177"/>
      <c r="X306" s="115"/>
      <c r="Y306" s="109"/>
      <c r="Z306" s="108"/>
      <c r="AA306" s="115"/>
      <c r="AB306" s="115"/>
      <c r="AC306" s="115"/>
      <c r="AD306" s="115"/>
      <c r="AE306" s="115"/>
      <c r="AF306" s="115"/>
      <c r="AG306" s="115"/>
      <c r="AH306" s="109"/>
      <c r="AJ306" s="177"/>
      <c r="AK306" s="177"/>
      <c r="AL306" s="177"/>
      <c r="AM306" s="177"/>
      <c r="AN306" s="177"/>
      <c r="AO306" s="177"/>
      <c r="AP306" s="177"/>
      <c r="AQ306" s="177"/>
    </row>
    <row r="307" spans="1:43" ht="16.149999999999999" customHeight="1">
      <c r="A307" s="105"/>
      <c r="B307" s="67"/>
      <c r="C307" s="67"/>
      <c r="D307" s="67"/>
      <c r="E307" s="68"/>
      <c r="F307" s="108"/>
      <c r="G307" s="111"/>
      <c r="H307" s="111"/>
      <c r="I307" s="115"/>
      <c r="J307" s="115"/>
      <c r="K307" s="115"/>
      <c r="L307" s="109"/>
      <c r="M307" s="117"/>
      <c r="N307" s="108"/>
      <c r="O307" s="115"/>
      <c r="P307" s="115"/>
      <c r="Q307" s="109"/>
      <c r="R307" s="131"/>
      <c r="S307" s="108"/>
      <c r="T307" s="115"/>
      <c r="U307" s="111"/>
      <c r="V307" s="119"/>
      <c r="W307" s="177"/>
      <c r="X307" s="115"/>
      <c r="Y307" s="109"/>
      <c r="Z307" s="108"/>
      <c r="AA307" s="115"/>
      <c r="AB307" s="115"/>
      <c r="AC307" s="115"/>
      <c r="AD307" s="115"/>
      <c r="AE307" s="115"/>
      <c r="AF307" s="115"/>
      <c r="AG307" s="115"/>
      <c r="AH307" s="109"/>
      <c r="AJ307" s="177"/>
      <c r="AK307" s="177"/>
      <c r="AL307" s="177"/>
      <c r="AM307" s="177"/>
      <c r="AN307" s="177"/>
      <c r="AO307" s="177"/>
      <c r="AP307" s="177"/>
      <c r="AQ307" s="177"/>
    </row>
    <row r="308" spans="1:43" ht="16.149999999999999" customHeight="1">
      <c r="A308" s="105"/>
      <c r="B308" s="67"/>
      <c r="C308" s="67"/>
      <c r="D308" s="67"/>
      <c r="E308" s="68"/>
      <c r="F308" s="108"/>
      <c r="G308" s="111"/>
      <c r="H308" s="111"/>
      <c r="I308" s="115"/>
      <c r="J308" s="115"/>
      <c r="K308" s="115"/>
      <c r="L308" s="109"/>
      <c r="M308" s="117"/>
      <c r="N308" s="108"/>
      <c r="O308" s="115"/>
      <c r="P308" s="115"/>
      <c r="Q308" s="109"/>
      <c r="R308" s="131"/>
      <c r="S308" s="108"/>
      <c r="T308" s="115"/>
      <c r="U308" s="111"/>
      <c r="V308" s="119"/>
      <c r="W308" s="177"/>
      <c r="X308" s="115"/>
      <c r="Y308" s="109"/>
      <c r="Z308" s="108"/>
      <c r="AA308" s="115"/>
      <c r="AB308" s="115"/>
      <c r="AC308" s="115"/>
      <c r="AD308" s="115"/>
      <c r="AE308" s="115"/>
      <c r="AF308" s="115"/>
      <c r="AG308" s="115"/>
      <c r="AH308" s="109"/>
      <c r="AJ308" s="177"/>
      <c r="AK308" s="177"/>
      <c r="AL308" s="177"/>
      <c r="AM308" s="177"/>
      <c r="AN308" s="177"/>
      <c r="AO308" s="177"/>
      <c r="AP308" s="177"/>
      <c r="AQ308" s="177"/>
    </row>
    <row r="309" spans="1:43" ht="16.149999999999999" customHeight="1">
      <c r="A309" s="105"/>
      <c r="B309" s="67"/>
      <c r="C309" s="67"/>
      <c r="D309" s="67"/>
      <c r="E309" s="68"/>
      <c r="F309" s="108"/>
      <c r="G309" s="111"/>
      <c r="H309" s="111"/>
      <c r="I309" s="115"/>
      <c r="J309" s="115"/>
      <c r="K309" s="115"/>
      <c r="L309" s="109"/>
      <c r="M309" s="117"/>
      <c r="N309" s="108"/>
      <c r="O309" s="115"/>
      <c r="P309" s="115"/>
      <c r="Q309" s="109"/>
      <c r="R309" s="131"/>
      <c r="S309" s="108"/>
      <c r="T309" s="115"/>
      <c r="U309" s="111"/>
      <c r="V309" s="119"/>
      <c r="W309" s="177"/>
      <c r="X309" s="115"/>
      <c r="Y309" s="109"/>
      <c r="Z309" s="108"/>
      <c r="AA309" s="115"/>
      <c r="AB309" s="115"/>
      <c r="AC309" s="115"/>
      <c r="AD309" s="115"/>
      <c r="AE309" s="115"/>
      <c r="AF309" s="115"/>
      <c r="AG309" s="115"/>
      <c r="AH309" s="109"/>
      <c r="AJ309" s="177"/>
      <c r="AK309" s="177"/>
      <c r="AL309" s="177"/>
      <c r="AM309" s="177"/>
      <c r="AN309" s="177"/>
      <c r="AO309" s="177"/>
      <c r="AP309" s="177"/>
      <c r="AQ309" s="177"/>
    </row>
    <row r="310" spans="1:43" ht="16.149999999999999" customHeight="1">
      <c r="A310" s="105"/>
      <c r="B310" s="67"/>
      <c r="C310" s="67"/>
      <c r="D310" s="67"/>
      <c r="E310" s="68"/>
      <c r="F310" s="108"/>
      <c r="G310" s="111"/>
      <c r="H310" s="111"/>
      <c r="I310" s="115"/>
      <c r="J310" s="115"/>
      <c r="K310" s="115"/>
      <c r="L310" s="109"/>
      <c r="M310" s="117"/>
      <c r="N310" s="108"/>
      <c r="O310" s="115"/>
      <c r="P310" s="115"/>
      <c r="Q310" s="109"/>
      <c r="R310" s="131"/>
      <c r="S310" s="108"/>
      <c r="T310" s="115"/>
      <c r="U310" s="111"/>
      <c r="V310" s="119"/>
      <c r="W310" s="177"/>
      <c r="X310" s="115"/>
      <c r="Y310" s="109"/>
      <c r="Z310" s="108"/>
      <c r="AA310" s="115"/>
      <c r="AB310" s="115"/>
      <c r="AC310" s="115"/>
      <c r="AD310" s="115"/>
      <c r="AE310" s="115"/>
      <c r="AF310" s="115"/>
      <c r="AG310" s="115"/>
      <c r="AH310" s="109"/>
      <c r="AJ310" s="177"/>
      <c r="AK310" s="177"/>
      <c r="AL310" s="177"/>
      <c r="AM310" s="177"/>
      <c r="AN310" s="177"/>
      <c r="AO310" s="177"/>
      <c r="AP310" s="177"/>
      <c r="AQ310" s="177"/>
    </row>
    <row r="311" spans="1:43" ht="16.149999999999999" customHeight="1">
      <c r="A311" s="105"/>
      <c r="B311" s="67"/>
      <c r="C311" s="67"/>
      <c r="D311" s="67"/>
      <c r="E311" s="68"/>
      <c r="F311" s="108"/>
      <c r="G311" s="111"/>
      <c r="H311" s="111"/>
      <c r="I311" s="115"/>
      <c r="J311" s="115"/>
      <c r="K311" s="115"/>
      <c r="L311" s="109"/>
      <c r="M311" s="117"/>
      <c r="N311" s="108"/>
      <c r="O311" s="115"/>
      <c r="P311" s="115"/>
      <c r="Q311" s="109"/>
      <c r="R311" s="131"/>
      <c r="S311" s="108"/>
      <c r="T311" s="115"/>
      <c r="U311" s="111"/>
      <c r="V311" s="119"/>
      <c r="W311" s="177"/>
      <c r="X311" s="115"/>
      <c r="Y311" s="109"/>
      <c r="Z311" s="108"/>
      <c r="AA311" s="115"/>
      <c r="AB311" s="115"/>
      <c r="AC311" s="115"/>
      <c r="AD311" s="115"/>
      <c r="AE311" s="115"/>
      <c r="AF311" s="115"/>
      <c r="AG311" s="115"/>
      <c r="AH311" s="109"/>
      <c r="AJ311" s="177"/>
      <c r="AK311" s="177"/>
      <c r="AL311" s="177"/>
      <c r="AM311" s="177"/>
      <c r="AN311" s="177"/>
      <c r="AO311" s="177"/>
      <c r="AP311" s="177"/>
      <c r="AQ311" s="177"/>
    </row>
    <row r="312" spans="1:43" ht="16.149999999999999" customHeight="1">
      <c r="A312" s="105"/>
      <c r="B312" s="67"/>
      <c r="C312" s="67"/>
      <c r="D312" s="67"/>
      <c r="E312" s="68"/>
      <c r="F312" s="108"/>
      <c r="G312" s="111"/>
      <c r="H312" s="111"/>
      <c r="I312" s="115"/>
      <c r="J312" s="115"/>
      <c r="K312" s="115"/>
      <c r="L312" s="109"/>
      <c r="M312" s="117"/>
      <c r="N312" s="108"/>
      <c r="O312" s="115"/>
      <c r="P312" s="115"/>
      <c r="Q312" s="109"/>
      <c r="R312" s="131"/>
      <c r="S312" s="108"/>
      <c r="T312" s="115"/>
      <c r="U312" s="111"/>
      <c r="V312" s="119"/>
      <c r="W312" s="177"/>
      <c r="X312" s="115"/>
      <c r="Y312" s="109"/>
      <c r="Z312" s="108"/>
      <c r="AA312" s="115"/>
      <c r="AB312" s="115"/>
      <c r="AC312" s="115"/>
      <c r="AD312" s="115"/>
      <c r="AE312" s="115"/>
      <c r="AF312" s="115"/>
      <c r="AG312" s="115"/>
      <c r="AH312" s="109"/>
      <c r="AJ312" s="177"/>
      <c r="AK312" s="177"/>
      <c r="AL312" s="177"/>
      <c r="AM312" s="177"/>
      <c r="AN312" s="177"/>
      <c r="AO312" s="177"/>
      <c r="AP312" s="177"/>
      <c r="AQ312" s="177"/>
    </row>
    <row r="313" spans="1:43" ht="16.149999999999999" customHeight="1">
      <c r="A313" s="105"/>
      <c r="B313" s="67"/>
      <c r="C313" s="67"/>
      <c r="D313" s="67"/>
      <c r="E313" s="68"/>
      <c r="F313" s="108"/>
      <c r="G313" s="111"/>
      <c r="H313" s="111"/>
      <c r="I313" s="115"/>
      <c r="J313" s="115"/>
      <c r="K313" s="115"/>
      <c r="L313" s="109"/>
      <c r="M313" s="117"/>
      <c r="N313" s="108"/>
      <c r="O313" s="115"/>
      <c r="P313" s="115"/>
      <c r="Q313" s="109"/>
      <c r="R313" s="131"/>
      <c r="S313" s="108"/>
      <c r="T313" s="115"/>
      <c r="U313" s="111"/>
      <c r="V313" s="119"/>
      <c r="W313" s="177"/>
      <c r="X313" s="115"/>
      <c r="Y313" s="109"/>
      <c r="Z313" s="108"/>
      <c r="AA313" s="115"/>
      <c r="AB313" s="115"/>
      <c r="AC313" s="115"/>
      <c r="AD313" s="115"/>
      <c r="AE313" s="115"/>
      <c r="AF313" s="115"/>
      <c r="AG313" s="115"/>
      <c r="AH313" s="109"/>
      <c r="AJ313" s="177"/>
      <c r="AK313" s="177"/>
      <c r="AL313" s="177"/>
      <c r="AM313" s="177"/>
      <c r="AN313" s="177"/>
      <c r="AO313" s="177"/>
      <c r="AP313" s="177"/>
      <c r="AQ313" s="177"/>
    </row>
    <row r="314" spans="1:43" ht="16.149999999999999" customHeight="1">
      <c r="A314" s="105"/>
      <c r="B314" s="67"/>
      <c r="C314" s="67"/>
      <c r="D314" s="67"/>
      <c r="E314" s="68"/>
      <c r="F314" s="108"/>
      <c r="G314" s="111"/>
      <c r="H314" s="111"/>
      <c r="I314" s="115"/>
      <c r="J314" s="115"/>
      <c r="K314" s="115"/>
      <c r="L314" s="109"/>
      <c r="M314" s="117"/>
      <c r="N314" s="108"/>
      <c r="O314" s="115"/>
      <c r="P314" s="115"/>
      <c r="Q314" s="109"/>
      <c r="R314" s="131"/>
      <c r="S314" s="108"/>
      <c r="T314" s="115"/>
      <c r="U314" s="111"/>
      <c r="V314" s="119"/>
      <c r="W314" s="177"/>
      <c r="X314" s="115"/>
      <c r="Y314" s="109"/>
      <c r="Z314" s="108"/>
      <c r="AA314" s="115"/>
      <c r="AB314" s="115"/>
      <c r="AC314" s="115"/>
      <c r="AD314" s="115"/>
      <c r="AE314" s="115"/>
      <c r="AF314" s="115"/>
      <c r="AG314" s="115"/>
      <c r="AH314" s="109"/>
      <c r="AJ314" s="177"/>
      <c r="AK314" s="177"/>
      <c r="AL314" s="177"/>
      <c r="AM314" s="177"/>
      <c r="AN314" s="177"/>
      <c r="AO314" s="177"/>
      <c r="AP314" s="177"/>
      <c r="AQ314" s="177"/>
    </row>
    <row r="315" spans="1:43" ht="16.149999999999999" customHeight="1">
      <c r="A315" s="105"/>
      <c r="B315" s="67"/>
      <c r="C315" s="67"/>
      <c r="D315" s="67"/>
      <c r="E315" s="68"/>
      <c r="F315" s="108"/>
      <c r="G315" s="111"/>
      <c r="H315" s="111"/>
      <c r="I315" s="115"/>
      <c r="J315" s="115"/>
      <c r="K315" s="115"/>
      <c r="L315" s="109"/>
      <c r="M315" s="117"/>
      <c r="N315" s="108"/>
      <c r="O315" s="115"/>
      <c r="P315" s="115"/>
      <c r="Q315" s="109"/>
      <c r="R315" s="131"/>
      <c r="S315" s="108"/>
      <c r="T315" s="115"/>
      <c r="U315" s="111"/>
      <c r="V315" s="119"/>
      <c r="W315" s="177"/>
      <c r="X315" s="115"/>
      <c r="Y315" s="109"/>
      <c r="Z315" s="108"/>
      <c r="AA315" s="115"/>
      <c r="AB315" s="115"/>
      <c r="AC315" s="115"/>
      <c r="AD315" s="115"/>
      <c r="AE315" s="115"/>
      <c r="AF315" s="115"/>
      <c r="AG315" s="115"/>
      <c r="AH315" s="109"/>
      <c r="AJ315" s="177"/>
      <c r="AK315" s="177"/>
      <c r="AL315" s="177"/>
      <c r="AM315" s="177"/>
      <c r="AN315" s="177"/>
      <c r="AO315" s="177"/>
      <c r="AP315" s="177"/>
      <c r="AQ315" s="177"/>
    </row>
    <row r="316" spans="1:43" ht="16.149999999999999" customHeight="1">
      <c r="A316" s="105"/>
      <c r="B316" s="67"/>
      <c r="C316" s="67"/>
      <c r="D316" s="67"/>
      <c r="E316" s="68"/>
      <c r="F316" s="108"/>
      <c r="G316" s="111"/>
      <c r="H316" s="111"/>
      <c r="I316" s="115"/>
      <c r="J316" s="115"/>
      <c r="K316" s="115"/>
      <c r="L316" s="109"/>
      <c r="M316" s="117"/>
      <c r="N316" s="108"/>
      <c r="O316" s="115"/>
      <c r="P316" s="115"/>
      <c r="Q316" s="109"/>
      <c r="R316" s="131"/>
      <c r="S316" s="108"/>
      <c r="T316" s="115"/>
      <c r="U316" s="111"/>
      <c r="V316" s="119"/>
      <c r="W316" s="177"/>
      <c r="X316" s="115"/>
      <c r="Y316" s="109"/>
      <c r="Z316" s="108"/>
      <c r="AA316" s="115"/>
      <c r="AB316" s="115"/>
      <c r="AC316" s="115"/>
      <c r="AD316" s="115"/>
      <c r="AE316" s="115"/>
      <c r="AF316" s="115"/>
      <c r="AG316" s="115"/>
      <c r="AH316" s="109"/>
      <c r="AJ316" s="177"/>
      <c r="AK316" s="177"/>
      <c r="AL316" s="177"/>
      <c r="AM316" s="177"/>
      <c r="AN316" s="177"/>
      <c r="AO316" s="177"/>
      <c r="AP316" s="177"/>
      <c r="AQ316" s="177"/>
    </row>
    <row r="317" spans="1:43" ht="16.149999999999999" customHeight="1">
      <c r="A317" s="105"/>
      <c r="B317" s="67"/>
      <c r="C317" s="67"/>
      <c r="D317" s="67"/>
      <c r="E317" s="68"/>
      <c r="F317" s="108"/>
      <c r="G317" s="111"/>
      <c r="H317" s="111"/>
      <c r="I317" s="115"/>
      <c r="J317" s="115"/>
      <c r="K317" s="115"/>
      <c r="L317" s="109"/>
      <c r="M317" s="117"/>
      <c r="N317" s="108"/>
      <c r="O317" s="115"/>
      <c r="P317" s="115"/>
      <c r="Q317" s="109"/>
      <c r="R317" s="131"/>
      <c r="S317" s="108"/>
      <c r="T317" s="115"/>
      <c r="U317" s="111"/>
      <c r="V317" s="119"/>
      <c r="W317" s="177"/>
      <c r="X317" s="115"/>
      <c r="Y317" s="109"/>
      <c r="Z317" s="108"/>
      <c r="AA317" s="115"/>
      <c r="AB317" s="115"/>
      <c r="AC317" s="115"/>
      <c r="AD317" s="115"/>
      <c r="AE317" s="115"/>
      <c r="AF317" s="115"/>
      <c r="AG317" s="115"/>
      <c r="AH317" s="109"/>
      <c r="AJ317" s="177"/>
      <c r="AK317" s="177"/>
      <c r="AL317" s="177"/>
      <c r="AM317" s="177"/>
      <c r="AN317" s="177"/>
      <c r="AO317" s="177"/>
      <c r="AP317" s="177"/>
      <c r="AQ317" s="177"/>
    </row>
    <row r="318" spans="1:43" ht="16.149999999999999" customHeight="1">
      <c r="A318" s="105"/>
      <c r="B318" s="67"/>
      <c r="C318" s="67"/>
      <c r="D318" s="67"/>
      <c r="E318" s="68"/>
      <c r="F318" s="108"/>
      <c r="G318" s="111"/>
      <c r="H318" s="111"/>
      <c r="I318" s="115"/>
      <c r="J318" s="115"/>
      <c r="K318" s="115"/>
      <c r="L318" s="109"/>
      <c r="M318" s="117"/>
      <c r="N318" s="108"/>
      <c r="O318" s="115"/>
      <c r="P318" s="115"/>
      <c r="Q318" s="109"/>
      <c r="R318" s="131"/>
      <c r="S318" s="108"/>
      <c r="T318" s="115"/>
      <c r="U318" s="111"/>
      <c r="V318" s="119"/>
      <c r="W318" s="177"/>
      <c r="X318" s="115"/>
      <c r="Y318" s="109"/>
      <c r="Z318" s="108"/>
      <c r="AA318" s="115"/>
      <c r="AB318" s="115"/>
      <c r="AC318" s="115"/>
      <c r="AD318" s="115"/>
      <c r="AE318" s="115"/>
      <c r="AF318" s="115"/>
      <c r="AG318" s="115"/>
      <c r="AH318" s="109"/>
      <c r="AJ318" s="177"/>
      <c r="AK318" s="177"/>
      <c r="AL318" s="177"/>
      <c r="AM318" s="177"/>
      <c r="AN318" s="177"/>
      <c r="AO318" s="177"/>
      <c r="AP318" s="177"/>
      <c r="AQ318" s="177"/>
    </row>
    <row r="319" spans="1:43" ht="16.149999999999999" customHeight="1">
      <c r="A319" s="105"/>
      <c r="B319" s="67"/>
      <c r="C319" s="67"/>
      <c r="D319" s="67"/>
      <c r="E319" s="68"/>
      <c r="F319" s="108"/>
      <c r="G319" s="111"/>
      <c r="H319" s="111"/>
      <c r="I319" s="115"/>
      <c r="J319" s="115"/>
      <c r="K319" s="115"/>
      <c r="L319" s="109"/>
      <c r="M319" s="117"/>
      <c r="N319" s="108"/>
      <c r="O319" s="115"/>
      <c r="P319" s="115"/>
      <c r="Q319" s="109"/>
      <c r="R319" s="131"/>
      <c r="S319" s="108"/>
      <c r="T319" s="115"/>
      <c r="U319" s="111"/>
      <c r="V319" s="119"/>
      <c r="W319" s="177"/>
      <c r="X319" s="115"/>
      <c r="Y319" s="109"/>
      <c r="Z319" s="108"/>
      <c r="AA319" s="115"/>
      <c r="AB319" s="115"/>
      <c r="AC319" s="115"/>
      <c r="AD319" s="115"/>
      <c r="AE319" s="115"/>
      <c r="AF319" s="115"/>
      <c r="AG319" s="115"/>
      <c r="AH319" s="109"/>
      <c r="AJ319" s="177"/>
      <c r="AK319" s="177"/>
      <c r="AL319" s="177"/>
      <c r="AM319" s="177"/>
      <c r="AN319" s="177"/>
      <c r="AO319" s="177"/>
      <c r="AP319" s="177"/>
      <c r="AQ319" s="177"/>
    </row>
    <row r="320" spans="1:43" ht="16.149999999999999" customHeight="1">
      <c r="A320" s="105"/>
      <c r="B320" s="67"/>
      <c r="C320" s="67"/>
      <c r="D320" s="67"/>
      <c r="E320" s="68"/>
      <c r="F320" s="108"/>
      <c r="G320" s="111"/>
      <c r="H320" s="111"/>
      <c r="I320" s="115"/>
      <c r="J320" s="115"/>
      <c r="K320" s="115"/>
      <c r="L320" s="109"/>
      <c r="M320" s="117"/>
      <c r="N320" s="108"/>
      <c r="O320" s="115"/>
      <c r="P320" s="115"/>
      <c r="Q320" s="109"/>
      <c r="R320" s="131"/>
      <c r="S320" s="108"/>
      <c r="T320" s="115"/>
      <c r="U320" s="111"/>
      <c r="V320" s="119"/>
      <c r="W320" s="177"/>
      <c r="X320" s="115"/>
      <c r="Y320" s="109"/>
      <c r="Z320" s="108"/>
      <c r="AA320" s="115"/>
      <c r="AB320" s="115"/>
      <c r="AC320" s="115"/>
      <c r="AD320" s="115"/>
      <c r="AE320" s="115"/>
      <c r="AF320" s="115"/>
      <c r="AG320" s="115"/>
      <c r="AH320" s="109"/>
      <c r="AJ320" s="177"/>
      <c r="AK320" s="177"/>
      <c r="AL320" s="177"/>
      <c r="AM320" s="177"/>
      <c r="AN320" s="177"/>
      <c r="AO320" s="177"/>
      <c r="AP320" s="177"/>
      <c r="AQ320" s="177"/>
    </row>
    <row r="321" spans="1:43" ht="16.149999999999999" customHeight="1">
      <c r="A321" s="105"/>
      <c r="B321" s="67"/>
      <c r="C321" s="67"/>
      <c r="D321" s="67"/>
      <c r="E321" s="68"/>
      <c r="F321" s="108"/>
      <c r="G321" s="111"/>
      <c r="H321" s="111"/>
      <c r="I321" s="115"/>
      <c r="J321" s="115"/>
      <c r="K321" s="115"/>
      <c r="L321" s="109"/>
      <c r="M321" s="117"/>
      <c r="N321" s="108"/>
      <c r="O321" s="115"/>
      <c r="P321" s="115"/>
      <c r="Q321" s="109"/>
      <c r="R321" s="131"/>
      <c r="S321" s="108"/>
      <c r="T321" s="115"/>
      <c r="U321" s="111"/>
      <c r="V321" s="119"/>
      <c r="W321" s="177"/>
      <c r="X321" s="115"/>
      <c r="Y321" s="109"/>
      <c r="Z321" s="108"/>
      <c r="AA321" s="115"/>
      <c r="AB321" s="115"/>
      <c r="AC321" s="115"/>
      <c r="AD321" s="115"/>
      <c r="AE321" s="115"/>
      <c r="AF321" s="115"/>
      <c r="AG321" s="115"/>
      <c r="AH321" s="109"/>
      <c r="AJ321" s="177"/>
      <c r="AK321" s="177"/>
      <c r="AL321" s="177"/>
      <c r="AM321" s="177"/>
      <c r="AN321" s="177"/>
      <c r="AO321" s="177"/>
      <c r="AP321" s="177"/>
      <c r="AQ321" s="177"/>
    </row>
    <row r="322" spans="1:43" ht="16.149999999999999" customHeight="1">
      <c r="A322" s="105"/>
      <c r="B322" s="67"/>
      <c r="C322" s="67"/>
      <c r="D322" s="67"/>
      <c r="E322" s="68"/>
      <c r="F322" s="108"/>
      <c r="G322" s="111"/>
      <c r="H322" s="111"/>
      <c r="I322" s="115"/>
      <c r="J322" s="115"/>
      <c r="K322" s="115"/>
      <c r="L322" s="109"/>
      <c r="M322" s="117"/>
      <c r="N322" s="108"/>
      <c r="O322" s="115"/>
      <c r="P322" s="115"/>
      <c r="Q322" s="109"/>
      <c r="R322" s="131"/>
      <c r="S322" s="108"/>
      <c r="T322" s="115"/>
      <c r="U322" s="111"/>
      <c r="V322" s="119"/>
      <c r="W322" s="177"/>
      <c r="X322" s="115"/>
      <c r="Y322" s="109"/>
      <c r="Z322" s="108"/>
      <c r="AA322" s="115"/>
      <c r="AB322" s="115"/>
      <c r="AC322" s="115"/>
      <c r="AD322" s="115"/>
      <c r="AE322" s="115"/>
      <c r="AF322" s="115"/>
      <c r="AG322" s="115"/>
      <c r="AH322" s="109"/>
      <c r="AJ322" s="177"/>
      <c r="AK322" s="177"/>
      <c r="AL322" s="177"/>
      <c r="AM322" s="177"/>
      <c r="AN322" s="177"/>
      <c r="AO322" s="177"/>
      <c r="AP322" s="177"/>
      <c r="AQ322" s="177"/>
    </row>
    <row r="323" spans="1:43" ht="16.149999999999999" customHeight="1">
      <c r="A323" s="105"/>
      <c r="B323" s="67"/>
      <c r="C323" s="67"/>
      <c r="D323" s="67"/>
      <c r="E323" s="68"/>
      <c r="F323" s="108"/>
      <c r="G323" s="111"/>
      <c r="H323" s="111"/>
      <c r="I323" s="115"/>
      <c r="J323" s="115"/>
      <c r="K323" s="115"/>
      <c r="L323" s="109"/>
      <c r="M323" s="117"/>
      <c r="N323" s="108"/>
      <c r="O323" s="115"/>
      <c r="P323" s="115"/>
      <c r="Q323" s="109"/>
      <c r="R323" s="131"/>
      <c r="S323" s="108"/>
      <c r="T323" s="115"/>
      <c r="U323" s="111"/>
      <c r="V323" s="119"/>
      <c r="W323" s="177"/>
      <c r="X323" s="115"/>
      <c r="Y323" s="109"/>
      <c r="Z323" s="108"/>
      <c r="AA323" s="115"/>
      <c r="AB323" s="115"/>
      <c r="AC323" s="115"/>
      <c r="AD323" s="115"/>
      <c r="AE323" s="115"/>
      <c r="AF323" s="115"/>
      <c r="AG323" s="115"/>
      <c r="AH323" s="109"/>
      <c r="AJ323" s="177"/>
      <c r="AK323" s="177"/>
      <c r="AL323" s="177"/>
      <c r="AM323" s="177"/>
      <c r="AN323" s="177"/>
      <c r="AO323" s="177"/>
      <c r="AP323" s="177"/>
      <c r="AQ323" s="177"/>
    </row>
    <row r="324" spans="1:43" ht="16.149999999999999" customHeight="1">
      <c r="A324" s="105"/>
      <c r="B324" s="67"/>
      <c r="C324" s="67"/>
      <c r="D324" s="67"/>
      <c r="E324" s="68"/>
      <c r="F324" s="108"/>
      <c r="G324" s="111"/>
      <c r="H324" s="111"/>
      <c r="I324" s="115"/>
      <c r="J324" s="115"/>
      <c r="K324" s="115"/>
      <c r="L324" s="109"/>
      <c r="M324" s="117"/>
      <c r="N324" s="108"/>
      <c r="O324" s="115"/>
      <c r="P324" s="115"/>
      <c r="Q324" s="109"/>
      <c r="R324" s="131"/>
      <c r="S324" s="108"/>
      <c r="T324" s="115"/>
      <c r="U324" s="111"/>
      <c r="V324" s="119"/>
      <c r="W324" s="177"/>
      <c r="X324" s="115"/>
      <c r="Y324" s="109"/>
      <c r="Z324" s="108"/>
      <c r="AA324" s="115"/>
      <c r="AB324" s="115"/>
      <c r="AC324" s="115"/>
      <c r="AD324" s="115"/>
      <c r="AE324" s="115"/>
      <c r="AF324" s="115"/>
      <c r="AG324" s="115"/>
      <c r="AH324" s="109"/>
      <c r="AJ324" s="177"/>
      <c r="AK324" s="177"/>
      <c r="AL324" s="177"/>
      <c r="AM324" s="177"/>
      <c r="AN324" s="177"/>
      <c r="AO324" s="177"/>
      <c r="AP324" s="177"/>
      <c r="AQ324" s="177"/>
    </row>
    <row r="325" spans="1:43" ht="16.149999999999999" customHeight="1">
      <c r="A325" s="105"/>
      <c r="B325" s="67"/>
      <c r="C325" s="67"/>
      <c r="D325" s="67"/>
      <c r="E325" s="68"/>
      <c r="F325" s="108"/>
      <c r="G325" s="111"/>
      <c r="H325" s="111"/>
      <c r="I325" s="115"/>
      <c r="J325" s="115"/>
      <c r="K325" s="115"/>
      <c r="L325" s="109"/>
      <c r="M325" s="117"/>
      <c r="N325" s="108"/>
      <c r="O325" s="115"/>
      <c r="P325" s="115"/>
      <c r="Q325" s="109"/>
      <c r="R325" s="131"/>
      <c r="S325" s="108"/>
      <c r="T325" s="115"/>
      <c r="U325" s="111"/>
      <c r="V325" s="119"/>
      <c r="W325" s="177"/>
      <c r="X325" s="115"/>
      <c r="Y325" s="109"/>
      <c r="Z325" s="108"/>
      <c r="AA325" s="115"/>
      <c r="AB325" s="115"/>
      <c r="AC325" s="115"/>
      <c r="AD325" s="115"/>
      <c r="AE325" s="115"/>
      <c r="AF325" s="115"/>
      <c r="AG325" s="115"/>
      <c r="AH325" s="109"/>
      <c r="AJ325" s="177"/>
      <c r="AK325" s="177"/>
      <c r="AL325" s="177"/>
      <c r="AM325" s="177"/>
      <c r="AN325" s="177"/>
      <c r="AO325" s="177"/>
      <c r="AP325" s="177"/>
      <c r="AQ325" s="177"/>
    </row>
    <row r="326" spans="1:43" ht="16.149999999999999" customHeight="1">
      <c r="A326" s="105"/>
      <c r="B326" s="67"/>
      <c r="C326" s="67"/>
      <c r="D326" s="67"/>
      <c r="E326" s="68"/>
      <c r="F326" s="108"/>
      <c r="G326" s="111"/>
      <c r="H326" s="111"/>
      <c r="I326" s="115"/>
      <c r="J326" s="115"/>
      <c r="K326" s="115"/>
      <c r="L326" s="109"/>
      <c r="M326" s="117"/>
      <c r="N326" s="108"/>
      <c r="O326" s="115"/>
      <c r="P326" s="115"/>
      <c r="Q326" s="109"/>
      <c r="R326" s="131"/>
      <c r="S326" s="108"/>
      <c r="T326" s="115"/>
      <c r="U326" s="111"/>
      <c r="V326" s="119"/>
      <c r="W326" s="177"/>
      <c r="X326" s="115"/>
      <c r="Y326" s="109"/>
      <c r="Z326" s="108"/>
      <c r="AA326" s="115"/>
      <c r="AB326" s="115"/>
      <c r="AC326" s="115"/>
      <c r="AD326" s="115"/>
      <c r="AE326" s="115"/>
      <c r="AF326" s="115"/>
      <c r="AG326" s="115"/>
      <c r="AH326" s="109"/>
      <c r="AJ326" s="177"/>
      <c r="AK326" s="177"/>
      <c r="AL326" s="177"/>
      <c r="AM326" s="177"/>
      <c r="AN326" s="177"/>
      <c r="AO326" s="177"/>
      <c r="AP326" s="177"/>
      <c r="AQ326" s="177"/>
    </row>
    <row r="327" spans="1:43" ht="16.149999999999999" customHeight="1">
      <c r="A327" s="105"/>
      <c r="B327" s="67"/>
      <c r="C327" s="67"/>
      <c r="D327" s="67"/>
      <c r="E327" s="68"/>
      <c r="F327" s="108"/>
      <c r="G327" s="111"/>
      <c r="H327" s="111"/>
      <c r="I327" s="115"/>
      <c r="J327" s="115"/>
      <c r="K327" s="115"/>
      <c r="L327" s="109"/>
      <c r="M327" s="117"/>
      <c r="N327" s="108"/>
      <c r="O327" s="115"/>
      <c r="P327" s="115"/>
      <c r="Q327" s="109"/>
      <c r="R327" s="131"/>
      <c r="S327" s="108"/>
      <c r="T327" s="115"/>
      <c r="U327" s="111"/>
      <c r="V327" s="119"/>
      <c r="W327" s="177"/>
      <c r="X327" s="115"/>
      <c r="Y327" s="109"/>
      <c r="Z327" s="108"/>
      <c r="AA327" s="115"/>
      <c r="AB327" s="115"/>
      <c r="AC327" s="115"/>
      <c r="AD327" s="115"/>
      <c r="AE327" s="115"/>
      <c r="AF327" s="115"/>
      <c r="AG327" s="115"/>
      <c r="AH327" s="109"/>
      <c r="AJ327" s="177"/>
      <c r="AK327" s="177"/>
      <c r="AL327" s="177"/>
      <c r="AM327" s="177"/>
      <c r="AN327" s="177"/>
      <c r="AO327" s="177"/>
      <c r="AP327" s="177"/>
      <c r="AQ327" s="177"/>
    </row>
    <row r="328" spans="1:43" ht="16.149999999999999" customHeight="1">
      <c r="A328" s="105"/>
      <c r="B328" s="67"/>
      <c r="C328" s="67"/>
      <c r="D328" s="67"/>
      <c r="E328" s="68"/>
      <c r="F328" s="108"/>
      <c r="G328" s="111"/>
      <c r="H328" s="111"/>
      <c r="I328" s="115"/>
      <c r="J328" s="115"/>
      <c r="K328" s="115"/>
      <c r="L328" s="109"/>
      <c r="M328" s="117"/>
      <c r="N328" s="108"/>
      <c r="O328" s="115"/>
      <c r="P328" s="115"/>
      <c r="Q328" s="109"/>
      <c r="R328" s="131"/>
      <c r="S328" s="108"/>
      <c r="T328" s="115"/>
      <c r="U328" s="111"/>
      <c r="V328" s="119"/>
      <c r="W328" s="177"/>
      <c r="X328" s="115"/>
      <c r="Y328" s="109"/>
      <c r="Z328" s="108"/>
      <c r="AA328" s="115"/>
      <c r="AB328" s="115"/>
      <c r="AC328" s="115"/>
      <c r="AD328" s="115"/>
      <c r="AE328" s="115"/>
      <c r="AF328" s="115"/>
      <c r="AG328" s="115"/>
      <c r="AH328" s="109"/>
      <c r="AJ328" s="177"/>
      <c r="AK328" s="177"/>
      <c r="AL328" s="177"/>
      <c r="AM328" s="177"/>
      <c r="AN328" s="177"/>
      <c r="AO328" s="177"/>
      <c r="AP328" s="177"/>
      <c r="AQ328" s="177"/>
    </row>
    <row r="329" spans="1:43" ht="16.149999999999999" customHeight="1">
      <c r="A329" s="105"/>
      <c r="B329" s="67"/>
      <c r="C329" s="67"/>
      <c r="D329" s="67"/>
      <c r="E329" s="68"/>
      <c r="F329" s="108"/>
      <c r="G329" s="111"/>
      <c r="H329" s="111"/>
      <c r="I329" s="115"/>
      <c r="J329" s="115"/>
      <c r="K329" s="115"/>
      <c r="L329" s="109"/>
      <c r="M329" s="117"/>
      <c r="N329" s="108"/>
      <c r="O329" s="115"/>
      <c r="P329" s="115"/>
      <c r="Q329" s="109"/>
      <c r="R329" s="131"/>
      <c r="S329" s="108"/>
      <c r="T329" s="115"/>
      <c r="U329" s="111"/>
      <c r="V329" s="119"/>
      <c r="W329" s="177"/>
      <c r="X329" s="115"/>
      <c r="Y329" s="109"/>
      <c r="Z329" s="108"/>
      <c r="AA329" s="115"/>
      <c r="AB329" s="115"/>
      <c r="AC329" s="115"/>
      <c r="AD329" s="115"/>
      <c r="AE329" s="115"/>
      <c r="AF329" s="115"/>
      <c r="AG329" s="115"/>
      <c r="AH329" s="109"/>
      <c r="AJ329" s="177"/>
      <c r="AK329" s="177"/>
      <c r="AL329" s="177"/>
      <c r="AM329" s="177"/>
      <c r="AN329" s="177"/>
      <c r="AO329" s="177"/>
      <c r="AP329" s="177"/>
      <c r="AQ329" s="177"/>
    </row>
    <row r="330" spans="1:43" ht="16.149999999999999" customHeight="1">
      <c r="A330" s="105"/>
      <c r="B330" s="67"/>
      <c r="C330" s="67"/>
      <c r="D330" s="67"/>
      <c r="E330" s="68"/>
      <c r="F330" s="108"/>
      <c r="G330" s="111"/>
      <c r="H330" s="111"/>
      <c r="I330" s="115"/>
      <c r="J330" s="115"/>
      <c r="K330" s="115"/>
      <c r="L330" s="109"/>
      <c r="M330" s="117"/>
      <c r="N330" s="108"/>
      <c r="O330" s="115"/>
      <c r="P330" s="115"/>
      <c r="Q330" s="109"/>
      <c r="R330" s="131"/>
      <c r="S330" s="108"/>
      <c r="T330" s="115"/>
      <c r="U330" s="111"/>
      <c r="V330" s="119"/>
      <c r="W330" s="177"/>
      <c r="X330" s="115"/>
      <c r="Y330" s="109"/>
      <c r="Z330" s="108"/>
      <c r="AA330" s="115"/>
      <c r="AB330" s="115"/>
      <c r="AC330" s="115"/>
      <c r="AD330" s="115"/>
      <c r="AE330" s="115"/>
      <c r="AF330" s="115"/>
      <c r="AG330" s="115"/>
      <c r="AH330" s="109"/>
      <c r="AJ330" s="177"/>
      <c r="AK330" s="177"/>
      <c r="AL330" s="177"/>
      <c r="AM330" s="177"/>
      <c r="AN330" s="177"/>
      <c r="AO330" s="177"/>
      <c r="AP330" s="177"/>
      <c r="AQ330" s="177"/>
    </row>
    <row r="331" spans="1:43" ht="16.149999999999999" customHeight="1">
      <c r="A331" s="105"/>
      <c r="B331" s="67"/>
      <c r="C331" s="67"/>
      <c r="D331" s="67"/>
      <c r="E331" s="68"/>
      <c r="F331" s="108"/>
      <c r="G331" s="111"/>
      <c r="H331" s="111"/>
      <c r="I331" s="115"/>
      <c r="J331" s="115"/>
      <c r="K331" s="115"/>
      <c r="L331" s="109"/>
      <c r="M331" s="117"/>
      <c r="N331" s="108"/>
      <c r="O331" s="115"/>
      <c r="P331" s="115"/>
      <c r="Q331" s="109"/>
      <c r="R331" s="131"/>
      <c r="S331" s="108"/>
      <c r="T331" s="115"/>
      <c r="U331" s="111"/>
      <c r="V331" s="119"/>
      <c r="W331" s="177"/>
      <c r="X331" s="115"/>
      <c r="Y331" s="109"/>
      <c r="Z331" s="108"/>
      <c r="AA331" s="115"/>
      <c r="AB331" s="115"/>
      <c r="AC331" s="115"/>
      <c r="AD331" s="115"/>
      <c r="AE331" s="115"/>
      <c r="AF331" s="115"/>
      <c r="AG331" s="115"/>
      <c r="AH331" s="109"/>
      <c r="AJ331" s="177"/>
      <c r="AK331" s="177"/>
      <c r="AL331" s="177"/>
      <c r="AM331" s="177"/>
      <c r="AN331" s="177"/>
      <c r="AO331" s="177"/>
      <c r="AP331" s="177"/>
      <c r="AQ331" s="177"/>
    </row>
    <row r="332" spans="1:43" ht="16.149999999999999" customHeight="1">
      <c r="A332" s="105"/>
      <c r="B332" s="67"/>
      <c r="C332" s="67"/>
      <c r="D332" s="67"/>
      <c r="E332" s="68"/>
      <c r="F332" s="108"/>
      <c r="G332" s="111"/>
      <c r="H332" s="111"/>
      <c r="I332" s="115"/>
      <c r="J332" s="115"/>
      <c r="K332" s="115"/>
      <c r="L332" s="109"/>
      <c r="M332" s="117"/>
      <c r="N332" s="108"/>
      <c r="O332" s="115"/>
      <c r="P332" s="115"/>
      <c r="Q332" s="109"/>
      <c r="R332" s="131"/>
      <c r="S332" s="108"/>
      <c r="T332" s="115"/>
      <c r="U332" s="111"/>
      <c r="V332" s="119"/>
      <c r="W332" s="177"/>
      <c r="X332" s="115"/>
      <c r="Y332" s="109"/>
      <c r="Z332" s="108"/>
      <c r="AA332" s="115"/>
      <c r="AB332" s="115"/>
      <c r="AC332" s="115"/>
      <c r="AD332" s="115"/>
      <c r="AE332" s="115"/>
      <c r="AF332" s="115"/>
      <c r="AG332" s="115"/>
      <c r="AH332" s="109"/>
      <c r="AJ332" s="177"/>
      <c r="AK332" s="177"/>
      <c r="AL332" s="177"/>
      <c r="AM332" s="177"/>
      <c r="AN332" s="177"/>
      <c r="AO332" s="177"/>
      <c r="AP332" s="177"/>
      <c r="AQ332" s="177"/>
    </row>
    <row r="333" spans="1:43" ht="16.149999999999999" customHeight="1">
      <c r="A333" s="105"/>
      <c r="B333" s="67"/>
      <c r="C333" s="67"/>
      <c r="D333" s="67"/>
      <c r="E333" s="68"/>
      <c r="F333" s="108"/>
      <c r="G333" s="111"/>
      <c r="H333" s="111"/>
      <c r="I333" s="115"/>
      <c r="J333" s="115"/>
      <c r="K333" s="115"/>
      <c r="L333" s="109"/>
      <c r="M333" s="117"/>
      <c r="N333" s="108"/>
      <c r="O333" s="115"/>
      <c r="P333" s="115"/>
      <c r="Q333" s="109"/>
      <c r="R333" s="131"/>
      <c r="S333" s="108"/>
      <c r="T333" s="115"/>
      <c r="U333" s="111"/>
      <c r="V333" s="119"/>
      <c r="W333" s="177"/>
      <c r="X333" s="115"/>
      <c r="Y333" s="109"/>
      <c r="Z333" s="108"/>
      <c r="AA333" s="115"/>
      <c r="AB333" s="115"/>
      <c r="AC333" s="115"/>
      <c r="AD333" s="115"/>
      <c r="AE333" s="115"/>
      <c r="AF333" s="115"/>
      <c r="AG333" s="115"/>
      <c r="AH333" s="109"/>
      <c r="AJ333" s="177"/>
      <c r="AK333" s="177"/>
      <c r="AL333" s="177"/>
      <c r="AM333" s="177"/>
      <c r="AN333" s="177"/>
      <c r="AO333" s="177"/>
      <c r="AP333" s="177"/>
      <c r="AQ333" s="177"/>
    </row>
    <row r="334" spans="1:43" ht="16.149999999999999" customHeight="1">
      <c r="A334" s="105"/>
      <c r="B334" s="67"/>
      <c r="C334" s="67"/>
      <c r="D334" s="67"/>
      <c r="E334" s="68"/>
      <c r="F334" s="108"/>
      <c r="G334" s="111"/>
      <c r="H334" s="111"/>
      <c r="I334" s="115"/>
      <c r="J334" s="115"/>
      <c r="K334" s="115"/>
      <c r="L334" s="109"/>
      <c r="M334" s="117"/>
      <c r="N334" s="108"/>
      <c r="O334" s="115"/>
      <c r="P334" s="115"/>
      <c r="Q334" s="109"/>
      <c r="R334" s="131"/>
      <c r="S334" s="108"/>
      <c r="T334" s="115"/>
      <c r="U334" s="111"/>
      <c r="V334" s="119"/>
      <c r="W334" s="177"/>
      <c r="X334" s="115"/>
      <c r="Y334" s="109"/>
      <c r="Z334" s="108"/>
      <c r="AA334" s="115"/>
      <c r="AB334" s="115"/>
      <c r="AC334" s="115"/>
      <c r="AD334" s="115"/>
      <c r="AE334" s="115"/>
      <c r="AF334" s="115"/>
      <c r="AG334" s="115"/>
      <c r="AH334" s="109"/>
      <c r="AJ334" s="177"/>
      <c r="AK334" s="177"/>
      <c r="AL334" s="177"/>
      <c r="AM334" s="177"/>
      <c r="AN334" s="177"/>
      <c r="AO334" s="177"/>
      <c r="AP334" s="177"/>
      <c r="AQ334" s="177"/>
    </row>
    <row r="335" spans="1:43" ht="16.149999999999999" customHeight="1">
      <c r="A335" s="105"/>
      <c r="B335" s="67"/>
      <c r="C335" s="67"/>
      <c r="D335" s="67"/>
      <c r="E335" s="68"/>
      <c r="F335" s="108"/>
      <c r="G335" s="111"/>
      <c r="H335" s="111"/>
      <c r="I335" s="115"/>
      <c r="J335" s="115"/>
      <c r="K335" s="115"/>
      <c r="L335" s="109"/>
      <c r="M335" s="117"/>
      <c r="N335" s="108"/>
      <c r="O335" s="115"/>
      <c r="P335" s="115"/>
      <c r="Q335" s="109"/>
      <c r="R335" s="131"/>
      <c r="S335" s="108"/>
      <c r="T335" s="115"/>
      <c r="U335" s="111"/>
      <c r="V335" s="119"/>
      <c r="W335" s="177"/>
      <c r="X335" s="115"/>
      <c r="Y335" s="109"/>
      <c r="Z335" s="108"/>
      <c r="AA335" s="115"/>
      <c r="AB335" s="115"/>
      <c r="AC335" s="115"/>
      <c r="AD335" s="115"/>
      <c r="AE335" s="115"/>
      <c r="AF335" s="115"/>
      <c r="AG335" s="115"/>
      <c r="AH335" s="109"/>
      <c r="AJ335" s="177"/>
      <c r="AK335" s="177"/>
      <c r="AL335" s="177"/>
      <c r="AM335" s="177"/>
      <c r="AN335" s="177"/>
      <c r="AO335" s="177"/>
      <c r="AP335" s="177"/>
      <c r="AQ335" s="177"/>
    </row>
    <row r="336" spans="1:43" ht="16.149999999999999" customHeight="1">
      <c r="A336" s="105"/>
      <c r="B336" s="67"/>
      <c r="C336" s="67"/>
      <c r="D336" s="67"/>
      <c r="E336" s="68"/>
      <c r="F336" s="108"/>
      <c r="G336" s="111"/>
      <c r="H336" s="111"/>
      <c r="I336" s="115"/>
      <c r="J336" s="115"/>
      <c r="K336" s="115"/>
      <c r="L336" s="109"/>
      <c r="M336" s="117"/>
      <c r="N336" s="108"/>
      <c r="O336" s="115"/>
      <c r="P336" s="115"/>
      <c r="Q336" s="109"/>
      <c r="R336" s="131"/>
      <c r="S336" s="108"/>
      <c r="T336" s="115"/>
      <c r="U336" s="111"/>
      <c r="V336" s="119"/>
      <c r="W336" s="177"/>
      <c r="X336" s="115"/>
      <c r="Y336" s="109"/>
      <c r="Z336" s="108"/>
      <c r="AA336" s="115"/>
      <c r="AB336" s="115"/>
      <c r="AC336" s="115"/>
      <c r="AD336" s="115"/>
      <c r="AE336" s="115"/>
      <c r="AF336" s="115"/>
      <c r="AG336" s="115"/>
      <c r="AH336" s="109"/>
      <c r="AJ336" s="177"/>
      <c r="AK336" s="177"/>
      <c r="AL336" s="177"/>
      <c r="AM336" s="177"/>
      <c r="AN336" s="177"/>
      <c r="AO336" s="177"/>
      <c r="AP336" s="177"/>
      <c r="AQ336" s="177"/>
    </row>
    <row r="337" spans="1:43" ht="16.149999999999999" customHeight="1">
      <c r="A337" s="105"/>
      <c r="B337" s="67"/>
      <c r="C337" s="67"/>
      <c r="D337" s="67"/>
      <c r="E337" s="68"/>
      <c r="F337" s="108"/>
      <c r="G337" s="111"/>
      <c r="H337" s="111"/>
      <c r="I337" s="115"/>
      <c r="J337" s="115"/>
      <c r="K337" s="115"/>
      <c r="L337" s="109"/>
      <c r="M337" s="117"/>
      <c r="N337" s="108"/>
      <c r="O337" s="115"/>
      <c r="P337" s="115"/>
      <c r="Q337" s="109"/>
      <c r="R337" s="131"/>
      <c r="S337" s="108"/>
      <c r="T337" s="115"/>
      <c r="U337" s="111"/>
      <c r="V337" s="119"/>
      <c r="W337" s="177"/>
      <c r="X337" s="115"/>
      <c r="Y337" s="109"/>
      <c r="Z337" s="108"/>
      <c r="AA337" s="115"/>
      <c r="AB337" s="115"/>
      <c r="AC337" s="115"/>
      <c r="AD337" s="115"/>
      <c r="AE337" s="115"/>
      <c r="AF337" s="115"/>
      <c r="AG337" s="115"/>
      <c r="AH337" s="109"/>
      <c r="AJ337" s="177"/>
      <c r="AK337" s="177"/>
      <c r="AL337" s="177"/>
      <c r="AM337" s="177"/>
      <c r="AN337" s="177"/>
      <c r="AO337" s="177"/>
      <c r="AP337" s="177"/>
      <c r="AQ337" s="177"/>
    </row>
    <row r="338" spans="1:43" ht="16.149999999999999" customHeight="1">
      <c r="A338" s="105"/>
      <c r="B338" s="67"/>
      <c r="C338" s="67"/>
      <c r="D338" s="67"/>
      <c r="E338" s="68"/>
      <c r="F338" s="108"/>
      <c r="G338" s="111"/>
      <c r="H338" s="111"/>
      <c r="I338" s="115"/>
      <c r="J338" s="115"/>
      <c r="K338" s="115"/>
      <c r="L338" s="109"/>
      <c r="M338" s="117"/>
      <c r="N338" s="108"/>
      <c r="O338" s="115"/>
      <c r="P338" s="115"/>
      <c r="Q338" s="109"/>
      <c r="R338" s="131"/>
      <c r="S338" s="108"/>
      <c r="T338" s="115"/>
      <c r="U338" s="111"/>
      <c r="V338" s="119"/>
      <c r="W338" s="177"/>
      <c r="X338" s="115"/>
      <c r="Y338" s="109"/>
      <c r="Z338" s="108"/>
      <c r="AA338" s="115"/>
      <c r="AB338" s="115"/>
      <c r="AC338" s="115"/>
      <c r="AD338" s="115"/>
      <c r="AE338" s="115"/>
      <c r="AF338" s="115"/>
      <c r="AG338" s="115"/>
      <c r="AH338" s="109"/>
      <c r="AJ338" s="177"/>
      <c r="AK338" s="177"/>
      <c r="AL338" s="177"/>
      <c r="AM338" s="177"/>
      <c r="AN338" s="177"/>
      <c r="AO338" s="177"/>
      <c r="AP338" s="177"/>
      <c r="AQ338" s="177"/>
    </row>
    <row r="339" spans="1:43" ht="16.149999999999999" customHeight="1">
      <c r="A339" s="105"/>
      <c r="B339" s="67"/>
      <c r="C339" s="67"/>
      <c r="D339" s="67"/>
      <c r="E339" s="68"/>
      <c r="F339" s="108"/>
      <c r="G339" s="111"/>
      <c r="H339" s="111"/>
      <c r="I339" s="115"/>
      <c r="J339" s="115"/>
      <c r="K339" s="115"/>
      <c r="L339" s="109"/>
      <c r="M339" s="117"/>
      <c r="N339" s="108"/>
      <c r="O339" s="115"/>
      <c r="P339" s="115"/>
      <c r="Q339" s="109"/>
      <c r="R339" s="131"/>
      <c r="S339" s="108"/>
      <c r="T339" s="115"/>
      <c r="U339" s="111"/>
      <c r="V339" s="119"/>
      <c r="W339" s="177"/>
      <c r="X339" s="115"/>
      <c r="Y339" s="109"/>
      <c r="Z339" s="108"/>
      <c r="AA339" s="115"/>
      <c r="AB339" s="115"/>
      <c r="AC339" s="115"/>
      <c r="AD339" s="115"/>
      <c r="AE339" s="115"/>
      <c r="AF339" s="115"/>
      <c r="AG339" s="115"/>
      <c r="AH339" s="109"/>
      <c r="AJ339" s="177"/>
      <c r="AK339" s="177"/>
      <c r="AL339" s="177"/>
      <c r="AM339" s="177"/>
      <c r="AN339" s="177"/>
      <c r="AO339" s="177"/>
      <c r="AP339" s="177"/>
      <c r="AQ339" s="177"/>
    </row>
    <row r="340" spans="1:43" ht="16.149999999999999" customHeight="1">
      <c r="A340" s="105"/>
      <c r="B340" s="67"/>
      <c r="C340" s="67"/>
      <c r="D340" s="67"/>
      <c r="E340" s="68"/>
      <c r="F340" s="108"/>
      <c r="G340" s="111"/>
      <c r="H340" s="111"/>
      <c r="I340" s="115"/>
      <c r="J340" s="115"/>
      <c r="K340" s="115"/>
      <c r="L340" s="109"/>
      <c r="M340" s="117"/>
      <c r="N340" s="108"/>
      <c r="O340" s="115"/>
      <c r="P340" s="115"/>
      <c r="Q340" s="109"/>
      <c r="R340" s="131"/>
      <c r="S340" s="108"/>
      <c r="T340" s="115"/>
      <c r="U340" s="111"/>
      <c r="V340" s="119"/>
      <c r="W340" s="177"/>
      <c r="X340" s="115"/>
      <c r="Y340" s="109"/>
      <c r="Z340" s="108"/>
      <c r="AA340" s="115"/>
      <c r="AB340" s="115"/>
      <c r="AC340" s="115"/>
      <c r="AD340" s="115"/>
      <c r="AE340" s="115"/>
      <c r="AF340" s="115"/>
      <c r="AG340" s="115"/>
      <c r="AH340" s="109"/>
      <c r="AJ340" s="177"/>
      <c r="AK340" s="177"/>
      <c r="AL340" s="177"/>
      <c r="AM340" s="177"/>
      <c r="AN340" s="177"/>
      <c r="AO340" s="177"/>
      <c r="AP340" s="177"/>
      <c r="AQ340" s="177"/>
    </row>
    <row r="341" spans="1:43" ht="16.149999999999999" customHeight="1">
      <c r="A341" s="105"/>
      <c r="B341" s="67"/>
      <c r="C341" s="67"/>
      <c r="D341" s="67"/>
      <c r="E341" s="68"/>
      <c r="F341" s="108"/>
      <c r="G341" s="111"/>
      <c r="H341" s="111"/>
      <c r="I341" s="115"/>
      <c r="J341" s="115"/>
      <c r="K341" s="115"/>
      <c r="L341" s="109"/>
      <c r="M341" s="117"/>
      <c r="N341" s="108"/>
      <c r="O341" s="115"/>
      <c r="P341" s="115"/>
      <c r="Q341" s="109"/>
      <c r="R341" s="131"/>
      <c r="S341" s="108"/>
      <c r="T341" s="115"/>
      <c r="U341" s="111"/>
      <c r="V341" s="119"/>
      <c r="W341" s="177"/>
      <c r="X341" s="115"/>
      <c r="Y341" s="109"/>
      <c r="Z341" s="108"/>
      <c r="AA341" s="115"/>
      <c r="AB341" s="115"/>
      <c r="AC341" s="115"/>
      <c r="AD341" s="115"/>
      <c r="AE341" s="115"/>
      <c r="AF341" s="115"/>
      <c r="AG341" s="115"/>
      <c r="AH341" s="109"/>
      <c r="AJ341" s="177"/>
      <c r="AK341" s="177"/>
      <c r="AL341" s="177"/>
      <c r="AM341" s="177"/>
      <c r="AN341" s="177"/>
      <c r="AO341" s="177"/>
      <c r="AP341" s="177"/>
      <c r="AQ341" s="177"/>
    </row>
    <row r="342" spans="1:43" ht="16.149999999999999" customHeight="1">
      <c r="A342" s="105"/>
      <c r="B342" s="67"/>
      <c r="C342" s="67"/>
      <c r="D342" s="67"/>
      <c r="E342" s="68"/>
      <c r="F342" s="108"/>
      <c r="G342" s="111"/>
      <c r="H342" s="111"/>
      <c r="I342" s="115"/>
      <c r="J342" s="115"/>
      <c r="K342" s="115"/>
      <c r="L342" s="109"/>
      <c r="M342" s="117"/>
      <c r="N342" s="108"/>
      <c r="O342" s="115"/>
      <c r="P342" s="115"/>
      <c r="Q342" s="109"/>
      <c r="R342" s="131"/>
      <c r="S342" s="108"/>
      <c r="T342" s="115"/>
      <c r="U342" s="111"/>
      <c r="V342" s="119"/>
      <c r="W342" s="177"/>
      <c r="X342" s="115"/>
      <c r="Y342" s="109"/>
      <c r="Z342" s="108"/>
      <c r="AA342" s="115"/>
      <c r="AB342" s="115"/>
      <c r="AC342" s="115"/>
      <c r="AD342" s="115"/>
      <c r="AE342" s="115"/>
      <c r="AF342" s="115"/>
      <c r="AG342" s="115"/>
      <c r="AH342" s="109"/>
      <c r="AJ342" s="177"/>
      <c r="AK342" s="177"/>
      <c r="AL342" s="177"/>
      <c r="AM342" s="177"/>
      <c r="AN342" s="177"/>
      <c r="AO342" s="177"/>
      <c r="AP342" s="177"/>
      <c r="AQ342" s="177"/>
    </row>
    <row r="343" spans="1:43" ht="16.149999999999999" customHeight="1">
      <c r="A343" s="105"/>
      <c r="B343" s="67"/>
      <c r="C343" s="67"/>
      <c r="D343" s="67"/>
      <c r="E343" s="68"/>
      <c r="F343" s="108"/>
      <c r="G343" s="111"/>
      <c r="H343" s="111"/>
      <c r="I343" s="115"/>
      <c r="J343" s="115"/>
      <c r="K343" s="115"/>
      <c r="L343" s="109"/>
      <c r="M343" s="117"/>
      <c r="N343" s="108"/>
      <c r="O343" s="115"/>
      <c r="P343" s="115"/>
      <c r="Q343" s="109"/>
      <c r="R343" s="131"/>
      <c r="S343" s="108"/>
      <c r="T343" s="115"/>
      <c r="U343" s="111"/>
      <c r="V343" s="119"/>
      <c r="W343" s="177"/>
      <c r="X343" s="115"/>
      <c r="Y343" s="109"/>
      <c r="Z343" s="108"/>
      <c r="AA343" s="115"/>
      <c r="AB343" s="115"/>
      <c r="AC343" s="115"/>
      <c r="AD343" s="115"/>
      <c r="AE343" s="115"/>
      <c r="AF343" s="115"/>
      <c r="AG343" s="115"/>
      <c r="AH343" s="109"/>
      <c r="AJ343" s="177"/>
      <c r="AK343" s="177"/>
      <c r="AL343" s="177"/>
      <c r="AM343" s="177"/>
      <c r="AN343" s="177"/>
      <c r="AO343" s="177"/>
      <c r="AP343" s="177"/>
      <c r="AQ343" s="177"/>
    </row>
    <row r="344" spans="1:43" ht="16.149999999999999" customHeight="1">
      <c r="A344" s="105"/>
      <c r="B344" s="67"/>
      <c r="C344" s="67"/>
      <c r="D344" s="67"/>
      <c r="E344" s="68"/>
      <c r="F344" s="108"/>
      <c r="G344" s="111"/>
      <c r="H344" s="111"/>
      <c r="I344" s="115"/>
      <c r="J344" s="115"/>
      <c r="K344" s="115"/>
      <c r="L344" s="109"/>
      <c r="M344" s="117"/>
      <c r="N344" s="108"/>
      <c r="O344" s="115"/>
      <c r="P344" s="115"/>
      <c r="Q344" s="109"/>
      <c r="R344" s="131"/>
      <c r="S344" s="108"/>
      <c r="T344" s="115"/>
      <c r="U344" s="111"/>
      <c r="V344" s="119"/>
      <c r="W344" s="177"/>
      <c r="X344" s="115"/>
      <c r="Y344" s="109"/>
      <c r="Z344" s="108"/>
      <c r="AA344" s="115"/>
      <c r="AB344" s="115"/>
      <c r="AC344" s="115"/>
      <c r="AD344" s="115"/>
      <c r="AE344" s="115"/>
      <c r="AF344" s="115"/>
      <c r="AG344" s="115"/>
      <c r="AH344" s="109"/>
      <c r="AJ344" s="177"/>
      <c r="AK344" s="177"/>
      <c r="AL344" s="177"/>
      <c r="AM344" s="177"/>
      <c r="AN344" s="177"/>
      <c r="AO344" s="177"/>
      <c r="AP344" s="177"/>
      <c r="AQ344" s="177"/>
    </row>
    <row r="345" spans="1:43" ht="16.149999999999999" customHeight="1">
      <c r="A345" s="105"/>
      <c r="B345" s="67"/>
      <c r="C345" s="67"/>
      <c r="D345" s="67"/>
      <c r="E345" s="68"/>
      <c r="F345" s="108"/>
      <c r="G345" s="111"/>
      <c r="H345" s="111"/>
      <c r="I345" s="115"/>
      <c r="J345" s="115"/>
      <c r="K345" s="115"/>
      <c r="L345" s="109"/>
      <c r="M345" s="117"/>
      <c r="N345" s="108"/>
      <c r="O345" s="115"/>
      <c r="P345" s="115"/>
      <c r="Q345" s="109"/>
      <c r="R345" s="131"/>
      <c r="S345" s="108"/>
      <c r="T345" s="115"/>
      <c r="U345" s="111"/>
      <c r="V345" s="119"/>
      <c r="W345" s="177"/>
      <c r="X345" s="115"/>
      <c r="Y345" s="109"/>
      <c r="Z345" s="108"/>
      <c r="AA345" s="115"/>
      <c r="AB345" s="115"/>
      <c r="AC345" s="115"/>
      <c r="AD345" s="115"/>
      <c r="AE345" s="115"/>
      <c r="AF345" s="115"/>
      <c r="AG345" s="115"/>
      <c r="AH345" s="109"/>
      <c r="AJ345" s="177"/>
      <c r="AK345" s="177"/>
      <c r="AL345" s="177"/>
      <c r="AM345" s="177"/>
      <c r="AN345" s="177"/>
      <c r="AO345" s="177"/>
      <c r="AP345" s="177"/>
      <c r="AQ345" s="177"/>
    </row>
    <row r="346" spans="1:43" ht="16.149999999999999" customHeight="1">
      <c r="A346" s="105"/>
      <c r="B346" s="67"/>
      <c r="C346" s="67"/>
      <c r="D346" s="67"/>
      <c r="E346" s="68"/>
      <c r="F346" s="108"/>
      <c r="G346" s="111"/>
      <c r="H346" s="111"/>
      <c r="I346" s="115"/>
      <c r="J346" s="115"/>
      <c r="K346" s="115"/>
      <c r="L346" s="109"/>
      <c r="M346" s="117"/>
      <c r="N346" s="108"/>
      <c r="O346" s="115"/>
      <c r="P346" s="115"/>
      <c r="Q346" s="109"/>
      <c r="R346" s="131"/>
      <c r="S346" s="108"/>
      <c r="T346" s="115"/>
      <c r="U346" s="111"/>
      <c r="V346" s="119"/>
      <c r="W346" s="177"/>
      <c r="X346" s="115"/>
      <c r="Y346" s="109"/>
      <c r="Z346" s="108"/>
      <c r="AA346" s="115"/>
      <c r="AB346" s="115"/>
      <c r="AC346" s="115"/>
      <c r="AD346" s="115"/>
      <c r="AE346" s="115"/>
      <c r="AF346" s="115"/>
      <c r="AG346" s="115"/>
      <c r="AH346" s="109"/>
      <c r="AJ346" s="177"/>
      <c r="AK346" s="177"/>
      <c r="AL346" s="177"/>
      <c r="AM346" s="177"/>
      <c r="AN346" s="177"/>
      <c r="AO346" s="177"/>
      <c r="AP346" s="177"/>
      <c r="AQ346" s="177"/>
    </row>
    <row r="347" spans="1:43" ht="16.149999999999999" customHeight="1">
      <c r="A347" s="105"/>
      <c r="B347" s="67"/>
      <c r="C347" s="67"/>
      <c r="D347" s="67"/>
      <c r="E347" s="68"/>
      <c r="F347" s="108"/>
      <c r="G347" s="111"/>
      <c r="H347" s="111"/>
      <c r="I347" s="115"/>
      <c r="J347" s="115"/>
      <c r="K347" s="115"/>
      <c r="L347" s="109"/>
      <c r="M347" s="117"/>
      <c r="N347" s="108"/>
      <c r="O347" s="115"/>
      <c r="P347" s="115"/>
      <c r="Q347" s="109"/>
      <c r="R347" s="131"/>
      <c r="S347" s="108"/>
      <c r="T347" s="115"/>
      <c r="U347" s="111"/>
      <c r="V347" s="119"/>
      <c r="W347" s="177"/>
      <c r="X347" s="115"/>
      <c r="Y347" s="109"/>
      <c r="Z347" s="108"/>
      <c r="AA347" s="115"/>
      <c r="AB347" s="115"/>
      <c r="AC347" s="115"/>
      <c r="AD347" s="115"/>
      <c r="AE347" s="115"/>
      <c r="AF347" s="115"/>
      <c r="AG347" s="115"/>
      <c r="AH347" s="109"/>
      <c r="AJ347" s="177"/>
      <c r="AK347" s="177"/>
      <c r="AL347" s="177"/>
      <c r="AM347" s="177"/>
      <c r="AN347" s="177"/>
      <c r="AO347" s="177"/>
      <c r="AP347" s="177"/>
      <c r="AQ347" s="177"/>
    </row>
    <row r="348" spans="1:43" ht="16.149999999999999" customHeight="1">
      <c r="A348" s="105"/>
      <c r="B348" s="67"/>
      <c r="C348" s="67"/>
      <c r="D348" s="67"/>
      <c r="E348" s="68"/>
      <c r="F348" s="108"/>
      <c r="G348" s="111"/>
      <c r="H348" s="111"/>
      <c r="I348" s="115"/>
      <c r="J348" s="115"/>
      <c r="K348" s="115"/>
      <c r="L348" s="109"/>
      <c r="M348" s="117"/>
      <c r="N348" s="108"/>
      <c r="O348" s="115"/>
      <c r="P348" s="115"/>
      <c r="Q348" s="109"/>
      <c r="R348" s="131"/>
      <c r="S348" s="108"/>
      <c r="T348" s="115"/>
      <c r="U348" s="111"/>
      <c r="V348" s="119"/>
      <c r="W348" s="177"/>
      <c r="X348" s="115"/>
      <c r="Y348" s="109"/>
      <c r="Z348" s="108"/>
      <c r="AA348" s="115"/>
      <c r="AB348" s="115"/>
      <c r="AC348" s="115"/>
      <c r="AD348" s="115"/>
      <c r="AE348" s="115"/>
      <c r="AF348" s="115"/>
      <c r="AG348" s="115"/>
      <c r="AH348" s="109"/>
      <c r="AJ348" s="177"/>
      <c r="AK348" s="177"/>
      <c r="AL348" s="177"/>
      <c r="AM348" s="177"/>
      <c r="AN348" s="177"/>
      <c r="AO348" s="177"/>
      <c r="AP348" s="177"/>
      <c r="AQ348" s="177"/>
    </row>
    <row r="349" spans="1:43" ht="16.149999999999999" customHeight="1">
      <c r="A349" s="105"/>
      <c r="B349" s="67"/>
      <c r="C349" s="67"/>
      <c r="D349" s="67"/>
      <c r="E349" s="68"/>
      <c r="F349" s="108"/>
      <c r="G349" s="111"/>
      <c r="H349" s="111"/>
      <c r="I349" s="115"/>
      <c r="J349" s="115"/>
      <c r="K349" s="115"/>
      <c r="L349" s="109"/>
      <c r="M349" s="117"/>
      <c r="N349" s="108"/>
      <c r="O349" s="115"/>
      <c r="P349" s="115"/>
      <c r="Q349" s="109"/>
      <c r="R349" s="131"/>
      <c r="S349" s="108"/>
      <c r="T349" s="115"/>
      <c r="U349" s="111"/>
      <c r="V349" s="119"/>
      <c r="W349" s="177"/>
      <c r="X349" s="115"/>
      <c r="Y349" s="109"/>
      <c r="Z349" s="108"/>
      <c r="AA349" s="115"/>
      <c r="AB349" s="115"/>
      <c r="AC349" s="115"/>
      <c r="AD349" s="115"/>
      <c r="AE349" s="115"/>
      <c r="AF349" s="115"/>
      <c r="AG349" s="115"/>
      <c r="AH349" s="109"/>
      <c r="AJ349" s="177"/>
      <c r="AK349" s="177"/>
      <c r="AL349" s="177"/>
      <c r="AM349" s="177"/>
      <c r="AN349" s="177"/>
      <c r="AO349" s="177"/>
      <c r="AP349" s="177"/>
      <c r="AQ349" s="177"/>
    </row>
    <row r="350" spans="1:43" ht="16.149999999999999" customHeight="1">
      <c r="A350" s="105"/>
      <c r="B350" s="67"/>
      <c r="C350" s="67"/>
      <c r="D350" s="67"/>
      <c r="E350" s="68"/>
      <c r="F350" s="108"/>
      <c r="G350" s="111"/>
      <c r="H350" s="111"/>
      <c r="I350" s="115"/>
      <c r="J350" s="115"/>
      <c r="K350" s="115"/>
      <c r="L350" s="109"/>
      <c r="M350" s="117"/>
      <c r="N350" s="108"/>
      <c r="O350" s="115"/>
      <c r="P350" s="115"/>
      <c r="Q350" s="109"/>
      <c r="R350" s="131"/>
      <c r="S350" s="108"/>
      <c r="T350" s="115"/>
      <c r="U350" s="111"/>
      <c r="V350" s="119"/>
      <c r="W350" s="177"/>
      <c r="X350" s="115"/>
      <c r="Y350" s="109"/>
      <c r="Z350" s="108"/>
      <c r="AA350" s="115"/>
      <c r="AB350" s="115"/>
      <c r="AC350" s="115"/>
      <c r="AD350" s="115"/>
      <c r="AE350" s="115"/>
      <c r="AF350" s="115"/>
      <c r="AG350" s="115"/>
      <c r="AH350" s="109"/>
      <c r="AJ350" s="177"/>
      <c r="AK350" s="177"/>
      <c r="AL350" s="177"/>
      <c r="AM350" s="177"/>
      <c r="AN350" s="177"/>
      <c r="AO350" s="177"/>
      <c r="AP350" s="177"/>
      <c r="AQ350" s="177"/>
    </row>
    <row r="351" spans="1:43" ht="16.149999999999999" customHeight="1">
      <c r="A351" s="105"/>
      <c r="B351" s="67"/>
      <c r="C351" s="67"/>
      <c r="D351" s="67"/>
      <c r="E351" s="68"/>
      <c r="F351" s="108"/>
      <c r="G351" s="111"/>
      <c r="H351" s="111"/>
      <c r="I351" s="115"/>
      <c r="J351" s="115"/>
      <c r="K351" s="115"/>
      <c r="L351" s="109"/>
      <c r="M351" s="117"/>
      <c r="N351" s="108"/>
      <c r="O351" s="115"/>
      <c r="P351" s="115"/>
      <c r="Q351" s="109"/>
      <c r="R351" s="131"/>
      <c r="S351" s="108"/>
      <c r="T351" s="115"/>
      <c r="U351" s="111"/>
      <c r="V351" s="119"/>
      <c r="W351" s="177"/>
      <c r="X351" s="115"/>
      <c r="Y351" s="109"/>
      <c r="Z351" s="108"/>
      <c r="AA351" s="115"/>
      <c r="AB351" s="115"/>
      <c r="AC351" s="115"/>
      <c r="AD351" s="115"/>
      <c r="AE351" s="115"/>
      <c r="AF351" s="115"/>
      <c r="AG351" s="115"/>
      <c r="AH351" s="109"/>
      <c r="AJ351" s="177"/>
      <c r="AK351" s="177"/>
      <c r="AL351" s="177"/>
      <c r="AM351" s="177"/>
      <c r="AN351" s="177"/>
      <c r="AO351" s="177"/>
      <c r="AP351" s="177"/>
      <c r="AQ351" s="177"/>
    </row>
    <row r="352" spans="1:43" ht="16.149999999999999" customHeight="1">
      <c r="A352" s="105"/>
      <c r="B352" s="67"/>
      <c r="C352" s="67"/>
      <c r="D352" s="67"/>
      <c r="E352" s="68"/>
      <c r="F352" s="108"/>
      <c r="G352" s="111"/>
      <c r="H352" s="111"/>
      <c r="I352" s="115"/>
      <c r="J352" s="115"/>
      <c r="K352" s="115"/>
      <c r="L352" s="109"/>
      <c r="M352" s="117"/>
      <c r="N352" s="108"/>
      <c r="O352" s="115"/>
      <c r="P352" s="115"/>
      <c r="Q352" s="109"/>
      <c r="R352" s="131"/>
      <c r="S352" s="108"/>
      <c r="T352" s="115"/>
      <c r="U352" s="111"/>
      <c r="V352" s="119"/>
      <c r="W352" s="177"/>
      <c r="X352" s="115"/>
      <c r="Y352" s="109"/>
      <c r="Z352" s="108"/>
      <c r="AA352" s="115"/>
      <c r="AB352" s="115"/>
      <c r="AC352" s="115"/>
      <c r="AD352" s="115"/>
      <c r="AE352" s="115"/>
      <c r="AF352" s="115"/>
      <c r="AG352" s="115"/>
      <c r="AH352" s="109"/>
      <c r="AJ352" s="177"/>
      <c r="AK352" s="177"/>
      <c r="AL352" s="177"/>
      <c r="AM352" s="177"/>
      <c r="AN352" s="177"/>
      <c r="AO352" s="177"/>
      <c r="AP352" s="177"/>
      <c r="AQ352" s="177"/>
    </row>
    <row r="353" spans="1:43" ht="16.149999999999999" customHeight="1">
      <c r="A353" s="105"/>
      <c r="B353" s="67"/>
      <c r="C353" s="67"/>
      <c r="D353" s="67"/>
      <c r="E353" s="68"/>
      <c r="F353" s="108"/>
      <c r="G353" s="111"/>
      <c r="H353" s="111"/>
      <c r="I353" s="115"/>
      <c r="J353" s="115"/>
      <c r="K353" s="115"/>
      <c r="L353" s="109"/>
      <c r="M353" s="117"/>
      <c r="N353" s="108"/>
      <c r="O353" s="115"/>
      <c r="P353" s="115"/>
      <c r="Q353" s="109"/>
      <c r="R353" s="131"/>
      <c r="S353" s="108"/>
      <c r="T353" s="115"/>
      <c r="U353" s="111"/>
      <c r="V353" s="119"/>
      <c r="W353" s="177"/>
      <c r="X353" s="115"/>
      <c r="Y353" s="109"/>
      <c r="Z353" s="108"/>
      <c r="AA353" s="115"/>
      <c r="AB353" s="115"/>
      <c r="AC353" s="115"/>
      <c r="AD353" s="115"/>
      <c r="AE353" s="115"/>
      <c r="AF353" s="115"/>
      <c r="AG353" s="115"/>
      <c r="AH353" s="109"/>
      <c r="AJ353" s="177"/>
      <c r="AK353" s="177"/>
      <c r="AL353" s="177"/>
      <c r="AM353" s="177"/>
      <c r="AN353" s="177"/>
      <c r="AO353" s="177"/>
      <c r="AP353" s="177"/>
      <c r="AQ353" s="177"/>
    </row>
    <row r="354" spans="1:43" ht="16.149999999999999" customHeight="1">
      <c r="A354" s="105"/>
      <c r="B354" s="67"/>
      <c r="C354" s="67"/>
      <c r="D354" s="67"/>
      <c r="E354" s="68"/>
      <c r="F354" s="108"/>
      <c r="G354" s="111"/>
      <c r="H354" s="111"/>
      <c r="I354" s="115"/>
      <c r="J354" s="115"/>
      <c r="K354" s="115"/>
      <c r="L354" s="109"/>
      <c r="M354" s="117"/>
      <c r="N354" s="108"/>
      <c r="O354" s="115"/>
      <c r="P354" s="115"/>
      <c r="Q354" s="109"/>
      <c r="R354" s="131"/>
      <c r="S354" s="108"/>
      <c r="T354" s="115"/>
      <c r="U354" s="111"/>
      <c r="V354" s="119"/>
      <c r="W354" s="177"/>
      <c r="X354" s="115"/>
      <c r="Y354" s="109"/>
      <c r="Z354" s="108"/>
      <c r="AA354" s="115"/>
      <c r="AB354" s="115"/>
      <c r="AC354" s="115"/>
      <c r="AD354" s="115"/>
      <c r="AE354" s="115"/>
      <c r="AF354" s="115"/>
      <c r="AG354" s="115"/>
      <c r="AH354" s="109"/>
      <c r="AJ354" s="177"/>
      <c r="AK354" s="177"/>
      <c r="AL354" s="177"/>
      <c r="AM354" s="177"/>
      <c r="AN354" s="177"/>
      <c r="AO354" s="177"/>
      <c r="AP354" s="177"/>
      <c r="AQ354" s="177"/>
    </row>
    <row r="355" spans="1:43" ht="16.149999999999999" customHeight="1">
      <c r="A355" s="105"/>
      <c r="B355" s="67"/>
      <c r="C355" s="67"/>
      <c r="D355" s="67"/>
      <c r="E355" s="68"/>
      <c r="F355" s="108"/>
      <c r="G355" s="111"/>
      <c r="H355" s="111"/>
      <c r="I355" s="115"/>
      <c r="J355" s="115"/>
      <c r="K355" s="115"/>
      <c r="L355" s="109"/>
      <c r="M355" s="117"/>
      <c r="N355" s="108"/>
      <c r="O355" s="115"/>
      <c r="P355" s="115"/>
      <c r="Q355" s="109"/>
      <c r="R355" s="131"/>
      <c r="S355" s="108"/>
      <c r="T355" s="115"/>
      <c r="U355" s="111"/>
      <c r="V355" s="119"/>
      <c r="W355" s="177"/>
      <c r="X355" s="115"/>
      <c r="Y355" s="109"/>
      <c r="Z355" s="108"/>
      <c r="AA355" s="115"/>
      <c r="AB355" s="115"/>
      <c r="AC355" s="115"/>
      <c r="AD355" s="115"/>
      <c r="AE355" s="115"/>
      <c r="AF355" s="115"/>
      <c r="AG355" s="115"/>
      <c r="AH355" s="109"/>
      <c r="AJ355" s="177"/>
      <c r="AK355" s="177"/>
      <c r="AL355" s="177"/>
      <c r="AM355" s="177"/>
      <c r="AN355" s="177"/>
      <c r="AO355" s="177"/>
      <c r="AP355" s="177"/>
      <c r="AQ355" s="177"/>
    </row>
    <row r="356" spans="1:43" ht="16.149999999999999" customHeight="1">
      <c r="A356" s="105"/>
      <c r="B356" s="67"/>
      <c r="C356" s="67"/>
      <c r="D356" s="67"/>
      <c r="E356" s="68"/>
      <c r="F356" s="108"/>
      <c r="G356" s="111"/>
      <c r="H356" s="111"/>
      <c r="I356" s="115"/>
      <c r="J356" s="115"/>
      <c r="K356" s="115"/>
      <c r="L356" s="109"/>
      <c r="M356" s="117"/>
      <c r="N356" s="108"/>
      <c r="O356" s="115"/>
      <c r="P356" s="115"/>
      <c r="Q356" s="109"/>
      <c r="R356" s="131"/>
      <c r="S356" s="108"/>
      <c r="T356" s="115"/>
      <c r="U356" s="111"/>
      <c r="V356" s="119"/>
      <c r="W356" s="177"/>
      <c r="X356" s="115"/>
      <c r="Y356" s="109"/>
      <c r="Z356" s="108"/>
      <c r="AA356" s="115"/>
      <c r="AB356" s="115"/>
      <c r="AC356" s="115"/>
      <c r="AD356" s="115"/>
      <c r="AE356" s="115"/>
      <c r="AF356" s="115"/>
      <c r="AG356" s="115"/>
      <c r="AH356" s="109"/>
      <c r="AJ356" s="177"/>
      <c r="AK356" s="177"/>
      <c r="AL356" s="177"/>
      <c r="AM356" s="177"/>
      <c r="AN356" s="177"/>
      <c r="AO356" s="177"/>
      <c r="AP356" s="177"/>
      <c r="AQ356" s="177"/>
    </row>
    <row r="357" spans="1:43" ht="16.149999999999999" customHeight="1">
      <c r="A357" s="105"/>
      <c r="B357" s="67"/>
      <c r="C357" s="67"/>
      <c r="D357" s="67"/>
      <c r="E357" s="68"/>
      <c r="F357" s="108"/>
      <c r="G357" s="111"/>
      <c r="H357" s="111"/>
      <c r="I357" s="115"/>
      <c r="J357" s="115"/>
      <c r="K357" s="115"/>
      <c r="L357" s="109"/>
      <c r="M357" s="117"/>
      <c r="N357" s="108"/>
      <c r="O357" s="115"/>
      <c r="P357" s="115"/>
      <c r="Q357" s="109"/>
      <c r="R357" s="131"/>
      <c r="S357" s="108"/>
      <c r="T357" s="115"/>
      <c r="U357" s="111"/>
      <c r="V357" s="119"/>
      <c r="W357" s="177"/>
      <c r="X357" s="115"/>
      <c r="Y357" s="109"/>
      <c r="Z357" s="108"/>
      <c r="AA357" s="115"/>
      <c r="AB357" s="115"/>
      <c r="AC357" s="115"/>
      <c r="AD357" s="115"/>
      <c r="AE357" s="115"/>
      <c r="AF357" s="115"/>
      <c r="AG357" s="115"/>
      <c r="AH357" s="109"/>
      <c r="AJ357" s="177"/>
      <c r="AK357" s="177"/>
      <c r="AL357" s="177"/>
      <c r="AM357" s="177"/>
      <c r="AN357" s="177"/>
      <c r="AO357" s="177"/>
      <c r="AP357" s="177"/>
      <c r="AQ357" s="177"/>
    </row>
    <row r="358" spans="1:43" ht="16.149999999999999" customHeight="1">
      <c r="A358" s="105"/>
      <c r="B358" s="67"/>
      <c r="C358" s="67"/>
      <c r="D358" s="67"/>
      <c r="E358" s="68"/>
      <c r="F358" s="108"/>
      <c r="G358" s="111"/>
      <c r="H358" s="111"/>
      <c r="I358" s="115"/>
      <c r="J358" s="115"/>
      <c r="K358" s="115"/>
      <c r="L358" s="109"/>
      <c r="M358" s="117"/>
      <c r="N358" s="108"/>
      <c r="O358" s="115"/>
      <c r="P358" s="115"/>
      <c r="Q358" s="109"/>
      <c r="R358" s="131"/>
      <c r="S358" s="108"/>
      <c r="T358" s="115"/>
      <c r="U358" s="111"/>
      <c r="V358" s="119"/>
      <c r="W358" s="177"/>
      <c r="X358" s="115"/>
      <c r="Y358" s="109"/>
      <c r="Z358" s="108"/>
      <c r="AA358" s="115"/>
      <c r="AB358" s="115"/>
      <c r="AC358" s="115"/>
      <c r="AD358" s="115"/>
      <c r="AE358" s="115"/>
      <c r="AF358" s="115"/>
      <c r="AG358" s="115"/>
      <c r="AH358" s="109"/>
      <c r="AJ358" s="177"/>
      <c r="AK358" s="177"/>
      <c r="AL358" s="177"/>
      <c r="AM358" s="177"/>
      <c r="AN358" s="177"/>
      <c r="AO358" s="177"/>
      <c r="AP358" s="177"/>
      <c r="AQ358" s="177"/>
    </row>
    <row r="359" spans="1:43" ht="16.149999999999999" customHeight="1">
      <c r="A359" s="105"/>
      <c r="B359" s="67"/>
      <c r="C359" s="67"/>
      <c r="D359" s="67"/>
      <c r="E359" s="68"/>
      <c r="F359" s="108"/>
      <c r="G359" s="111"/>
      <c r="H359" s="111"/>
      <c r="I359" s="115"/>
      <c r="J359" s="115"/>
      <c r="K359" s="115"/>
      <c r="L359" s="109"/>
      <c r="M359" s="117"/>
      <c r="N359" s="108"/>
      <c r="O359" s="115"/>
      <c r="P359" s="115"/>
      <c r="Q359" s="109"/>
      <c r="R359" s="131"/>
      <c r="S359" s="108"/>
      <c r="T359" s="115"/>
      <c r="U359" s="111"/>
      <c r="V359" s="119"/>
      <c r="W359" s="177"/>
      <c r="X359" s="115"/>
      <c r="Y359" s="109"/>
      <c r="Z359" s="108"/>
      <c r="AA359" s="115"/>
      <c r="AB359" s="115"/>
      <c r="AC359" s="115"/>
      <c r="AD359" s="115"/>
      <c r="AE359" s="115"/>
      <c r="AF359" s="115"/>
      <c r="AG359" s="115"/>
      <c r="AH359" s="109"/>
      <c r="AJ359" s="177"/>
      <c r="AK359" s="177"/>
      <c r="AL359" s="177"/>
      <c r="AM359" s="177"/>
      <c r="AN359" s="177"/>
      <c r="AO359" s="177"/>
      <c r="AP359" s="177"/>
      <c r="AQ359" s="177"/>
    </row>
    <row r="360" spans="1:43" ht="16.149999999999999" customHeight="1">
      <c r="A360" s="105"/>
      <c r="B360" s="67"/>
      <c r="C360" s="67"/>
      <c r="D360" s="67"/>
      <c r="E360" s="68"/>
      <c r="F360" s="108"/>
      <c r="G360" s="111"/>
      <c r="H360" s="111"/>
      <c r="I360" s="115"/>
      <c r="J360" s="115"/>
      <c r="K360" s="115"/>
      <c r="L360" s="109"/>
      <c r="M360" s="117"/>
      <c r="N360" s="108"/>
      <c r="O360" s="115"/>
      <c r="P360" s="115"/>
      <c r="Q360" s="109"/>
      <c r="R360" s="131"/>
      <c r="S360" s="108"/>
      <c r="T360" s="115"/>
      <c r="U360" s="111"/>
      <c r="V360" s="119"/>
      <c r="W360" s="177"/>
      <c r="X360" s="115"/>
      <c r="Y360" s="109"/>
      <c r="Z360" s="108"/>
      <c r="AA360" s="115"/>
      <c r="AB360" s="115"/>
      <c r="AC360" s="115"/>
      <c r="AD360" s="115"/>
      <c r="AE360" s="115"/>
      <c r="AF360" s="115"/>
      <c r="AG360" s="115"/>
      <c r="AH360" s="109"/>
      <c r="AJ360" s="177"/>
      <c r="AK360" s="177"/>
      <c r="AL360" s="177"/>
      <c r="AM360" s="177"/>
      <c r="AN360" s="177"/>
      <c r="AO360" s="177"/>
      <c r="AP360" s="177"/>
      <c r="AQ360" s="177"/>
    </row>
    <row r="361" spans="1:43" ht="16.149999999999999" customHeight="1">
      <c r="A361" s="105"/>
      <c r="B361" s="67"/>
      <c r="C361" s="67"/>
      <c r="D361" s="67"/>
      <c r="E361" s="68"/>
      <c r="F361" s="108"/>
      <c r="G361" s="111"/>
      <c r="H361" s="111"/>
      <c r="I361" s="115"/>
      <c r="J361" s="115"/>
      <c r="K361" s="115"/>
      <c r="L361" s="109"/>
      <c r="M361" s="117"/>
      <c r="N361" s="108"/>
      <c r="O361" s="115"/>
      <c r="P361" s="115"/>
      <c r="Q361" s="109"/>
      <c r="R361" s="131"/>
      <c r="S361" s="108"/>
      <c r="T361" s="115"/>
      <c r="U361" s="111"/>
      <c r="V361" s="119"/>
      <c r="W361" s="177"/>
      <c r="X361" s="115"/>
      <c r="Y361" s="109"/>
      <c r="Z361" s="108"/>
      <c r="AA361" s="115"/>
      <c r="AB361" s="115"/>
      <c r="AC361" s="115"/>
      <c r="AD361" s="115"/>
      <c r="AE361" s="115"/>
      <c r="AF361" s="115"/>
      <c r="AG361" s="115"/>
      <c r="AH361" s="109"/>
      <c r="AJ361" s="177"/>
      <c r="AK361" s="177"/>
      <c r="AL361" s="177"/>
      <c r="AM361" s="177"/>
      <c r="AN361" s="177"/>
      <c r="AO361" s="177"/>
      <c r="AP361" s="177"/>
      <c r="AQ361" s="177"/>
    </row>
    <row r="362" spans="1:43" ht="16.149999999999999" customHeight="1">
      <c r="A362" s="105"/>
      <c r="B362" s="67"/>
      <c r="C362" s="67"/>
      <c r="D362" s="67"/>
      <c r="E362" s="68"/>
      <c r="F362" s="108"/>
      <c r="G362" s="111"/>
      <c r="H362" s="111"/>
      <c r="I362" s="115"/>
      <c r="J362" s="115"/>
      <c r="K362" s="115"/>
      <c r="L362" s="109"/>
      <c r="M362" s="117"/>
      <c r="N362" s="108"/>
      <c r="O362" s="115"/>
      <c r="P362" s="115"/>
      <c r="Q362" s="109"/>
      <c r="R362" s="131"/>
      <c r="S362" s="108"/>
      <c r="T362" s="115"/>
      <c r="U362" s="111"/>
      <c r="V362" s="119"/>
      <c r="W362" s="177"/>
      <c r="X362" s="115"/>
      <c r="Y362" s="109"/>
      <c r="Z362" s="108"/>
      <c r="AA362" s="115"/>
      <c r="AB362" s="115"/>
      <c r="AC362" s="115"/>
      <c r="AD362" s="115"/>
      <c r="AE362" s="115"/>
      <c r="AF362" s="115"/>
      <c r="AG362" s="115"/>
      <c r="AH362" s="109"/>
      <c r="AJ362" s="177"/>
      <c r="AK362" s="177"/>
      <c r="AL362" s="177"/>
      <c r="AM362" s="177"/>
      <c r="AN362" s="177"/>
      <c r="AO362" s="177"/>
      <c r="AP362" s="177"/>
      <c r="AQ362" s="177"/>
    </row>
    <row r="363" spans="1:43" ht="16.149999999999999" customHeight="1">
      <c r="A363" s="105"/>
      <c r="B363" s="67"/>
      <c r="C363" s="67"/>
      <c r="D363" s="67"/>
      <c r="E363" s="68"/>
      <c r="F363" s="108"/>
      <c r="G363" s="111"/>
      <c r="H363" s="111"/>
      <c r="I363" s="115"/>
      <c r="J363" s="115"/>
      <c r="K363" s="115"/>
      <c r="L363" s="109"/>
      <c r="M363" s="117"/>
      <c r="N363" s="108"/>
      <c r="O363" s="115"/>
      <c r="P363" s="115"/>
      <c r="Q363" s="109"/>
      <c r="R363" s="131"/>
      <c r="S363" s="108"/>
      <c r="T363" s="115"/>
      <c r="U363" s="111"/>
      <c r="V363" s="119"/>
      <c r="W363" s="177"/>
      <c r="X363" s="115"/>
      <c r="Y363" s="109"/>
      <c r="Z363" s="108"/>
      <c r="AA363" s="115"/>
      <c r="AB363" s="115"/>
      <c r="AC363" s="115"/>
      <c r="AD363" s="115"/>
      <c r="AE363" s="115"/>
      <c r="AF363" s="115"/>
      <c r="AG363" s="115"/>
      <c r="AH363" s="109"/>
      <c r="AJ363" s="177"/>
      <c r="AK363" s="177"/>
      <c r="AL363" s="177"/>
      <c r="AM363" s="177"/>
      <c r="AN363" s="177"/>
      <c r="AO363" s="177"/>
      <c r="AP363" s="177"/>
      <c r="AQ363" s="177"/>
    </row>
    <row r="364" spans="1:43" ht="16.149999999999999" customHeight="1">
      <c r="A364" s="105"/>
      <c r="B364" s="67"/>
      <c r="C364" s="67"/>
      <c r="D364" s="67"/>
      <c r="E364" s="68"/>
      <c r="F364" s="108"/>
      <c r="G364" s="111"/>
      <c r="H364" s="111"/>
      <c r="I364" s="115"/>
      <c r="J364" s="115"/>
      <c r="K364" s="115"/>
      <c r="L364" s="109"/>
      <c r="M364" s="117"/>
      <c r="N364" s="108"/>
      <c r="O364" s="115"/>
      <c r="P364" s="115"/>
      <c r="Q364" s="109"/>
      <c r="R364" s="131"/>
      <c r="S364" s="108"/>
      <c r="T364" s="115"/>
      <c r="U364" s="111"/>
      <c r="V364" s="119"/>
      <c r="W364" s="177"/>
      <c r="X364" s="115"/>
      <c r="Y364" s="109"/>
      <c r="Z364" s="108"/>
      <c r="AA364" s="115"/>
      <c r="AB364" s="115"/>
      <c r="AC364" s="115"/>
      <c r="AD364" s="115"/>
      <c r="AE364" s="115"/>
      <c r="AF364" s="115"/>
      <c r="AG364" s="115"/>
      <c r="AH364" s="109"/>
      <c r="AJ364" s="177"/>
      <c r="AK364" s="177"/>
      <c r="AL364" s="177"/>
      <c r="AM364" s="177"/>
      <c r="AN364" s="177"/>
      <c r="AO364" s="177"/>
      <c r="AP364" s="177"/>
      <c r="AQ364" s="177"/>
    </row>
    <row r="365" spans="1:43" ht="16.149999999999999" customHeight="1">
      <c r="A365" s="105"/>
      <c r="B365" s="67"/>
      <c r="C365" s="67"/>
      <c r="D365" s="67"/>
      <c r="E365" s="68"/>
      <c r="F365" s="108"/>
      <c r="G365" s="111"/>
      <c r="H365" s="111"/>
      <c r="I365" s="115"/>
      <c r="J365" s="115"/>
      <c r="K365" s="115"/>
      <c r="L365" s="109"/>
      <c r="M365" s="117"/>
      <c r="N365" s="108"/>
      <c r="O365" s="115"/>
      <c r="P365" s="115"/>
      <c r="Q365" s="109"/>
      <c r="R365" s="131"/>
      <c r="S365" s="108"/>
      <c r="T365" s="115"/>
      <c r="U365" s="111"/>
      <c r="V365" s="119"/>
      <c r="W365" s="177"/>
      <c r="X365" s="115"/>
      <c r="Y365" s="109"/>
      <c r="Z365" s="108"/>
      <c r="AA365" s="115"/>
      <c r="AB365" s="115"/>
      <c r="AC365" s="115"/>
      <c r="AD365" s="115"/>
      <c r="AE365" s="115"/>
      <c r="AF365" s="115"/>
      <c r="AG365" s="115"/>
      <c r="AH365" s="109"/>
      <c r="AJ365" s="177"/>
      <c r="AK365" s="177"/>
      <c r="AL365" s="177"/>
      <c r="AM365" s="177"/>
      <c r="AN365" s="177"/>
      <c r="AO365" s="177"/>
      <c r="AP365" s="177"/>
      <c r="AQ365" s="177"/>
    </row>
    <row r="366" spans="1:43" ht="16.149999999999999" customHeight="1">
      <c r="A366" s="105"/>
      <c r="B366" s="67"/>
      <c r="C366" s="67"/>
      <c r="D366" s="67"/>
      <c r="E366" s="68"/>
      <c r="F366" s="108"/>
      <c r="G366" s="111"/>
      <c r="H366" s="111"/>
      <c r="I366" s="115"/>
      <c r="J366" s="115"/>
      <c r="K366" s="115"/>
      <c r="L366" s="109"/>
      <c r="M366" s="117"/>
      <c r="N366" s="108"/>
      <c r="O366" s="115"/>
      <c r="P366" s="115"/>
      <c r="Q366" s="109"/>
      <c r="R366" s="131"/>
      <c r="S366" s="108"/>
      <c r="T366" s="115"/>
      <c r="U366" s="111"/>
      <c r="V366" s="119"/>
      <c r="W366" s="177"/>
      <c r="X366" s="115"/>
      <c r="Y366" s="109"/>
      <c r="Z366" s="108"/>
      <c r="AA366" s="115"/>
      <c r="AB366" s="115"/>
      <c r="AC366" s="115"/>
      <c r="AD366" s="115"/>
      <c r="AE366" s="115"/>
      <c r="AF366" s="115"/>
      <c r="AG366" s="115"/>
      <c r="AH366" s="109"/>
      <c r="AJ366" s="177"/>
      <c r="AK366" s="177"/>
      <c r="AL366" s="177"/>
      <c r="AM366" s="177"/>
      <c r="AN366" s="177"/>
      <c r="AO366" s="177"/>
      <c r="AP366" s="177"/>
      <c r="AQ366" s="177"/>
    </row>
    <row r="367" spans="1:43" ht="16.149999999999999" customHeight="1">
      <c r="A367" s="105"/>
      <c r="B367" s="67"/>
      <c r="C367" s="67"/>
      <c r="D367" s="67"/>
      <c r="E367" s="68"/>
      <c r="F367" s="108"/>
      <c r="G367" s="111"/>
      <c r="H367" s="111"/>
      <c r="I367" s="115"/>
      <c r="J367" s="115"/>
      <c r="K367" s="115"/>
      <c r="L367" s="109"/>
      <c r="M367" s="117"/>
      <c r="N367" s="108"/>
      <c r="O367" s="115"/>
      <c r="P367" s="115"/>
      <c r="Q367" s="109"/>
      <c r="R367" s="131"/>
      <c r="S367" s="108"/>
      <c r="T367" s="115"/>
      <c r="U367" s="111"/>
      <c r="V367" s="119"/>
      <c r="W367" s="177"/>
      <c r="X367" s="115"/>
      <c r="Y367" s="109"/>
      <c r="Z367" s="108"/>
      <c r="AA367" s="115"/>
      <c r="AB367" s="115"/>
      <c r="AC367" s="115"/>
      <c r="AD367" s="115"/>
      <c r="AE367" s="115"/>
      <c r="AF367" s="115"/>
      <c r="AG367" s="115"/>
      <c r="AH367" s="109"/>
      <c r="AJ367" s="177"/>
      <c r="AK367" s="177"/>
      <c r="AL367" s="177"/>
      <c r="AM367" s="177"/>
      <c r="AN367" s="177"/>
      <c r="AO367" s="177"/>
      <c r="AP367" s="177"/>
      <c r="AQ367" s="177"/>
    </row>
    <row r="368" spans="1:43" ht="16.149999999999999" customHeight="1">
      <c r="A368" s="105"/>
      <c r="B368" s="67"/>
      <c r="C368" s="67"/>
      <c r="D368" s="67"/>
      <c r="E368" s="68"/>
      <c r="F368" s="108"/>
      <c r="G368" s="111"/>
      <c r="H368" s="111"/>
      <c r="I368" s="115"/>
      <c r="J368" s="115"/>
      <c r="K368" s="115"/>
      <c r="L368" s="109"/>
      <c r="M368" s="117"/>
      <c r="N368" s="108"/>
      <c r="O368" s="115"/>
      <c r="P368" s="115"/>
      <c r="Q368" s="109"/>
      <c r="R368" s="131"/>
      <c r="S368" s="108"/>
      <c r="T368" s="115"/>
      <c r="U368" s="111"/>
      <c r="V368" s="119"/>
      <c r="W368" s="177"/>
      <c r="X368" s="115"/>
      <c r="Y368" s="109"/>
      <c r="Z368" s="108"/>
      <c r="AA368" s="115"/>
      <c r="AB368" s="115"/>
      <c r="AC368" s="115"/>
      <c r="AD368" s="115"/>
      <c r="AE368" s="115"/>
      <c r="AF368" s="115"/>
      <c r="AG368" s="115"/>
      <c r="AH368" s="109"/>
      <c r="AJ368" s="177"/>
      <c r="AK368" s="177"/>
      <c r="AL368" s="177"/>
      <c r="AM368" s="177"/>
      <c r="AN368" s="177"/>
      <c r="AO368" s="177"/>
      <c r="AP368" s="177"/>
      <c r="AQ368" s="177"/>
    </row>
    <row r="369" spans="1:43" ht="16.149999999999999" customHeight="1">
      <c r="A369" s="105"/>
      <c r="B369" s="67"/>
      <c r="C369" s="67"/>
      <c r="D369" s="67"/>
      <c r="E369" s="68"/>
      <c r="F369" s="108"/>
      <c r="G369" s="111"/>
      <c r="H369" s="111"/>
      <c r="I369" s="115"/>
      <c r="J369" s="115"/>
      <c r="K369" s="115"/>
      <c r="L369" s="109"/>
      <c r="M369" s="117"/>
      <c r="N369" s="108"/>
      <c r="O369" s="115"/>
      <c r="P369" s="115"/>
      <c r="Q369" s="109"/>
      <c r="R369" s="131"/>
      <c r="S369" s="108"/>
      <c r="T369" s="115"/>
      <c r="U369" s="111"/>
      <c r="V369" s="119"/>
      <c r="W369" s="177"/>
      <c r="X369" s="115"/>
      <c r="Y369" s="109"/>
      <c r="Z369" s="108"/>
      <c r="AA369" s="115"/>
      <c r="AB369" s="115"/>
      <c r="AC369" s="115"/>
      <c r="AD369" s="115"/>
      <c r="AE369" s="115"/>
      <c r="AF369" s="115"/>
      <c r="AG369" s="115"/>
      <c r="AH369" s="109"/>
      <c r="AJ369" s="177"/>
      <c r="AK369" s="177"/>
      <c r="AL369" s="177"/>
      <c r="AM369" s="177"/>
      <c r="AN369" s="177"/>
      <c r="AO369" s="177"/>
      <c r="AP369" s="177"/>
      <c r="AQ369" s="177"/>
    </row>
    <row r="370" spans="1:43" ht="16.149999999999999" customHeight="1">
      <c r="A370" s="105"/>
      <c r="B370" s="67"/>
      <c r="C370" s="67"/>
      <c r="D370" s="67"/>
      <c r="E370" s="68"/>
      <c r="F370" s="108"/>
      <c r="G370" s="111"/>
      <c r="H370" s="111"/>
      <c r="I370" s="115"/>
      <c r="J370" s="115"/>
      <c r="K370" s="115"/>
      <c r="L370" s="109"/>
      <c r="M370" s="117"/>
      <c r="N370" s="108"/>
      <c r="O370" s="115"/>
      <c r="P370" s="115"/>
      <c r="Q370" s="109"/>
      <c r="R370" s="131"/>
      <c r="S370" s="108"/>
      <c r="T370" s="115"/>
      <c r="U370" s="111"/>
      <c r="V370" s="119"/>
      <c r="W370" s="177"/>
      <c r="X370" s="115"/>
      <c r="Y370" s="109"/>
      <c r="Z370" s="108"/>
      <c r="AA370" s="115"/>
      <c r="AB370" s="115"/>
      <c r="AC370" s="115"/>
      <c r="AD370" s="115"/>
      <c r="AE370" s="115"/>
      <c r="AF370" s="115"/>
      <c r="AG370" s="115"/>
      <c r="AH370" s="109"/>
      <c r="AJ370" s="177"/>
      <c r="AK370" s="177"/>
      <c r="AL370" s="177"/>
      <c r="AM370" s="177"/>
      <c r="AN370" s="177"/>
      <c r="AO370" s="177"/>
      <c r="AP370" s="177"/>
      <c r="AQ370" s="177"/>
    </row>
    <row r="371" spans="1:43" ht="16.149999999999999" customHeight="1">
      <c r="A371" s="105"/>
      <c r="B371" s="67"/>
      <c r="C371" s="67"/>
      <c r="D371" s="67"/>
      <c r="E371" s="68"/>
      <c r="F371" s="108"/>
      <c r="G371" s="111"/>
      <c r="H371" s="111"/>
      <c r="I371" s="115"/>
      <c r="J371" s="115"/>
      <c r="K371" s="115"/>
      <c r="L371" s="109"/>
      <c r="M371" s="117"/>
      <c r="N371" s="108"/>
      <c r="O371" s="115"/>
      <c r="P371" s="115"/>
      <c r="Q371" s="109"/>
      <c r="R371" s="131"/>
      <c r="S371" s="108"/>
      <c r="T371" s="115"/>
      <c r="U371" s="111"/>
      <c r="V371" s="119"/>
      <c r="W371" s="177"/>
      <c r="X371" s="115"/>
      <c r="Y371" s="109"/>
      <c r="Z371" s="108"/>
      <c r="AA371" s="115"/>
      <c r="AB371" s="115"/>
      <c r="AC371" s="115"/>
      <c r="AD371" s="115"/>
      <c r="AE371" s="115"/>
      <c r="AF371" s="115"/>
      <c r="AG371" s="115"/>
      <c r="AH371" s="109"/>
      <c r="AJ371" s="177"/>
      <c r="AK371" s="177"/>
      <c r="AL371" s="177"/>
      <c r="AM371" s="177"/>
      <c r="AN371" s="177"/>
      <c r="AO371" s="177"/>
      <c r="AP371" s="177"/>
      <c r="AQ371" s="177"/>
    </row>
    <row r="372" spans="1:43" ht="16.149999999999999" customHeight="1">
      <c r="A372" s="105"/>
      <c r="B372" s="67"/>
      <c r="C372" s="67"/>
      <c r="D372" s="67"/>
      <c r="E372" s="68"/>
      <c r="F372" s="108"/>
      <c r="G372" s="111"/>
      <c r="H372" s="111"/>
      <c r="I372" s="115"/>
      <c r="J372" s="115"/>
      <c r="K372" s="115"/>
      <c r="L372" s="109"/>
      <c r="M372" s="117"/>
      <c r="N372" s="108"/>
      <c r="O372" s="115"/>
      <c r="P372" s="115"/>
      <c r="Q372" s="109"/>
      <c r="R372" s="131"/>
      <c r="S372" s="108"/>
      <c r="T372" s="115"/>
      <c r="U372" s="111"/>
      <c r="V372" s="119"/>
      <c r="W372" s="177"/>
      <c r="X372" s="115"/>
      <c r="Y372" s="109"/>
      <c r="Z372" s="108"/>
      <c r="AA372" s="115"/>
      <c r="AB372" s="115"/>
      <c r="AC372" s="115"/>
      <c r="AD372" s="115"/>
      <c r="AE372" s="115"/>
      <c r="AF372" s="115"/>
      <c r="AG372" s="115"/>
      <c r="AH372" s="109"/>
      <c r="AJ372" s="177"/>
      <c r="AK372" s="177"/>
      <c r="AL372" s="177"/>
      <c r="AM372" s="177"/>
      <c r="AN372" s="177"/>
      <c r="AO372" s="177"/>
      <c r="AP372" s="177"/>
      <c r="AQ372" s="177"/>
    </row>
    <row r="373" spans="1:43" ht="16.149999999999999" customHeight="1">
      <c r="A373" s="105"/>
      <c r="B373" s="67"/>
      <c r="C373" s="67"/>
      <c r="D373" s="67"/>
      <c r="E373" s="68"/>
      <c r="F373" s="108"/>
      <c r="G373" s="111"/>
      <c r="H373" s="111"/>
      <c r="I373" s="115"/>
      <c r="J373" s="115"/>
      <c r="K373" s="115"/>
      <c r="L373" s="109"/>
      <c r="M373" s="117"/>
      <c r="N373" s="108"/>
      <c r="O373" s="115"/>
      <c r="P373" s="115"/>
      <c r="Q373" s="109"/>
      <c r="R373" s="131"/>
      <c r="S373" s="108"/>
      <c r="T373" s="115"/>
      <c r="U373" s="111"/>
      <c r="V373" s="119"/>
      <c r="W373" s="177"/>
      <c r="X373" s="115"/>
      <c r="Y373" s="109"/>
      <c r="Z373" s="108"/>
      <c r="AA373" s="115"/>
      <c r="AB373" s="115"/>
      <c r="AC373" s="115"/>
      <c r="AD373" s="115"/>
      <c r="AE373" s="115"/>
      <c r="AF373" s="115"/>
      <c r="AG373" s="115"/>
      <c r="AH373" s="109"/>
      <c r="AJ373" s="177"/>
      <c r="AK373" s="177"/>
      <c r="AL373" s="177"/>
      <c r="AM373" s="177"/>
      <c r="AN373" s="177"/>
      <c r="AO373" s="177"/>
      <c r="AP373" s="177"/>
      <c r="AQ373" s="177"/>
    </row>
    <row r="374" spans="1:43" ht="16.149999999999999" customHeight="1">
      <c r="A374" s="105"/>
      <c r="B374" s="67"/>
      <c r="C374" s="67"/>
      <c r="D374" s="67"/>
      <c r="E374" s="68"/>
      <c r="F374" s="108"/>
      <c r="G374" s="111"/>
      <c r="H374" s="111"/>
      <c r="I374" s="115"/>
      <c r="J374" s="115"/>
      <c r="K374" s="115"/>
      <c r="L374" s="109"/>
      <c r="M374" s="117"/>
      <c r="N374" s="108"/>
      <c r="O374" s="115"/>
      <c r="P374" s="115"/>
      <c r="Q374" s="109"/>
      <c r="R374" s="131"/>
      <c r="S374" s="108"/>
      <c r="T374" s="115"/>
      <c r="U374" s="111"/>
      <c r="V374" s="119"/>
      <c r="W374" s="177"/>
      <c r="X374" s="115"/>
      <c r="Y374" s="109"/>
      <c r="Z374" s="108"/>
      <c r="AA374" s="115"/>
      <c r="AB374" s="115"/>
      <c r="AC374" s="115"/>
      <c r="AD374" s="115"/>
      <c r="AE374" s="115"/>
      <c r="AF374" s="115"/>
      <c r="AG374" s="115"/>
      <c r="AH374" s="109"/>
      <c r="AJ374" s="177"/>
      <c r="AK374" s="177"/>
      <c r="AL374" s="177"/>
      <c r="AM374" s="177"/>
      <c r="AN374" s="177"/>
      <c r="AO374" s="177"/>
      <c r="AP374" s="177"/>
      <c r="AQ374" s="177"/>
    </row>
    <row r="375" spans="1:43" ht="16.149999999999999" customHeight="1">
      <c r="A375" s="105"/>
      <c r="B375" s="67"/>
      <c r="C375" s="67"/>
      <c r="D375" s="67"/>
      <c r="E375" s="68"/>
      <c r="F375" s="108"/>
      <c r="G375" s="111"/>
      <c r="H375" s="111"/>
      <c r="I375" s="115"/>
      <c r="J375" s="115"/>
      <c r="K375" s="115"/>
      <c r="L375" s="109"/>
      <c r="M375" s="117"/>
      <c r="N375" s="108"/>
      <c r="O375" s="115"/>
      <c r="P375" s="115"/>
      <c r="Q375" s="109"/>
      <c r="R375" s="131"/>
      <c r="S375" s="108"/>
      <c r="T375" s="115"/>
      <c r="U375" s="111"/>
      <c r="V375" s="119"/>
      <c r="W375" s="177"/>
      <c r="X375" s="115"/>
      <c r="Y375" s="109"/>
      <c r="Z375" s="108"/>
      <c r="AA375" s="115"/>
      <c r="AB375" s="115"/>
      <c r="AC375" s="115"/>
      <c r="AD375" s="115"/>
      <c r="AE375" s="115"/>
      <c r="AF375" s="115"/>
      <c r="AG375" s="115"/>
      <c r="AH375" s="109"/>
      <c r="AJ375" s="177"/>
      <c r="AK375" s="177"/>
      <c r="AL375" s="177"/>
      <c r="AM375" s="177"/>
      <c r="AN375" s="177"/>
      <c r="AO375" s="177"/>
      <c r="AP375" s="177"/>
      <c r="AQ375" s="177"/>
    </row>
    <row r="376" spans="1:43" ht="16.149999999999999" customHeight="1">
      <c r="A376" s="105"/>
      <c r="B376" s="67"/>
      <c r="C376" s="67"/>
      <c r="D376" s="67"/>
      <c r="E376" s="68"/>
      <c r="F376" s="108"/>
      <c r="G376" s="111"/>
      <c r="H376" s="111"/>
      <c r="I376" s="115"/>
      <c r="J376" s="115"/>
      <c r="K376" s="115"/>
      <c r="L376" s="109"/>
      <c r="M376" s="117"/>
      <c r="N376" s="108"/>
      <c r="O376" s="115"/>
      <c r="P376" s="115"/>
      <c r="Q376" s="109"/>
      <c r="R376" s="131"/>
      <c r="S376" s="108"/>
      <c r="T376" s="115"/>
      <c r="U376" s="111"/>
      <c r="V376" s="119"/>
      <c r="W376" s="177"/>
      <c r="X376" s="115"/>
      <c r="Y376" s="109"/>
      <c r="Z376" s="108"/>
      <c r="AA376" s="115"/>
      <c r="AB376" s="115"/>
      <c r="AC376" s="115"/>
      <c r="AD376" s="115"/>
      <c r="AE376" s="115"/>
      <c r="AF376" s="115"/>
      <c r="AG376" s="115"/>
      <c r="AH376" s="109"/>
      <c r="AJ376" s="177"/>
      <c r="AK376" s="177"/>
      <c r="AL376" s="177"/>
      <c r="AM376" s="177"/>
      <c r="AN376" s="177"/>
      <c r="AO376" s="177"/>
      <c r="AP376" s="177"/>
      <c r="AQ376" s="177"/>
    </row>
    <row r="377" spans="1:43" ht="16.149999999999999" customHeight="1">
      <c r="A377" s="105"/>
      <c r="B377" s="67"/>
      <c r="C377" s="67"/>
      <c r="D377" s="67"/>
      <c r="E377" s="68"/>
      <c r="F377" s="108"/>
      <c r="G377" s="111"/>
      <c r="H377" s="111"/>
      <c r="I377" s="115"/>
      <c r="J377" s="115"/>
      <c r="K377" s="115"/>
      <c r="L377" s="109"/>
      <c r="M377" s="117"/>
      <c r="N377" s="108"/>
      <c r="O377" s="115"/>
      <c r="P377" s="115"/>
      <c r="Q377" s="109"/>
      <c r="R377" s="131"/>
      <c r="S377" s="108"/>
      <c r="T377" s="115"/>
      <c r="U377" s="111"/>
      <c r="V377" s="119"/>
      <c r="W377" s="177"/>
      <c r="X377" s="115"/>
      <c r="Y377" s="109"/>
      <c r="Z377" s="108"/>
      <c r="AA377" s="115"/>
      <c r="AB377" s="115"/>
      <c r="AC377" s="115"/>
      <c r="AD377" s="115"/>
      <c r="AE377" s="115"/>
      <c r="AF377" s="115"/>
      <c r="AG377" s="115"/>
      <c r="AH377" s="109"/>
      <c r="AJ377" s="177"/>
      <c r="AK377" s="177"/>
      <c r="AL377" s="177"/>
      <c r="AM377" s="177"/>
      <c r="AN377" s="177"/>
      <c r="AO377" s="177"/>
      <c r="AP377" s="177"/>
      <c r="AQ377" s="177"/>
    </row>
    <row r="378" spans="1:43" ht="16.149999999999999" customHeight="1">
      <c r="A378" s="105"/>
      <c r="B378" s="67"/>
      <c r="C378" s="67"/>
      <c r="D378" s="67"/>
      <c r="E378" s="68"/>
      <c r="F378" s="108"/>
      <c r="G378" s="111"/>
      <c r="H378" s="111"/>
      <c r="I378" s="115"/>
      <c r="J378" s="115"/>
      <c r="K378" s="115"/>
      <c r="L378" s="109"/>
      <c r="M378" s="117"/>
      <c r="N378" s="108"/>
      <c r="O378" s="115"/>
      <c r="P378" s="115"/>
      <c r="Q378" s="109"/>
      <c r="R378" s="131"/>
      <c r="S378" s="108"/>
      <c r="T378" s="115"/>
      <c r="U378" s="111"/>
      <c r="V378" s="119"/>
      <c r="W378" s="177"/>
      <c r="X378" s="115"/>
      <c r="Y378" s="109"/>
      <c r="Z378" s="108"/>
      <c r="AA378" s="115"/>
      <c r="AB378" s="115"/>
      <c r="AC378" s="115"/>
      <c r="AD378" s="115"/>
      <c r="AE378" s="115"/>
      <c r="AF378" s="115"/>
      <c r="AG378" s="115"/>
      <c r="AH378" s="109"/>
      <c r="AJ378" s="177"/>
      <c r="AK378" s="177"/>
      <c r="AL378" s="177"/>
      <c r="AM378" s="177"/>
      <c r="AN378" s="177"/>
      <c r="AO378" s="177"/>
      <c r="AP378" s="177"/>
      <c r="AQ378" s="177"/>
    </row>
    <row r="379" spans="1:43" ht="16.149999999999999" customHeight="1">
      <c r="A379" s="105"/>
      <c r="B379" s="67"/>
      <c r="C379" s="67"/>
      <c r="D379" s="67"/>
      <c r="E379" s="68"/>
      <c r="F379" s="108"/>
      <c r="G379" s="111"/>
      <c r="H379" s="111"/>
      <c r="I379" s="115"/>
      <c r="J379" s="115"/>
      <c r="K379" s="115"/>
      <c r="L379" s="109"/>
      <c r="M379" s="117"/>
      <c r="N379" s="108"/>
      <c r="O379" s="115"/>
      <c r="P379" s="115"/>
      <c r="Q379" s="109"/>
      <c r="R379" s="131"/>
      <c r="S379" s="108"/>
      <c r="T379" s="115"/>
      <c r="U379" s="111"/>
      <c r="V379" s="119"/>
      <c r="W379" s="177"/>
      <c r="X379" s="115"/>
      <c r="Y379" s="109"/>
      <c r="Z379" s="108"/>
      <c r="AA379" s="115"/>
      <c r="AB379" s="115"/>
      <c r="AC379" s="115"/>
      <c r="AD379" s="115"/>
      <c r="AE379" s="115"/>
      <c r="AF379" s="115"/>
      <c r="AG379" s="115"/>
      <c r="AH379" s="109"/>
      <c r="AJ379" s="177"/>
      <c r="AK379" s="177"/>
      <c r="AL379" s="177"/>
      <c r="AM379" s="177"/>
      <c r="AN379" s="177"/>
      <c r="AO379" s="177"/>
      <c r="AP379" s="177"/>
      <c r="AQ379" s="177"/>
    </row>
    <row r="380" spans="1:43" ht="16.149999999999999" customHeight="1">
      <c r="A380" s="105"/>
      <c r="B380" s="67"/>
      <c r="C380" s="67"/>
      <c r="D380" s="67"/>
      <c r="E380" s="68"/>
      <c r="F380" s="108"/>
      <c r="G380" s="111"/>
      <c r="H380" s="111"/>
      <c r="I380" s="115"/>
      <c r="J380" s="115"/>
      <c r="K380" s="115"/>
      <c r="L380" s="109"/>
      <c r="M380" s="117"/>
      <c r="N380" s="108"/>
      <c r="O380" s="115"/>
      <c r="P380" s="115"/>
      <c r="Q380" s="109"/>
      <c r="R380" s="131"/>
      <c r="S380" s="108"/>
      <c r="T380" s="115"/>
      <c r="U380" s="111"/>
      <c r="V380" s="119"/>
      <c r="W380" s="177"/>
      <c r="X380" s="115"/>
      <c r="Y380" s="109"/>
      <c r="Z380" s="108"/>
      <c r="AA380" s="115"/>
      <c r="AB380" s="115"/>
      <c r="AC380" s="115"/>
      <c r="AD380" s="115"/>
      <c r="AE380" s="115"/>
      <c r="AF380" s="115"/>
      <c r="AG380" s="115"/>
      <c r="AH380" s="109"/>
      <c r="AJ380" s="177"/>
      <c r="AK380" s="177"/>
      <c r="AL380" s="177"/>
      <c r="AM380" s="177"/>
      <c r="AN380" s="177"/>
      <c r="AO380" s="177"/>
      <c r="AP380" s="177"/>
      <c r="AQ380" s="177"/>
    </row>
    <row r="381" spans="1:43" ht="16.149999999999999" customHeight="1">
      <c r="A381" s="105"/>
      <c r="B381" s="67"/>
      <c r="C381" s="67"/>
      <c r="D381" s="67"/>
      <c r="E381" s="68"/>
      <c r="F381" s="108"/>
      <c r="G381" s="111"/>
      <c r="H381" s="111"/>
      <c r="I381" s="115"/>
      <c r="J381" s="115"/>
      <c r="K381" s="115"/>
      <c r="L381" s="109"/>
      <c r="M381" s="117"/>
      <c r="N381" s="108"/>
      <c r="O381" s="115"/>
      <c r="P381" s="115"/>
      <c r="Q381" s="109"/>
      <c r="R381" s="131"/>
      <c r="S381" s="108"/>
      <c r="T381" s="115"/>
      <c r="U381" s="111"/>
      <c r="V381" s="119"/>
      <c r="W381" s="177"/>
      <c r="X381" s="115"/>
      <c r="Y381" s="109"/>
      <c r="Z381" s="108"/>
      <c r="AA381" s="115"/>
      <c r="AB381" s="115"/>
      <c r="AC381" s="115"/>
      <c r="AD381" s="115"/>
      <c r="AE381" s="115"/>
      <c r="AF381" s="115"/>
      <c r="AG381" s="115"/>
      <c r="AH381" s="109"/>
      <c r="AJ381" s="177"/>
      <c r="AK381" s="177"/>
      <c r="AL381" s="177"/>
      <c r="AM381" s="177"/>
      <c r="AN381" s="177"/>
      <c r="AO381" s="177"/>
      <c r="AP381" s="177"/>
      <c r="AQ381" s="177"/>
    </row>
    <row r="382" spans="1:43" ht="16.149999999999999" customHeight="1">
      <c r="A382" s="105"/>
      <c r="B382" s="67"/>
      <c r="C382" s="67"/>
      <c r="D382" s="67"/>
      <c r="E382" s="68"/>
      <c r="F382" s="108"/>
      <c r="G382" s="111"/>
      <c r="H382" s="111"/>
      <c r="I382" s="115"/>
      <c r="J382" s="115"/>
      <c r="K382" s="115"/>
      <c r="L382" s="109"/>
      <c r="M382" s="117"/>
      <c r="N382" s="108"/>
      <c r="O382" s="115"/>
      <c r="P382" s="115"/>
      <c r="Q382" s="109"/>
      <c r="R382" s="131"/>
      <c r="S382" s="108"/>
      <c r="T382" s="115"/>
      <c r="U382" s="111"/>
      <c r="V382" s="119"/>
      <c r="W382" s="177"/>
      <c r="X382" s="115"/>
      <c r="Y382" s="109"/>
      <c r="Z382" s="108"/>
      <c r="AA382" s="115"/>
      <c r="AB382" s="115"/>
      <c r="AC382" s="115"/>
      <c r="AD382" s="115"/>
      <c r="AE382" s="115"/>
      <c r="AF382" s="115"/>
      <c r="AG382" s="115"/>
      <c r="AH382" s="109"/>
      <c r="AJ382" s="177"/>
      <c r="AK382" s="177"/>
      <c r="AL382" s="177"/>
      <c r="AM382" s="177"/>
      <c r="AN382" s="177"/>
      <c r="AO382" s="177"/>
      <c r="AP382" s="177"/>
      <c r="AQ382" s="177"/>
    </row>
    <row r="383" spans="1:43" ht="16.149999999999999" customHeight="1">
      <c r="A383" s="105"/>
      <c r="B383" s="67"/>
      <c r="C383" s="67"/>
      <c r="D383" s="67"/>
      <c r="E383" s="68"/>
      <c r="F383" s="108"/>
      <c r="G383" s="111"/>
      <c r="H383" s="111"/>
      <c r="I383" s="115"/>
      <c r="J383" s="115"/>
      <c r="K383" s="115"/>
      <c r="L383" s="109"/>
      <c r="M383" s="117"/>
      <c r="N383" s="108"/>
      <c r="O383" s="115"/>
      <c r="P383" s="115"/>
      <c r="Q383" s="109"/>
      <c r="R383" s="131"/>
      <c r="S383" s="108"/>
      <c r="T383" s="115"/>
      <c r="U383" s="111"/>
      <c r="V383" s="119"/>
      <c r="W383" s="177"/>
      <c r="X383" s="115"/>
      <c r="Y383" s="109"/>
      <c r="Z383" s="108"/>
      <c r="AA383" s="115"/>
      <c r="AB383" s="115"/>
      <c r="AC383" s="115"/>
      <c r="AD383" s="115"/>
      <c r="AE383" s="115"/>
      <c r="AF383" s="115"/>
      <c r="AG383" s="115"/>
      <c r="AH383" s="109"/>
      <c r="AJ383" s="177"/>
      <c r="AK383" s="177"/>
      <c r="AL383" s="177"/>
      <c r="AM383" s="177"/>
      <c r="AN383" s="177"/>
      <c r="AO383" s="177"/>
      <c r="AP383" s="177"/>
      <c r="AQ383" s="177"/>
    </row>
    <row r="384" spans="1:43" ht="16.149999999999999" customHeight="1">
      <c r="A384" s="105"/>
      <c r="B384" s="67"/>
      <c r="C384" s="67"/>
      <c r="D384" s="67"/>
      <c r="E384" s="68"/>
      <c r="F384" s="108"/>
      <c r="G384" s="111"/>
      <c r="H384" s="111"/>
      <c r="I384" s="115"/>
      <c r="J384" s="115"/>
      <c r="K384" s="115"/>
      <c r="L384" s="109"/>
      <c r="M384" s="117"/>
      <c r="N384" s="108"/>
      <c r="O384" s="115"/>
      <c r="P384" s="115"/>
      <c r="Q384" s="109"/>
      <c r="R384" s="131"/>
      <c r="S384" s="108"/>
      <c r="T384" s="115"/>
      <c r="U384" s="111"/>
      <c r="V384" s="119"/>
      <c r="W384" s="177"/>
      <c r="X384" s="115"/>
      <c r="Y384" s="109"/>
      <c r="Z384" s="108"/>
      <c r="AA384" s="115"/>
      <c r="AB384" s="115"/>
      <c r="AC384" s="115"/>
      <c r="AD384" s="115"/>
      <c r="AE384" s="115"/>
      <c r="AF384" s="115"/>
      <c r="AG384" s="115"/>
      <c r="AH384" s="109"/>
      <c r="AJ384" s="177"/>
      <c r="AK384" s="177"/>
      <c r="AL384" s="177"/>
      <c r="AM384" s="177"/>
      <c r="AN384" s="177"/>
      <c r="AO384" s="177"/>
      <c r="AP384" s="177"/>
      <c r="AQ384" s="177"/>
    </row>
    <row r="385" spans="1:43" ht="16.149999999999999" customHeight="1">
      <c r="A385" s="105"/>
      <c r="B385" s="67"/>
      <c r="C385" s="67"/>
      <c r="D385" s="67"/>
      <c r="E385" s="68"/>
      <c r="F385" s="108"/>
      <c r="G385" s="111"/>
      <c r="H385" s="111"/>
      <c r="I385" s="115"/>
      <c r="J385" s="115"/>
      <c r="K385" s="115"/>
      <c r="L385" s="109"/>
      <c r="M385" s="117"/>
      <c r="N385" s="108"/>
      <c r="O385" s="115"/>
      <c r="P385" s="115"/>
      <c r="Q385" s="109"/>
      <c r="R385" s="131"/>
      <c r="S385" s="108"/>
      <c r="T385" s="115"/>
      <c r="U385" s="111"/>
      <c r="V385" s="119"/>
      <c r="W385" s="177"/>
      <c r="X385" s="115"/>
      <c r="Y385" s="109"/>
      <c r="Z385" s="108"/>
      <c r="AA385" s="115"/>
      <c r="AB385" s="115"/>
      <c r="AC385" s="115"/>
      <c r="AD385" s="115"/>
      <c r="AE385" s="115"/>
      <c r="AF385" s="115"/>
      <c r="AG385" s="115"/>
      <c r="AH385" s="109"/>
      <c r="AJ385" s="177"/>
      <c r="AK385" s="177"/>
      <c r="AL385" s="177"/>
      <c r="AM385" s="177"/>
      <c r="AN385" s="177"/>
      <c r="AO385" s="177"/>
      <c r="AP385" s="177"/>
      <c r="AQ385" s="177"/>
    </row>
    <row r="386" spans="1:43" ht="16.149999999999999" customHeight="1">
      <c r="A386" s="105"/>
      <c r="B386" s="67"/>
      <c r="C386" s="67"/>
      <c r="D386" s="67"/>
      <c r="E386" s="68"/>
      <c r="F386" s="108"/>
      <c r="G386" s="111"/>
      <c r="H386" s="111"/>
      <c r="I386" s="115"/>
      <c r="J386" s="115"/>
      <c r="K386" s="115"/>
      <c r="L386" s="109"/>
      <c r="M386" s="117"/>
      <c r="N386" s="108"/>
      <c r="O386" s="115"/>
      <c r="P386" s="115"/>
      <c r="Q386" s="109"/>
      <c r="R386" s="131"/>
      <c r="S386" s="108"/>
      <c r="T386" s="115"/>
      <c r="U386" s="111"/>
      <c r="V386" s="119"/>
      <c r="W386" s="177"/>
      <c r="X386" s="115"/>
      <c r="Y386" s="109"/>
      <c r="Z386" s="108"/>
      <c r="AA386" s="115"/>
      <c r="AB386" s="115"/>
      <c r="AC386" s="115"/>
      <c r="AD386" s="115"/>
      <c r="AE386" s="115"/>
      <c r="AF386" s="115"/>
      <c r="AG386" s="115"/>
      <c r="AH386" s="109"/>
      <c r="AJ386" s="177"/>
      <c r="AK386" s="177"/>
      <c r="AL386" s="177"/>
      <c r="AM386" s="177"/>
      <c r="AN386" s="177"/>
      <c r="AO386" s="177"/>
      <c r="AP386" s="177"/>
      <c r="AQ386" s="177"/>
    </row>
    <row r="387" spans="1:43" ht="16.149999999999999" customHeight="1">
      <c r="A387" s="105"/>
      <c r="B387" s="67"/>
      <c r="C387" s="67"/>
      <c r="D387" s="67"/>
      <c r="E387" s="68"/>
      <c r="F387" s="108"/>
      <c r="G387" s="111"/>
      <c r="H387" s="111"/>
      <c r="I387" s="115"/>
      <c r="J387" s="115"/>
      <c r="K387" s="115"/>
      <c r="L387" s="109"/>
      <c r="M387" s="117"/>
      <c r="N387" s="108"/>
      <c r="O387" s="115"/>
      <c r="P387" s="115"/>
      <c r="Q387" s="109"/>
      <c r="R387" s="131"/>
      <c r="S387" s="108"/>
      <c r="T387" s="115"/>
      <c r="U387" s="111"/>
      <c r="V387" s="119"/>
      <c r="W387" s="177"/>
      <c r="X387" s="115"/>
      <c r="Y387" s="109"/>
      <c r="Z387" s="108"/>
      <c r="AA387" s="115"/>
      <c r="AB387" s="115"/>
      <c r="AC387" s="115"/>
      <c r="AD387" s="115"/>
      <c r="AE387" s="115"/>
      <c r="AF387" s="115"/>
      <c r="AG387" s="115"/>
      <c r="AH387" s="109"/>
      <c r="AJ387" s="177"/>
      <c r="AK387" s="177"/>
      <c r="AL387" s="177"/>
      <c r="AM387" s="177"/>
      <c r="AN387" s="177"/>
      <c r="AO387" s="177"/>
      <c r="AP387" s="177"/>
      <c r="AQ387" s="177"/>
    </row>
    <row r="388" spans="1:43" ht="16.149999999999999" customHeight="1">
      <c r="A388" s="105"/>
      <c r="B388" s="67"/>
      <c r="C388" s="67"/>
      <c r="D388" s="67"/>
      <c r="E388" s="68"/>
      <c r="F388" s="108"/>
      <c r="G388" s="111"/>
      <c r="H388" s="111"/>
      <c r="I388" s="115"/>
      <c r="J388" s="115"/>
      <c r="K388" s="115"/>
      <c r="L388" s="109"/>
      <c r="M388" s="117"/>
      <c r="N388" s="108"/>
      <c r="O388" s="115"/>
      <c r="P388" s="115"/>
      <c r="Q388" s="109"/>
      <c r="R388" s="131"/>
      <c r="S388" s="108"/>
      <c r="T388" s="115"/>
      <c r="U388" s="111"/>
      <c r="V388" s="119"/>
      <c r="W388" s="177"/>
      <c r="X388" s="115"/>
      <c r="Y388" s="109"/>
      <c r="Z388" s="108"/>
      <c r="AA388" s="115"/>
      <c r="AB388" s="115"/>
      <c r="AC388" s="115"/>
      <c r="AD388" s="115"/>
      <c r="AE388" s="115"/>
      <c r="AF388" s="115"/>
      <c r="AG388" s="115"/>
      <c r="AH388" s="109"/>
      <c r="AJ388" s="177"/>
      <c r="AK388" s="177"/>
      <c r="AL388" s="177"/>
      <c r="AM388" s="177"/>
      <c r="AN388" s="177"/>
      <c r="AO388" s="177"/>
      <c r="AP388" s="177"/>
      <c r="AQ388" s="177"/>
    </row>
    <row r="389" spans="1:43" ht="16.149999999999999" customHeight="1">
      <c r="A389" s="105"/>
      <c r="B389" s="67"/>
      <c r="C389" s="67"/>
      <c r="D389" s="67"/>
      <c r="E389" s="68"/>
      <c r="F389" s="108"/>
      <c r="G389" s="111"/>
      <c r="H389" s="111"/>
      <c r="I389" s="115"/>
      <c r="J389" s="115"/>
      <c r="K389" s="115"/>
      <c r="L389" s="109"/>
      <c r="M389" s="117"/>
      <c r="N389" s="108"/>
      <c r="O389" s="115"/>
      <c r="P389" s="115"/>
      <c r="Q389" s="109"/>
      <c r="R389" s="131"/>
      <c r="S389" s="108"/>
      <c r="T389" s="115"/>
      <c r="U389" s="111"/>
      <c r="V389" s="119"/>
      <c r="W389" s="177"/>
      <c r="X389" s="115"/>
      <c r="Y389" s="109"/>
      <c r="Z389" s="108"/>
      <c r="AA389" s="115"/>
      <c r="AB389" s="115"/>
      <c r="AC389" s="115"/>
      <c r="AD389" s="115"/>
      <c r="AE389" s="115"/>
      <c r="AF389" s="115"/>
      <c r="AG389" s="115"/>
      <c r="AH389" s="109"/>
      <c r="AJ389" s="177"/>
      <c r="AK389" s="177"/>
      <c r="AL389" s="177"/>
      <c r="AM389" s="177"/>
      <c r="AN389" s="177"/>
      <c r="AO389" s="177"/>
      <c r="AP389" s="177"/>
      <c r="AQ389" s="177"/>
    </row>
    <row r="390" spans="1:43" ht="16.149999999999999" customHeight="1">
      <c r="A390" s="105"/>
      <c r="B390" s="67"/>
      <c r="C390" s="67"/>
      <c r="D390" s="67"/>
      <c r="E390" s="68"/>
      <c r="F390" s="108"/>
      <c r="G390" s="111"/>
      <c r="H390" s="111"/>
      <c r="I390" s="115"/>
      <c r="J390" s="115"/>
      <c r="K390" s="115"/>
      <c r="L390" s="109"/>
      <c r="M390" s="117"/>
      <c r="N390" s="108"/>
      <c r="O390" s="115"/>
      <c r="P390" s="115"/>
      <c r="Q390" s="109"/>
      <c r="R390" s="131"/>
      <c r="S390" s="108"/>
      <c r="T390" s="115"/>
      <c r="U390" s="111"/>
      <c r="V390" s="119"/>
      <c r="W390" s="177"/>
      <c r="X390" s="115"/>
      <c r="Y390" s="109"/>
      <c r="Z390" s="108"/>
      <c r="AA390" s="115"/>
      <c r="AB390" s="115"/>
      <c r="AC390" s="115"/>
      <c r="AD390" s="115"/>
      <c r="AE390" s="115"/>
      <c r="AF390" s="115"/>
      <c r="AG390" s="115"/>
      <c r="AH390" s="109"/>
      <c r="AJ390" s="177"/>
      <c r="AK390" s="177"/>
      <c r="AL390" s="177"/>
      <c r="AM390" s="177"/>
      <c r="AN390" s="177"/>
      <c r="AO390" s="177"/>
      <c r="AP390" s="177"/>
      <c r="AQ390" s="177"/>
    </row>
    <row r="391" spans="1:43" ht="16.149999999999999" customHeight="1">
      <c r="A391" s="105"/>
      <c r="B391" s="67"/>
      <c r="C391" s="67"/>
      <c r="D391" s="67"/>
      <c r="E391" s="68"/>
      <c r="F391" s="108"/>
      <c r="G391" s="111"/>
      <c r="H391" s="111"/>
      <c r="I391" s="115"/>
      <c r="J391" s="115"/>
      <c r="K391" s="115"/>
      <c r="L391" s="109"/>
      <c r="M391" s="117"/>
      <c r="N391" s="108"/>
      <c r="O391" s="115"/>
      <c r="P391" s="115"/>
      <c r="Q391" s="109"/>
      <c r="R391" s="131"/>
      <c r="S391" s="108"/>
      <c r="T391" s="115"/>
      <c r="U391" s="111"/>
      <c r="V391" s="119"/>
      <c r="W391" s="177"/>
      <c r="X391" s="115"/>
      <c r="Y391" s="109"/>
      <c r="Z391" s="108"/>
      <c r="AA391" s="115"/>
      <c r="AB391" s="115"/>
      <c r="AC391" s="115"/>
      <c r="AD391" s="115"/>
      <c r="AE391" s="115"/>
      <c r="AF391" s="115"/>
      <c r="AG391" s="115"/>
      <c r="AH391" s="109"/>
      <c r="AJ391" s="177"/>
      <c r="AK391" s="177"/>
      <c r="AL391" s="177"/>
      <c r="AM391" s="177"/>
      <c r="AN391" s="177"/>
      <c r="AO391" s="177"/>
      <c r="AP391" s="177"/>
      <c r="AQ391" s="177"/>
    </row>
    <row r="392" spans="1:43" ht="16.149999999999999" customHeight="1">
      <c r="A392" s="105"/>
      <c r="B392" s="67"/>
      <c r="C392" s="67"/>
      <c r="D392" s="67"/>
      <c r="E392" s="68"/>
      <c r="F392" s="108"/>
      <c r="G392" s="111"/>
      <c r="H392" s="111"/>
      <c r="I392" s="115"/>
      <c r="J392" s="115"/>
      <c r="K392" s="115"/>
      <c r="L392" s="109"/>
      <c r="M392" s="117"/>
      <c r="N392" s="108"/>
      <c r="O392" s="115"/>
      <c r="P392" s="115"/>
      <c r="Q392" s="109"/>
      <c r="R392" s="131"/>
      <c r="S392" s="108"/>
      <c r="T392" s="115"/>
      <c r="U392" s="111"/>
      <c r="V392" s="119"/>
      <c r="W392" s="177"/>
      <c r="X392" s="115"/>
      <c r="Y392" s="109"/>
      <c r="Z392" s="108"/>
      <c r="AA392" s="115"/>
      <c r="AB392" s="115"/>
      <c r="AC392" s="115"/>
      <c r="AD392" s="115"/>
      <c r="AE392" s="115"/>
      <c r="AF392" s="115"/>
      <c r="AG392" s="115"/>
      <c r="AH392" s="109"/>
      <c r="AJ392" s="177"/>
      <c r="AK392" s="177"/>
      <c r="AL392" s="177"/>
      <c r="AM392" s="177"/>
      <c r="AN392" s="177"/>
      <c r="AO392" s="177"/>
      <c r="AP392" s="177"/>
      <c r="AQ392" s="177"/>
    </row>
    <row r="393" spans="1:43" ht="16.149999999999999" customHeight="1">
      <c r="A393" s="105"/>
      <c r="B393" s="67"/>
      <c r="C393" s="67"/>
      <c r="D393" s="67"/>
      <c r="E393" s="68"/>
      <c r="F393" s="108"/>
      <c r="G393" s="111"/>
      <c r="H393" s="111"/>
      <c r="I393" s="115"/>
      <c r="J393" s="115"/>
      <c r="K393" s="115"/>
      <c r="L393" s="109"/>
      <c r="M393" s="117"/>
      <c r="N393" s="108"/>
      <c r="O393" s="115"/>
      <c r="P393" s="115"/>
      <c r="Q393" s="109"/>
      <c r="R393" s="131"/>
      <c r="S393" s="108"/>
      <c r="T393" s="115"/>
      <c r="U393" s="111"/>
      <c r="V393" s="119"/>
      <c r="W393" s="177"/>
      <c r="X393" s="115"/>
      <c r="Y393" s="109"/>
      <c r="Z393" s="108"/>
      <c r="AA393" s="115"/>
      <c r="AB393" s="115"/>
      <c r="AC393" s="115"/>
      <c r="AD393" s="115"/>
      <c r="AE393" s="115"/>
      <c r="AF393" s="115"/>
      <c r="AG393" s="115"/>
      <c r="AH393" s="109"/>
      <c r="AJ393" s="177"/>
      <c r="AK393" s="177"/>
      <c r="AL393" s="177"/>
      <c r="AM393" s="177"/>
      <c r="AN393" s="177"/>
      <c r="AO393" s="177"/>
      <c r="AP393" s="177"/>
      <c r="AQ393" s="177"/>
    </row>
    <row r="394" spans="1:43" ht="16.149999999999999" customHeight="1">
      <c r="A394" s="105"/>
      <c r="B394" s="67"/>
      <c r="C394" s="67"/>
      <c r="D394" s="67"/>
      <c r="E394" s="68"/>
      <c r="F394" s="108"/>
      <c r="G394" s="111"/>
      <c r="H394" s="111"/>
      <c r="I394" s="115"/>
      <c r="J394" s="115"/>
      <c r="K394" s="115"/>
      <c r="L394" s="109"/>
      <c r="M394" s="117"/>
      <c r="N394" s="108"/>
      <c r="O394" s="115"/>
      <c r="P394" s="115"/>
      <c r="Q394" s="109"/>
      <c r="R394" s="131"/>
      <c r="S394" s="108"/>
      <c r="T394" s="115"/>
      <c r="U394" s="111"/>
      <c r="V394" s="119"/>
      <c r="W394" s="177"/>
      <c r="X394" s="115"/>
      <c r="Y394" s="109"/>
      <c r="Z394" s="108"/>
      <c r="AA394" s="115"/>
      <c r="AB394" s="115"/>
      <c r="AC394" s="115"/>
      <c r="AD394" s="115"/>
      <c r="AE394" s="115"/>
      <c r="AF394" s="115"/>
      <c r="AG394" s="115"/>
      <c r="AH394" s="109"/>
      <c r="AJ394" s="177"/>
      <c r="AK394" s="177"/>
      <c r="AL394" s="177"/>
      <c r="AM394" s="177"/>
      <c r="AN394" s="177"/>
      <c r="AO394" s="177"/>
      <c r="AP394" s="177"/>
      <c r="AQ394" s="177"/>
    </row>
    <row r="395" spans="1:43" ht="16.149999999999999" customHeight="1">
      <c r="A395" s="105"/>
      <c r="B395" s="67"/>
      <c r="C395" s="67"/>
      <c r="D395" s="67"/>
      <c r="E395" s="68"/>
      <c r="F395" s="108"/>
      <c r="G395" s="111"/>
      <c r="H395" s="111"/>
      <c r="I395" s="115"/>
      <c r="J395" s="115"/>
      <c r="K395" s="115"/>
      <c r="L395" s="109"/>
      <c r="M395" s="117"/>
      <c r="N395" s="108"/>
      <c r="O395" s="115"/>
      <c r="P395" s="115"/>
      <c r="Q395" s="109"/>
      <c r="R395" s="131"/>
      <c r="S395" s="108"/>
      <c r="T395" s="115"/>
      <c r="U395" s="111"/>
      <c r="V395" s="119"/>
      <c r="W395" s="177"/>
      <c r="X395" s="115"/>
      <c r="Y395" s="109"/>
      <c r="Z395" s="108"/>
      <c r="AA395" s="115"/>
      <c r="AB395" s="115"/>
      <c r="AC395" s="115"/>
      <c r="AD395" s="115"/>
      <c r="AE395" s="115"/>
      <c r="AF395" s="115"/>
      <c r="AG395" s="115"/>
      <c r="AH395" s="109"/>
      <c r="AJ395" s="177"/>
      <c r="AK395" s="177"/>
      <c r="AL395" s="177"/>
      <c r="AM395" s="177"/>
      <c r="AN395" s="177"/>
      <c r="AO395" s="177"/>
      <c r="AP395" s="177"/>
      <c r="AQ395" s="177"/>
    </row>
    <row r="396" spans="1:43" ht="16.149999999999999" customHeight="1">
      <c r="A396" s="105"/>
      <c r="B396" s="67"/>
      <c r="C396" s="67"/>
      <c r="D396" s="67"/>
      <c r="E396" s="68"/>
      <c r="F396" s="108"/>
      <c r="G396" s="111"/>
      <c r="H396" s="111"/>
      <c r="I396" s="115"/>
      <c r="J396" s="115"/>
      <c r="K396" s="115"/>
      <c r="L396" s="109"/>
      <c r="M396" s="117"/>
      <c r="N396" s="108"/>
      <c r="O396" s="115"/>
      <c r="P396" s="115"/>
      <c r="Q396" s="109"/>
      <c r="R396" s="131"/>
      <c r="S396" s="108"/>
      <c r="T396" s="115"/>
      <c r="U396" s="111"/>
      <c r="V396" s="119"/>
      <c r="W396" s="177"/>
      <c r="X396" s="115"/>
      <c r="Y396" s="109"/>
      <c r="Z396" s="108"/>
      <c r="AA396" s="115"/>
      <c r="AB396" s="115"/>
      <c r="AC396" s="115"/>
      <c r="AD396" s="115"/>
      <c r="AE396" s="115"/>
      <c r="AF396" s="115"/>
      <c r="AG396" s="115"/>
      <c r="AH396" s="109"/>
      <c r="AJ396" s="177"/>
      <c r="AK396" s="177"/>
      <c r="AL396" s="177"/>
      <c r="AM396" s="177"/>
      <c r="AN396" s="177"/>
      <c r="AO396" s="177"/>
      <c r="AP396" s="177"/>
      <c r="AQ396" s="177"/>
    </row>
    <row r="397" spans="1:43" ht="16.149999999999999" customHeight="1">
      <c r="A397" s="105"/>
      <c r="B397" s="67"/>
      <c r="C397" s="67"/>
      <c r="D397" s="67"/>
      <c r="E397" s="68"/>
      <c r="F397" s="108"/>
      <c r="G397" s="111"/>
      <c r="H397" s="111"/>
      <c r="I397" s="115"/>
      <c r="J397" s="115"/>
      <c r="K397" s="115"/>
      <c r="L397" s="109"/>
      <c r="M397" s="117"/>
      <c r="N397" s="108"/>
      <c r="O397" s="115"/>
      <c r="P397" s="115"/>
      <c r="Q397" s="109"/>
      <c r="R397" s="131"/>
      <c r="S397" s="108"/>
      <c r="T397" s="115"/>
      <c r="U397" s="111"/>
      <c r="V397" s="119"/>
      <c r="W397" s="177"/>
      <c r="X397" s="115"/>
      <c r="Y397" s="109"/>
      <c r="Z397" s="108"/>
      <c r="AA397" s="115"/>
      <c r="AB397" s="115"/>
      <c r="AC397" s="115"/>
      <c r="AD397" s="115"/>
      <c r="AE397" s="115"/>
      <c r="AF397" s="115"/>
      <c r="AG397" s="115"/>
      <c r="AH397" s="109"/>
      <c r="AJ397" s="177"/>
      <c r="AK397" s="177"/>
      <c r="AL397" s="177"/>
      <c r="AM397" s="177"/>
      <c r="AN397" s="177"/>
      <c r="AO397" s="177"/>
      <c r="AP397" s="177"/>
      <c r="AQ397" s="177"/>
    </row>
    <row r="398" spans="1:43" ht="16.149999999999999" customHeight="1">
      <c r="A398" s="105"/>
      <c r="B398" s="67"/>
      <c r="C398" s="67"/>
      <c r="D398" s="67"/>
      <c r="E398" s="68"/>
      <c r="F398" s="108"/>
      <c r="G398" s="111"/>
      <c r="H398" s="111"/>
      <c r="I398" s="115"/>
      <c r="J398" s="115"/>
      <c r="K398" s="115"/>
      <c r="L398" s="109"/>
      <c r="M398" s="117"/>
      <c r="N398" s="108"/>
      <c r="O398" s="115"/>
      <c r="P398" s="115"/>
      <c r="Q398" s="109"/>
      <c r="R398" s="131"/>
      <c r="S398" s="108"/>
      <c r="T398" s="115"/>
      <c r="U398" s="111"/>
      <c r="V398" s="119"/>
      <c r="W398" s="177"/>
      <c r="X398" s="115"/>
      <c r="Y398" s="109"/>
      <c r="Z398" s="108"/>
      <c r="AA398" s="115"/>
      <c r="AB398" s="115"/>
      <c r="AC398" s="115"/>
      <c r="AD398" s="115"/>
      <c r="AE398" s="115"/>
      <c r="AF398" s="115"/>
      <c r="AG398" s="115"/>
      <c r="AH398" s="109"/>
      <c r="AJ398" s="177"/>
      <c r="AK398" s="177"/>
      <c r="AL398" s="177"/>
      <c r="AM398" s="177"/>
      <c r="AN398" s="177"/>
      <c r="AO398" s="177"/>
      <c r="AP398" s="177"/>
      <c r="AQ398" s="177"/>
    </row>
    <row r="399" spans="1:43" ht="16.149999999999999" customHeight="1">
      <c r="A399" s="105"/>
      <c r="B399" s="67"/>
      <c r="C399" s="67"/>
      <c r="D399" s="67"/>
      <c r="E399" s="68"/>
      <c r="F399" s="108"/>
      <c r="G399" s="111"/>
      <c r="H399" s="111"/>
      <c r="I399" s="115"/>
      <c r="J399" s="115"/>
      <c r="K399" s="115"/>
      <c r="L399" s="109"/>
      <c r="M399" s="117"/>
      <c r="N399" s="108"/>
      <c r="O399" s="115"/>
      <c r="P399" s="115"/>
      <c r="Q399" s="109"/>
      <c r="R399" s="131"/>
      <c r="S399" s="108"/>
      <c r="T399" s="115"/>
      <c r="U399" s="111"/>
      <c r="V399" s="119"/>
      <c r="W399" s="177"/>
      <c r="X399" s="115"/>
      <c r="Y399" s="109"/>
      <c r="Z399" s="108"/>
      <c r="AA399" s="115"/>
      <c r="AB399" s="115"/>
      <c r="AC399" s="115"/>
      <c r="AD399" s="115"/>
      <c r="AE399" s="115"/>
      <c r="AF399" s="115"/>
      <c r="AG399" s="115"/>
      <c r="AH399" s="109"/>
      <c r="AJ399" s="177"/>
      <c r="AK399" s="177"/>
      <c r="AL399" s="177"/>
      <c r="AM399" s="177"/>
      <c r="AN399" s="177"/>
      <c r="AO399" s="177"/>
      <c r="AP399" s="177"/>
      <c r="AQ399" s="177"/>
    </row>
    <row r="400" spans="1:43" ht="16.149999999999999" customHeight="1">
      <c r="A400" s="105"/>
      <c r="B400" s="67"/>
      <c r="C400" s="67"/>
      <c r="D400" s="67"/>
      <c r="E400" s="68"/>
      <c r="F400" s="108"/>
      <c r="G400" s="111"/>
      <c r="H400" s="111"/>
      <c r="I400" s="115"/>
      <c r="J400" s="115"/>
      <c r="K400" s="115"/>
      <c r="L400" s="109"/>
      <c r="M400" s="117"/>
      <c r="N400" s="108"/>
      <c r="O400" s="115"/>
      <c r="P400" s="115"/>
      <c r="Q400" s="109"/>
      <c r="R400" s="131"/>
      <c r="S400" s="108"/>
      <c r="T400" s="115"/>
      <c r="U400" s="111"/>
      <c r="V400" s="119"/>
      <c r="W400" s="177"/>
      <c r="X400" s="115"/>
      <c r="Y400" s="109"/>
      <c r="Z400" s="108"/>
      <c r="AA400" s="115"/>
      <c r="AB400" s="115"/>
      <c r="AC400" s="115"/>
      <c r="AD400" s="115"/>
      <c r="AE400" s="115"/>
      <c r="AF400" s="115"/>
      <c r="AG400" s="115"/>
      <c r="AH400" s="109"/>
      <c r="AJ400" s="177"/>
      <c r="AK400" s="177"/>
      <c r="AL400" s="177"/>
      <c r="AM400" s="177"/>
      <c r="AN400" s="177"/>
      <c r="AO400" s="177"/>
      <c r="AP400" s="177"/>
      <c r="AQ400" s="177"/>
    </row>
    <row r="401" spans="1:43" ht="16.149999999999999" customHeight="1">
      <c r="A401" s="105"/>
      <c r="B401" s="67"/>
      <c r="C401" s="67"/>
      <c r="D401" s="67"/>
      <c r="E401" s="68"/>
      <c r="F401" s="108"/>
      <c r="G401" s="111"/>
      <c r="H401" s="111"/>
      <c r="I401" s="115"/>
      <c r="J401" s="115"/>
      <c r="K401" s="115"/>
      <c r="L401" s="109"/>
      <c r="M401" s="117"/>
      <c r="N401" s="108"/>
      <c r="O401" s="115"/>
      <c r="P401" s="115"/>
      <c r="Q401" s="109"/>
      <c r="R401" s="131"/>
      <c r="S401" s="108"/>
      <c r="T401" s="115"/>
      <c r="U401" s="111"/>
      <c r="V401" s="119"/>
      <c r="W401" s="177"/>
      <c r="X401" s="115"/>
      <c r="Y401" s="109"/>
      <c r="Z401" s="108"/>
      <c r="AA401" s="115"/>
      <c r="AB401" s="115"/>
      <c r="AC401" s="115"/>
      <c r="AD401" s="115"/>
      <c r="AE401" s="115"/>
      <c r="AF401" s="115"/>
      <c r="AG401" s="115"/>
      <c r="AH401" s="109"/>
      <c r="AJ401" s="177"/>
      <c r="AK401" s="177"/>
      <c r="AL401" s="177"/>
      <c r="AM401" s="177"/>
      <c r="AN401" s="177"/>
      <c r="AO401" s="177"/>
      <c r="AP401" s="177"/>
      <c r="AQ401" s="177"/>
    </row>
    <row r="402" spans="1:43" ht="16.149999999999999" customHeight="1">
      <c r="A402" s="105"/>
      <c r="B402" s="67"/>
      <c r="C402" s="67"/>
      <c r="D402" s="67"/>
      <c r="E402" s="68"/>
      <c r="F402" s="108"/>
      <c r="G402" s="111"/>
      <c r="H402" s="111"/>
      <c r="I402" s="115"/>
      <c r="J402" s="115"/>
      <c r="K402" s="115"/>
      <c r="L402" s="109"/>
      <c r="M402" s="117"/>
      <c r="N402" s="108"/>
      <c r="O402" s="115"/>
      <c r="P402" s="115"/>
      <c r="Q402" s="109"/>
      <c r="R402" s="131"/>
      <c r="S402" s="108"/>
      <c r="T402" s="115"/>
      <c r="U402" s="111"/>
      <c r="V402" s="119"/>
      <c r="W402" s="177"/>
      <c r="X402" s="115"/>
      <c r="Y402" s="109"/>
      <c r="Z402" s="108"/>
      <c r="AA402" s="115"/>
      <c r="AB402" s="115"/>
      <c r="AC402" s="115"/>
      <c r="AD402" s="115"/>
      <c r="AE402" s="115"/>
      <c r="AF402" s="115"/>
      <c r="AG402" s="115"/>
      <c r="AH402" s="109"/>
      <c r="AJ402" s="177"/>
      <c r="AK402" s="177"/>
      <c r="AL402" s="177"/>
      <c r="AM402" s="177"/>
      <c r="AN402" s="177"/>
      <c r="AO402" s="177"/>
      <c r="AP402" s="177"/>
      <c r="AQ402" s="177"/>
    </row>
    <row r="403" spans="1:43" ht="16.149999999999999" customHeight="1">
      <c r="A403" s="105"/>
      <c r="B403" s="67"/>
      <c r="C403" s="67"/>
      <c r="D403" s="67"/>
      <c r="E403" s="68"/>
      <c r="F403" s="108"/>
      <c r="G403" s="111"/>
      <c r="H403" s="111"/>
      <c r="I403" s="115"/>
      <c r="J403" s="115"/>
      <c r="K403" s="115"/>
      <c r="L403" s="109"/>
      <c r="M403" s="117"/>
      <c r="N403" s="108"/>
      <c r="O403" s="115"/>
      <c r="P403" s="115"/>
      <c r="Q403" s="109"/>
      <c r="R403" s="131"/>
      <c r="S403" s="108"/>
      <c r="T403" s="115"/>
      <c r="U403" s="111"/>
      <c r="V403" s="119"/>
      <c r="W403" s="177"/>
      <c r="X403" s="115"/>
      <c r="Y403" s="109"/>
      <c r="Z403" s="108"/>
      <c r="AA403" s="115"/>
      <c r="AB403" s="115"/>
      <c r="AC403" s="115"/>
      <c r="AD403" s="115"/>
      <c r="AE403" s="115"/>
      <c r="AF403" s="115"/>
      <c r="AG403" s="115"/>
      <c r="AH403" s="109"/>
      <c r="AJ403" s="177"/>
      <c r="AK403" s="177"/>
      <c r="AL403" s="177"/>
      <c r="AM403" s="177"/>
      <c r="AN403" s="177"/>
      <c r="AO403" s="177"/>
      <c r="AP403" s="177"/>
      <c r="AQ403" s="177"/>
    </row>
    <row r="404" spans="1:43" ht="16.149999999999999" customHeight="1">
      <c r="A404" s="105"/>
      <c r="B404" s="67"/>
      <c r="C404" s="67"/>
      <c r="D404" s="67"/>
      <c r="E404" s="68"/>
      <c r="F404" s="108"/>
      <c r="G404" s="111"/>
      <c r="H404" s="111"/>
      <c r="I404" s="115"/>
      <c r="J404" s="115"/>
      <c r="K404" s="115"/>
      <c r="L404" s="109"/>
      <c r="M404" s="117"/>
      <c r="N404" s="108"/>
      <c r="O404" s="115"/>
      <c r="P404" s="115"/>
      <c r="Q404" s="109"/>
      <c r="R404" s="131"/>
      <c r="S404" s="108"/>
      <c r="T404" s="115"/>
      <c r="U404" s="111"/>
      <c r="V404" s="119"/>
      <c r="W404" s="177"/>
      <c r="X404" s="115"/>
      <c r="Y404" s="109"/>
      <c r="Z404" s="108"/>
      <c r="AA404" s="115"/>
      <c r="AB404" s="115"/>
      <c r="AC404" s="115"/>
      <c r="AD404" s="115"/>
      <c r="AE404" s="115"/>
      <c r="AF404" s="115"/>
      <c r="AG404" s="115"/>
      <c r="AH404" s="109"/>
      <c r="AJ404" s="177"/>
      <c r="AK404" s="177"/>
      <c r="AL404" s="177"/>
      <c r="AM404" s="177"/>
      <c r="AN404" s="177"/>
      <c r="AO404" s="177"/>
      <c r="AP404" s="177"/>
      <c r="AQ404" s="177"/>
    </row>
    <row r="405" spans="1:43" ht="16.149999999999999" customHeight="1">
      <c r="A405" s="105"/>
      <c r="B405" s="67"/>
      <c r="C405" s="67"/>
      <c r="D405" s="67"/>
      <c r="E405" s="68"/>
      <c r="F405" s="108"/>
      <c r="G405" s="111"/>
      <c r="H405" s="111"/>
      <c r="I405" s="115"/>
      <c r="J405" s="115"/>
      <c r="K405" s="115"/>
      <c r="L405" s="109"/>
      <c r="M405" s="117"/>
      <c r="N405" s="108"/>
      <c r="O405" s="115"/>
      <c r="P405" s="115"/>
      <c r="Q405" s="109"/>
      <c r="R405" s="131"/>
      <c r="S405" s="108"/>
      <c r="T405" s="115"/>
      <c r="U405" s="111"/>
      <c r="V405" s="119"/>
      <c r="W405" s="177"/>
      <c r="X405" s="115"/>
      <c r="Y405" s="109"/>
      <c r="Z405" s="108"/>
      <c r="AA405" s="115"/>
      <c r="AB405" s="115"/>
      <c r="AC405" s="115"/>
      <c r="AD405" s="115"/>
      <c r="AE405" s="115"/>
      <c r="AF405" s="115"/>
      <c r="AG405" s="115"/>
      <c r="AH405" s="109"/>
      <c r="AJ405" s="177"/>
      <c r="AK405" s="177"/>
      <c r="AL405" s="177"/>
      <c r="AM405" s="177"/>
      <c r="AN405" s="177"/>
      <c r="AO405" s="177"/>
      <c r="AP405" s="177"/>
      <c r="AQ405" s="177"/>
    </row>
    <row r="406" spans="1:43" ht="16.149999999999999" customHeight="1">
      <c r="A406" s="105"/>
      <c r="B406" s="67"/>
      <c r="C406" s="67"/>
      <c r="D406" s="67"/>
      <c r="E406" s="68"/>
      <c r="F406" s="108"/>
      <c r="G406" s="111"/>
      <c r="H406" s="111"/>
      <c r="I406" s="115"/>
      <c r="J406" s="115"/>
      <c r="K406" s="115"/>
      <c r="L406" s="109"/>
      <c r="M406" s="117"/>
      <c r="N406" s="108"/>
      <c r="O406" s="115"/>
      <c r="P406" s="115"/>
      <c r="Q406" s="109"/>
      <c r="R406" s="131"/>
      <c r="S406" s="108"/>
      <c r="T406" s="115"/>
      <c r="U406" s="111"/>
      <c r="V406" s="119"/>
      <c r="W406" s="177"/>
      <c r="X406" s="115"/>
      <c r="Y406" s="109"/>
      <c r="Z406" s="108"/>
      <c r="AA406" s="115"/>
      <c r="AB406" s="115"/>
      <c r="AC406" s="115"/>
      <c r="AD406" s="115"/>
      <c r="AE406" s="115"/>
      <c r="AF406" s="115"/>
      <c r="AG406" s="115"/>
      <c r="AH406" s="109"/>
      <c r="AJ406" s="177"/>
      <c r="AK406" s="177"/>
      <c r="AL406" s="177"/>
      <c r="AM406" s="177"/>
      <c r="AN406" s="177"/>
      <c r="AO406" s="177"/>
      <c r="AP406" s="177"/>
      <c r="AQ406" s="177"/>
    </row>
    <row r="407" spans="1:43" ht="16.149999999999999" customHeight="1">
      <c r="A407" s="105"/>
      <c r="B407" s="67"/>
      <c r="C407" s="67"/>
      <c r="D407" s="67"/>
      <c r="E407" s="68"/>
      <c r="F407" s="108"/>
      <c r="G407" s="111"/>
      <c r="H407" s="111"/>
      <c r="I407" s="115"/>
      <c r="J407" s="115"/>
      <c r="K407" s="115"/>
      <c r="L407" s="109"/>
      <c r="M407" s="117"/>
      <c r="N407" s="108"/>
      <c r="O407" s="115"/>
      <c r="P407" s="115"/>
      <c r="Q407" s="109"/>
      <c r="R407" s="131"/>
      <c r="S407" s="108"/>
      <c r="T407" s="115"/>
      <c r="U407" s="111"/>
      <c r="V407" s="119"/>
      <c r="W407" s="177"/>
      <c r="X407" s="115"/>
      <c r="Y407" s="109"/>
      <c r="Z407" s="108"/>
      <c r="AA407" s="115"/>
      <c r="AB407" s="115"/>
      <c r="AC407" s="115"/>
      <c r="AD407" s="115"/>
      <c r="AE407" s="115"/>
      <c r="AF407" s="115"/>
      <c r="AG407" s="115"/>
      <c r="AH407" s="109"/>
      <c r="AJ407" s="177"/>
      <c r="AK407" s="177"/>
      <c r="AL407" s="177"/>
      <c r="AM407" s="177"/>
      <c r="AN407" s="177"/>
      <c r="AO407" s="177"/>
      <c r="AP407" s="177"/>
      <c r="AQ407" s="177"/>
    </row>
    <row r="408" spans="1:43" ht="16.149999999999999" customHeight="1">
      <c r="A408" s="105"/>
      <c r="B408" s="67"/>
      <c r="C408" s="67"/>
      <c r="D408" s="67"/>
      <c r="E408" s="68"/>
      <c r="F408" s="108"/>
      <c r="G408" s="111"/>
      <c r="H408" s="111"/>
      <c r="I408" s="115"/>
      <c r="J408" s="115"/>
      <c r="K408" s="115"/>
      <c r="L408" s="109"/>
      <c r="M408" s="117"/>
      <c r="N408" s="108"/>
      <c r="O408" s="115"/>
      <c r="P408" s="115"/>
      <c r="Q408" s="109"/>
      <c r="R408" s="131"/>
      <c r="S408" s="108"/>
      <c r="T408" s="115"/>
      <c r="U408" s="111"/>
      <c r="V408" s="119"/>
      <c r="W408" s="177"/>
      <c r="X408" s="115"/>
      <c r="Y408" s="109"/>
      <c r="Z408" s="108"/>
      <c r="AA408" s="115"/>
      <c r="AB408" s="115"/>
      <c r="AC408" s="115"/>
      <c r="AD408" s="115"/>
      <c r="AE408" s="115"/>
      <c r="AF408" s="115"/>
      <c r="AG408" s="115"/>
      <c r="AH408" s="109"/>
      <c r="AJ408" s="177"/>
      <c r="AK408" s="177"/>
      <c r="AL408" s="177"/>
      <c r="AM408" s="177"/>
      <c r="AN408" s="177"/>
      <c r="AO408" s="177"/>
      <c r="AP408" s="177"/>
      <c r="AQ408" s="177"/>
    </row>
    <row r="409" spans="1:43" ht="16.149999999999999" customHeight="1">
      <c r="A409" s="105"/>
      <c r="B409" s="67"/>
      <c r="C409" s="67"/>
      <c r="D409" s="67"/>
      <c r="E409" s="68"/>
      <c r="F409" s="108"/>
      <c r="G409" s="111"/>
      <c r="H409" s="111"/>
      <c r="I409" s="115"/>
      <c r="J409" s="115"/>
      <c r="K409" s="115"/>
      <c r="L409" s="109"/>
      <c r="M409" s="117"/>
      <c r="N409" s="108"/>
      <c r="O409" s="115"/>
      <c r="P409" s="115"/>
      <c r="Q409" s="109"/>
      <c r="R409" s="131"/>
      <c r="S409" s="108"/>
      <c r="T409" s="115"/>
      <c r="U409" s="111"/>
      <c r="V409" s="119"/>
      <c r="W409" s="177"/>
      <c r="X409" s="115"/>
      <c r="Y409" s="109"/>
      <c r="Z409" s="108"/>
      <c r="AA409" s="115"/>
      <c r="AB409" s="115"/>
      <c r="AC409" s="115"/>
      <c r="AD409" s="115"/>
      <c r="AE409" s="115"/>
      <c r="AF409" s="115"/>
      <c r="AG409" s="115"/>
      <c r="AH409" s="109"/>
      <c r="AJ409" s="177"/>
      <c r="AK409" s="177"/>
      <c r="AL409" s="177"/>
      <c r="AM409" s="177"/>
      <c r="AN409" s="177"/>
      <c r="AO409" s="177"/>
      <c r="AP409" s="177"/>
      <c r="AQ409" s="177"/>
    </row>
    <row r="410" spans="1:43" ht="16.149999999999999" customHeight="1">
      <c r="A410" s="105"/>
      <c r="B410" s="67"/>
      <c r="C410" s="67"/>
      <c r="D410" s="67"/>
      <c r="E410" s="68"/>
      <c r="F410" s="108"/>
      <c r="G410" s="111"/>
      <c r="H410" s="111"/>
      <c r="I410" s="115"/>
      <c r="J410" s="115"/>
      <c r="K410" s="115"/>
      <c r="L410" s="109"/>
      <c r="M410" s="117"/>
      <c r="N410" s="108"/>
      <c r="O410" s="115"/>
      <c r="P410" s="115"/>
      <c r="Q410" s="109"/>
      <c r="R410" s="131"/>
      <c r="S410" s="108"/>
      <c r="T410" s="115"/>
      <c r="U410" s="111"/>
      <c r="V410" s="119"/>
      <c r="W410" s="177"/>
      <c r="X410" s="115"/>
      <c r="Y410" s="109"/>
      <c r="Z410" s="108"/>
      <c r="AA410" s="115"/>
      <c r="AB410" s="115"/>
      <c r="AC410" s="115"/>
      <c r="AD410" s="115"/>
      <c r="AE410" s="115"/>
      <c r="AF410" s="115"/>
      <c r="AG410" s="115"/>
      <c r="AH410" s="109"/>
      <c r="AJ410" s="177"/>
      <c r="AK410" s="177"/>
      <c r="AL410" s="177"/>
      <c r="AM410" s="177"/>
      <c r="AN410" s="177"/>
      <c r="AO410" s="177"/>
      <c r="AP410" s="177"/>
      <c r="AQ410" s="177"/>
    </row>
    <row r="411" spans="1:43" ht="16.149999999999999" customHeight="1">
      <c r="A411" s="105"/>
      <c r="B411" s="67"/>
      <c r="C411" s="67"/>
      <c r="D411" s="67"/>
      <c r="E411" s="68"/>
      <c r="F411" s="108"/>
      <c r="G411" s="111"/>
      <c r="H411" s="111"/>
      <c r="I411" s="115"/>
      <c r="J411" s="115"/>
      <c r="K411" s="115"/>
      <c r="L411" s="109"/>
      <c r="M411" s="117"/>
      <c r="N411" s="108"/>
      <c r="O411" s="115"/>
      <c r="P411" s="115"/>
      <c r="Q411" s="109"/>
      <c r="R411" s="131"/>
      <c r="S411" s="108"/>
      <c r="T411" s="115"/>
      <c r="U411" s="111"/>
      <c r="V411" s="119"/>
      <c r="W411" s="177"/>
      <c r="X411" s="115"/>
      <c r="Y411" s="109"/>
      <c r="Z411" s="108"/>
      <c r="AA411" s="115"/>
      <c r="AB411" s="115"/>
      <c r="AC411" s="115"/>
      <c r="AD411" s="115"/>
      <c r="AE411" s="115"/>
      <c r="AF411" s="115"/>
      <c r="AG411" s="115"/>
      <c r="AH411" s="109"/>
      <c r="AJ411" s="177"/>
      <c r="AK411" s="177"/>
      <c r="AL411" s="177"/>
      <c r="AM411" s="177"/>
      <c r="AN411" s="177"/>
      <c r="AO411" s="177"/>
      <c r="AP411" s="177"/>
      <c r="AQ411" s="177"/>
    </row>
    <row r="412" spans="1:43" ht="16.149999999999999" customHeight="1">
      <c r="A412" s="105"/>
      <c r="B412" s="67"/>
      <c r="C412" s="67"/>
      <c r="D412" s="67"/>
      <c r="E412" s="68"/>
      <c r="F412" s="108"/>
      <c r="G412" s="111"/>
      <c r="H412" s="111"/>
      <c r="I412" s="115"/>
      <c r="J412" s="115"/>
      <c r="K412" s="115"/>
      <c r="L412" s="109"/>
      <c r="M412" s="117"/>
      <c r="N412" s="108"/>
      <c r="O412" s="115"/>
      <c r="P412" s="115"/>
      <c r="Q412" s="109"/>
      <c r="R412" s="131"/>
      <c r="S412" s="108"/>
      <c r="T412" s="115"/>
      <c r="U412" s="111"/>
      <c r="V412" s="119"/>
      <c r="W412" s="177"/>
      <c r="X412" s="115"/>
      <c r="Y412" s="109"/>
      <c r="Z412" s="108"/>
      <c r="AA412" s="115"/>
      <c r="AB412" s="115"/>
      <c r="AC412" s="115"/>
      <c r="AD412" s="115"/>
      <c r="AE412" s="115"/>
      <c r="AF412" s="115"/>
      <c r="AG412" s="115"/>
      <c r="AH412" s="109"/>
      <c r="AJ412" s="177"/>
      <c r="AK412" s="177"/>
      <c r="AL412" s="177"/>
      <c r="AM412" s="177"/>
      <c r="AN412" s="177"/>
      <c r="AO412" s="177"/>
      <c r="AP412" s="177"/>
      <c r="AQ412" s="177"/>
    </row>
    <row r="413" spans="1:43" ht="16.149999999999999" customHeight="1">
      <c r="A413" s="105"/>
      <c r="B413" s="67"/>
      <c r="C413" s="67"/>
      <c r="D413" s="67"/>
      <c r="E413" s="68"/>
      <c r="F413" s="108"/>
      <c r="G413" s="111"/>
      <c r="H413" s="111"/>
      <c r="I413" s="115"/>
      <c r="J413" s="115"/>
      <c r="K413" s="115"/>
      <c r="L413" s="109"/>
      <c r="M413" s="117"/>
      <c r="N413" s="108"/>
      <c r="O413" s="115"/>
      <c r="P413" s="115"/>
      <c r="Q413" s="109"/>
      <c r="R413" s="131"/>
      <c r="S413" s="108"/>
      <c r="T413" s="115"/>
      <c r="U413" s="111"/>
      <c r="V413" s="119"/>
      <c r="W413" s="177"/>
      <c r="X413" s="115"/>
      <c r="Y413" s="109"/>
      <c r="Z413" s="108"/>
      <c r="AA413" s="115"/>
      <c r="AB413" s="115"/>
      <c r="AC413" s="115"/>
      <c r="AD413" s="115"/>
      <c r="AE413" s="115"/>
      <c r="AF413" s="115"/>
      <c r="AG413" s="115"/>
      <c r="AH413" s="109"/>
      <c r="AJ413" s="177"/>
      <c r="AK413" s="177"/>
      <c r="AL413" s="177"/>
      <c r="AM413" s="177"/>
      <c r="AN413" s="177"/>
      <c r="AO413" s="177"/>
      <c r="AP413" s="177"/>
      <c r="AQ413" s="177"/>
    </row>
    <row r="414" spans="1:43" ht="16.149999999999999" customHeight="1">
      <c r="A414" s="105"/>
      <c r="B414" s="67"/>
      <c r="C414" s="67"/>
      <c r="D414" s="67"/>
      <c r="E414" s="68"/>
      <c r="F414" s="108"/>
      <c r="G414" s="111"/>
      <c r="H414" s="111"/>
      <c r="I414" s="115"/>
      <c r="J414" s="115"/>
      <c r="K414" s="115"/>
      <c r="L414" s="109"/>
      <c r="M414" s="117"/>
      <c r="N414" s="108"/>
      <c r="O414" s="115"/>
      <c r="P414" s="115"/>
      <c r="Q414" s="109"/>
      <c r="R414" s="131"/>
      <c r="S414" s="108"/>
      <c r="T414" s="115"/>
      <c r="U414" s="111"/>
      <c r="V414" s="119"/>
      <c r="W414" s="177"/>
      <c r="X414" s="115"/>
      <c r="Y414" s="109"/>
      <c r="Z414" s="108"/>
      <c r="AA414" s="115"/>
      <c r="AB414" s="115"/>
      <c r="AC414" s="115"/>
      <c r="AD414" s="115"/>
      <c r="AE414" s="115"/>
      <c r="AF414" s="115"/>
      <c r="AG414" s="115"/>
      <c r="AH414" s="109"/>
      <c r="AJ414" s="177"/>
      <c r="AK414" s="177"/>
      <c r="AL414" s="177"/>
      <c r="AM414" s="177"/>
      <c r="AN414" s="177"/>
      <c r="AO414" s="177"/>
      <c r="AP414" s="177"/>
      <c r="AQ414" s="177"/>
    </row>
    <row r="415" spans="1:43" ht="16.149999999999999" customHeight="1">
      <c r="A415" s="105"/>
      <c r="B415" s="67"/>
      <c r="C415" s="67"/>
      <c r="D415" s="67"/>
      <c r="E415" s="68"/>
      <c r="F415" s="108"/>
      <c r="G415" s="111"/>
      <c r="H415" s="111"/>
      <c r="I415" s="115"/>
      <c r="J415" s="115"/>
      <c r="K415" s="115"/>
      <c r="L415" s="109"/>
      <c r="M415" s="117"/>
      <c r="N415" s="108"/>
      <c r="O415" s="115"/>
      <c r="P415" s="115"/>
      <c r="Q415" s="109"/>
      <c r="R415" s="131"/>
      <c r="S415" s="108"/>
      <c r="T415" s="115"/>
      <c r="U415" s="111"/>
      <c r="V415" s="119"/>
      <c r="W415" s="177"/>
      <c r="X415" s="115"/>
      <c r="Y415" s="109"/>
      <c r="Z415" s="108"/>
      <c r="AA415" s="115"/>
      <c r="AB415" s="115"/>
      <c r="AC415" s="115"/>
      <c r="AD415" s="115"/>
      <c r="AE415" s="115"/>
      <c r="AF415" s="115"/>
      <c r="AG415" s="115"/>
      <c r="AH415" s="109"/>
      <c r="AJ415" s="177"/>
      <c r="AK415" s="177"/>
      <c r="AL415" s="177"/>
      <c r="AM415" s="177"/>
      <c r="AN415" s="177"/>
      <c r="AO415" s="177"/>
      <c r="AP415" s="177"/>
      <c r="AQ415" s="177"/>
    </row>
    <row r="416" spans="1:43" ht="16.149999999999999" customHeight="1">
      <c r="A416" s="105"/>
      <c r="B416" s="67"/>
      <c r="C416" s="67"/>
      <c r="D416" s="67"/>
      <c r="E416" s="68"/>
      <c r="F416" s="108"/>
      <c r="G416" s="111"/>
      <c r="H416" s="111"/>
      <c r="I416" s="115"/>
      <c r="J416" s="115"/>
      <c r="K416" s="115"/>
      <c r="L416" s="109"/>
      <c r="M416" s="117"/>
      <c r="N416" s="108"/>
      <c r="O416" s="115"/>
      <c r="P416" s="115"/>
      <c r="Q416" s="109"/>
      <c r="R416" s="131"/>
      <c r="S416" s="108"/>
      <c r="T416" s="115"/>
      <c r="U416" s="111"/>
      <c r="V416" s="119"/>
      <c r="W416" s="177"/>
      <c r="X416" s="115"/>
      <c r="Y416" s="109"/>
      <c r="Z416" s="108"/>
      <c r="AA416" s="115"/>
      <c r="AB416" s="115"/>
      <c r="AC416" s="115"/>
      <c r="AD416" s="115"/>
      <c r="AE416" s="115"/>
      <c r="AF416" s="115"/>
      <c r="AG416" s="115"/>
      <c r="AH416" s="109"/>
      <c r="AJ416" s="177"/>
      <c r="AK416" s="177"/>
      <c r="AL416" s="177"/>
      <c r="AM416" s="177"/>
      <c r="AN416" s="177"/>
      <c r="AO416" s="177"/>
      <c r="AP416" s="177"/>
      <c r="AQ416" s="177"/>
    </row>
    <row r="417" spans="1:43" ht="16.149999999999999" customHeight="1">
      <c r="A417" s="105"/>
      <c r="B417" s="67"/>
      <c r="C417" s="67"/>
      <c r="D417" s="67"/>
      <c r="E417" s="68"/>
      <c r="F417" s="108"/>
      <c r="G417" s="111"/>
      <c r="H417" s="111"/>
      <c r="I417" s="115"/>
      <c r="J417" s="115"/>
      <c r="K417" s="115"/>
      <c r="L417" s="109"/>
      <c r="M417" s="117"/>
      <c r="N417" s="108"/>
      <c r="O417" s="115"/>
      <c r="P417" s="115"/>
      <c r="Q417" s="109"/>
      <c r="R417" s="131"/>
      <c r="S417" s="108"/>
      <c r="T417" s="115"/>
      <c r="U417" s="111"/>
      <c r="V417" s="119"/>
      <c r="W417" s="177"/>
      <c r="X417" s="115"/>
      <c r="Y417" s="109"/>
      <c r="Z417" s="108"/>
      <c r="AA417" s="115"/>
      <c r="AB417" s="115"/>
      <c r="AC417" s="115"/>
      <c r="AD417" s="115"/>
      <c r="AE417" s="115"/>
      <c r="AF417" s="115"/>
      <c r="AG417" s="115"/>
      <c r="AH417" s="109"/>
      <c r="AJ417" s="177"/>
      <c r="AK417" s="177"/>
      <c r="AL417" s="177"/>
      <c r="AM417" s="177"/>
      <c r="AN417" s="177"/>
      <c r="AO417" s="177"/>
      <c r="AP417" s="177"/>
      <c r="AQ417" s="177"/>
    </row>
    <row r="418" spans="1:43" ht="16.149999999999999" customHeight="1">
      <c r="A418" s="105"/>
      <c r="B418" s="67"/>
      <c r="C418" s="67"/>
      <c r="D418" s="67"/>
      <c r="E418" s="68"/>
      <c r="F418" s="108"/>
      <c r="G418" s="111"/>
      <c r="H418" s="111"/>
      <c r="I418" s="115"/>
      <c r="J418" s="115"/>
      <c r="K418" s="115"/>
      <c r="L418" s="109"/>
      <c r="M418" s="117"/>
      <c r="N418" s="108"/>
      <c r="O418" s="115"/>
      <c r="P418" s="115"/>
      <c r="Q418" s="109"/>
      <c r="R418" s="131"/>
      <c r="S418" s="108"/>
      <c r="T418" s="115"/>
      <c r="U418" s="111"/>
      <c r="V418" s="119"/>
      <c r="W418" s="177"/>
      <c r="X418" s="115"/>
      <c r="Y418" s="109"/>
      <c r="Z418" s="108"/>
      <c r="AA418" s="115"/>
      <c r="AB418" s="115"/>
      <c r="AC418" s="115"/>
      <c r="AD418" s="115"/>
      <c r="AE418" s="115"/>
      <c r="AF418" s="115"/>
      <c r="AG418" s="115"/>
      <c r="AH418" s="109"/>
      <c r="AJ418" s="177"/>
      <c r="AK418" s="177"/>
      <c r="AL418" s="177"/>
      <c r="AM418" s="177"/>
      <c r="AN418" s="177"/>
      <c r="AO418" s="177"/>
      <c r="AP418" s="177"/>
      <c r="AQ418" s="177"/>
    </row>
    <row r="419" spans="1:43" ht="16.149999999999999" customHeight="1">
      <c r="A419" s="105"/>
      <c r="B419" s="67"/>
      <c r="C419" s="67"/>
      <c r="D419" s="67"/>
      <c r="E419" s="68"/>
      <c r="F419" s="108"/>
      <c r="G419" s="111"/>
      <c r="H419" s="111"/>
      <c r="I419" s="115"/>
      <c r="J419" s="115"/>
      <c r="K419" s="115"/>
      <c r="L419" s="109"/>
      <c r="M419" s="117"/>
      <c r="N419" s="108"/>
      <c r="O419" s="115"/>
      <c r="P419" s="115"/>
      <c r="Q419" s="109"/>
      <c r="R419" s="131"/>
      <c r="S419" s="108"/>
      <c r="T419" s="115"/>
      <c r="U419" s="111"/>
      <c r="V419" s="119"/>
      <c r="W419" s="177"/>
      <c r="X419" s="115"/>
      <c r="Y419" s="109"/>
      <c r="Z419" s="108"/>
      <c r="AA419" s="115"/>
      <c r="AB419" s="115"/>
      <c r="AC419" s="115"/>
      <c r="AD419" s="115"/>
      <c r="AE419" s="115"/>
      <c r="AF419" s="115"/>
      <c r="AG419" s="115"/>
      <c r="AH419" s="109"/>
      <c r="AJ419" s="177"/>
      <c r="AK419" s="177"/>
      <c r="AL419" s="177"/>
      <c r="AM419" s="177"/>
      <c r="AN419" s="177"/>
      <c r="AO419" s="177"/>
      <c r="AP419" s="177"/>
      <c r="AQ419" s="177"/>
    </row>
    <row r="420" spans="1:43" ht="16.149999999999999" customHeight="1">
      <c r="A420" s="105"/>
      <c r="B420" s="67"/>
      <c r="C420" s="67"/>
      <c r="D420" s="67"/>
      <c r="E420" s="68"/>
      <c r="F420" s="108"/>
      <c r="G420" s="111"/>
      <c r="H420" s="111"/>
      <c r="I420" s="115"/>
      <c r="J420" s="115"/>
      <c r="K420" s="115"/>
      <c r="L420" s="109"/>
      <c r="M420" s="117"/>
      <c r="N420" s="108"/>
      <c r="O420" s="115"/>
      <c r="P420" s="115"/>
      <c r="Q420" s="109"/>
      <c r="R420" s="131"/>
      <c r="S420" s="108"/>
      <c r="T420" s="115"/>
      <c r="U420" s="111"/>
      <c r="V420" s="119"/>
      <c r="W420" s="177"/>
      <c r="X420" s="115"/>
      <c r="Y420" s="109"/>
      <c r="Z420" s="108"/>
      <c r="AA420" s="115"/>
      <c r="AB420" s="115"/>
      <c r="AC420" s="115"/>
      <c r="AD420" s="115"/>
      <c r="AE420" s="115"/>
      <c r="AF420" s="115"/>
      <c r="AG420" s="115"/>
      <c r="AH420" s="109"/>
      <c r="AJ420" s="177"/>
      <c r="AK420" s="177"/>
      <c r="AL420" s="177"/>
      <c r="AM420" s="177"/>
      <c r="AN420" s="177"/>
      <c r="AO420" s="177"/>
      <c r="AP420" s="177"/>
      <c r="AQ420" s="177"/>
    </row>
    <row r="421" spans="1:43" ht="16.149999999999999" customHeight="1">
      <c r="A421" s="105"/>
      <c r="B421" s="67"/>
      <c r="C421" s="67"/>
      <c r="D421" s="67"/>
      <c r="E421" s="68"/>
      <c r="F421" s="108"/>
      <c r="G421" s="111"/>
      <c r="H421" s="111"/>
      <c r="I421" s="115"/>
      <c r="J421" s="115"/>
      <c r="K421" s="115"/>
      <c r="L421" s="109"/>
      <c r="M421" s="117"/>
      <c r="N421" s="108"/>
      <c r="O421" s="115"/>
      <c r="P421" s="115"/>
      <c r="Q421" s="109"/>
      <c r="R421" s="131"/>
      <c r="S421" s="108"/>
      <c r="T421" s="115"/>
      <c r="U421" s="111"/>
      <c r="V421" s="119"/>
      <c r="W421" s="177"/>
      <c r="X421" s="115"/>
      <c r="Y421" s="109"/>
      <c r="Z421" s="108"/>
      <c r="AA421" s="115"/>
      <c r="AB421" s="115"/>
      <c r="AC421" s="115"/>
      <c r="AD421" s="115"/>
      <c r="AE421" s="115"/>
      <c r="AF421" s="115"/>
      <c r="AG421" s="115"/>
      <c r="AH421" s="109"/>
      <c r="AJ421" s="177"/>
      <c r="AK421" s="177"/>
      <c r="AL421" s="177"/>
      <c r="AM421" s="177"/>
      <c r="AN421" s="177"/>
      <c r="AO421" s="177"/>
      <c r="AP421" s="177"/>
      <c r="AQ421" s="177"/>
    </row>
    <row r="422" spans="1:43" ht="16.149999999999999" customHeight="1">
      <c r="A422" s="105"/>
      <c r="B422" s="67"/>
      <c r="C422" s="67"/>
      <c r="D422" s="67"/>
      <c r="E422" s="68"/>
      <c r="F422" s="108"/>
      <c r="G422" s="111"/>
      <c r="H422" s="111"/>
      <c r="I422" s="115"/>
      <c r="J422" s="115"/>
      <c r="K422" s="115"/>
      <c r="L422" s="109"/>
      <c r="M422" s="117"/>
      <c r="N422" s="108"/>
      <c r="O422" s="115"/>
      <c r="P422" s="115"/>
      <c r="Q422" s="109"/>
      <c r="R422" s="131"/>
      <c r="S422" s="108"/>
      <c r="T422" s="115"/>
      <c r="U422" s="111"/>
      <c r="V422" s="119"/>
      <c r="W422" s="177"/>
      <c r="X422" s="115"/>
      <c r="Y422" s="109"/>
      <c r="Z422" s="108"/>
      <c r="AA422" s="115"/>
      <c r="AB422" s="115"/>
      <c r="AC422" s="115"/>
      <c r="AD422" s="115"/>
      <c r="AE422" s="115"/>
      <c r="AF422" s="115"/>
      <c r="AG422" s="115"/>
      <c r="AH422" s="109"/>
      <c r="AJ422" s="177"/>
      <c r="AK422" s="177"/>
      <c r="AL422" s="177"/>
      <c r="AM422" s="177"/>
      <c r="AN422" s="177"/>
      <c r="AO422" s="177"/>
      <c r="AP422" s="177"/>
      <c r="AQ422" s="177"/>
    </row>
    <row r="423" spans="1:43" ht="16.149999999999999" customHeight="1">
      <c r="A423" s="105"/>
      <c r="B423" s="67"/>
      <c r="C423" s="67"/>
      <c r="D423" s="67"/>
      <c r="E423" s="68"/>
      <c r="F423" s="108"/>
      <c r="G423" s="111"/>
      <c r="H423" s="111"/>
      <c r="I423" s="115"/>
      <c r="J423" s="115"/>
      <c r="K423" s="115"/>
      <c r="L423" s="109"/>
      <c r="M423" s="117"/>
      <c r="N423" s="108"/>
      <c r="O423" s="115"/>
      <c r="P423" s="115"/>
      <c r="Q423" s="109"/>
      <c r="R423" s="131"/>
      <c r="S423" s="108"/>
      <c r="T423" s="115"/>
      <c r="U423" s="111"/>
      <c r="V423" s="119"/>
      <c r="W423" s="177"/>
      <c r="X423" s="115"/>
      <c r="Y423" s="109"/>
      <c r="Z423" s="108"/>
      <c r="AA423" s="115"/>
      <c r="AB423" s="115"/>
      <c r="AC423" s="115"/>
      <c r="AD423" s="115"/>
      <c r="AE423" s="115"/>
      <c r="AF423" s="115"/>
      <c r="AG423" s="115"/>
      <c r="AH423" s="109"/>
      <c r="AJ423" s="177"/>
      <c r="AK423" s="177"/>
      <c r="AL423" s="177"/>
      <c r="AM423" s="177"/>
      <c r="AN423" s="177"/>
      <c r="AO423" s="177"/>
      <c r="AP423" s="177"/>
      <c r="AQ423" s="177"/>
    </row>
    <row r="424" spans="1:43" ht="16.149999999999999" customHeight="1">
      <c r="A424" s="105"/>
      <c r="B424" s="67"/>
      <c r="C424" s="67"/>
      <c r="D424" s="67"/>
      <c r="E424" s="68"/>
      <c r="F424" s="108"/>
      <c r="G424" s="111"/>
      <c r="H424" s="111"/>
      <c r="I424" s="115"/>
      <c r="J424" s="115"/>
      <c r="K424" s="115"/>
      <c r="L424" s="109"/>
      <c r="M424" s="117"/>
      <c r="N424" s="108"/>
      <c r="O424" s="115"/>
      <c r="P424" s="115"/>
      <c r="Q424" s="109"/>
      <c r="R424" s="131"/>
      <c r="S424" s="108"/>
      <c r="T424" s="115"/>
      <c r="U424" s="111"/>
      <c r="V424" s="119"/>
      <c r="W424" s="177"/>
      <c r="X424" s="115"/>
      <c r="Y424" s="109"/>
      <c r="Z424" s="108"/>
      <c r="AA424" s="115"/>
      <c r="AB424" s="115"/>
      <c r="AC424" s="115"/>
      <c r="AD424" s="115"/>
      <c r="AE424" s="115"/>
      <c r="AF424" s="115"/>
      <c r="AG424" s="115"/>
      <c r="AH424" s="109"/>
      <c r="AJ424" s="177"/>
      <c r="AK424" s="177"/>
      <c r="AL424" s="177"/>
      <c r="AM424" s="177"/>
      <c r="AN424" s="177"/>
      <c r="AO424" s="177"/>
      <c r="AP424" s="177"/>
      <c r="AQ424" s="177"/>
    </row>
    <row r="425" spans="1:43" ht="16.149999999999999" customHeight="1">
      <c r="A425" s="105"/>
      <c r="B425" s="67"/>
      <c r="C425" s="67"/>
      <c r="D425" s="67"/>
      <c r="E425" s="68"/>
      <c r="F425" s="108"/>
      <c r="G425" s="111"/>
      <c r="H425" s="111"/>
      <c r="I425" s="115"/>
      <c r="J425" s="115"/>
      <c r="K425" s="115"/>
      <c r="L425" s="109"/>
      <c r="M425" s="117"/>
      <c r="N425" s="108"/>
      <c r="O425" s="115"/>
      <c r="P425" s="115"/>
      <c r="Q425" s="109"/>
      <c r="R425" s="131"/>
      <c r="S425" s="108"/>
      <c r="T425" s="115"/>
      <c r="U425" s="111"/>
      <c r="V425" s="119"/>
      <c r="W425" s="177"/>
      <c r="X425" s="115"/>
      <c r="Y425" s="109"/>
      <c r="Z425" s="108"/>
      <c r="AA425" s="115"/>
      <c r="AB425" s="115"/>
      <c r="AC425" s="115"/>
      <c r="AD425" s="115"/>
      <c r="AE425" s="115"/>
      <c r="AF425" s="115"/>
      <c r="AG425" s="115"/>
      <c r="AH425" s="109"/>
      <c r="AJ425" s="177"/>
      <c r="AK425" s="177"/>
      <c r="AL425" s="177"/>
      <c r="AM425" s="177"/>
      <c r="AN425" s="177"/>
      <c r="AO425" s="177"/>
      <c r="AP425" s="177"/>
      <c r="AQ425" s="177"/>
    </row>
    <row r="426" spans="1:43" ht="16.149999999999999" customHeight="1">
      <c r="A426" s="105"/>
      <c r="B426" s="67"/>
      <c r="C426" s="67"/>
      <c r="D426" s="67"/>
      <c r="E426" s="68"/>
      <c r="F426" s="108"/>
      <c r="G426" s="111"/>
      <c r="H426" s="111"/>
      <c r="I426" s="115"/>
      <c r="J426" s="115"/>
      <c r="K426" s="115"/>
      <c r="L426" s="109"/>
      <c r="M426" s="117"/>
      <c r="N426" s="108"/>
      <c r="O426" s="115"/>
      <c r="P426" s="115"/>
      <c r="Q426" s="109"/>
      <c r="R426" s="131"/>
      <c r="S426" s="108"/>
      <c r="T426" s="115"/>
      <c r="U426" s="111"/>
      <c r="V426" s="119"/>
      <c r="W426" s="177"/>
      <c r="X426" s="115"/>
      <c r="Y426" s="109"/>
      <c r="Z426" s="108"/>
      <c r="AA426" s="115"/>
      <c r="AB426" s="115"/>
      <c r="AC426" s="115"/>
      <c r="AD426" s="115"/>
      <c r="AE426" s="115"/>
      <c r="AF426" s="115"/>
      <c r="AG426" s="115"/>
      <c r="AH426" s="109"/>
      <c r="AJ426" s="177"/>
      <c r="AK426" s="177"/>
      <c r="AL426" s="177"/>
      <c r="AM426" s="177"/>
      <c r="AN426" s="177"/>
      <c r="AO426" s="177"/>
      <c r="AP426" s="177"/>
      <c r="AQ426" s="177"/>
    </row>
    <row r="427" spans="1:43" ht="16.149999999999999" customHeight="1">
      <c r="A427" s="105"/>
      <c r="B427" s="67"/>
      <c r="C427" s="67"/>
      <c r="D427" s="67"/>
      <c r="E427" s="68"/>
      <c r="F427" s="108"/>
      <c r="G427" s="111"/>
      <c r="H427" s="111"/>
      <c r="I427" s="115"/>
      <c r="J427" s="115"/>
      <c r="K427" s="115"/>
      <c r="L427" s="109"/>
      <c r="M427" s="117"/>
      <c r="N427" s="108"/>
      <c r="O427" s="115"/>
      <c r="P427" s="115"/>
      <c r="Q427" s="109"/>
      <c r="R427" s="131"/>
      <c r="S427" s="108"/>
      <c r="T427" s="115"/>
      <c r="U427" s="111"/>
      <c r="V427" s="119"/>
      <c r="W427" s="177"/>
      <c r="X427" s="115"/>
      <c r="Y427" s="109"/>
      <c r="Z427" s="108"/>
      <c r="AA427" s="115"/>
      <c r="AB427" s="115"/>
      <c r="AC427" s="115"/>
      <c r="AD427" s="115"/>
      <c r="AE427" s="115"/>
      <c r="AF427" s="115"/>
      <c r="AG427" s="115"/>
      <c r="AH427" s="109"/>
      <c r="AJ427" s="177"/>
      <c r="AK427" s="177"/>
      <c r="AL427" s="177"/>
      <c r="AM427" s="177"/>
      <c r="AN427" s="177"/>
      <c r="AO427" s="177"/>
      <c r="AP427" s="177"/>
      <c r="AQ427" s="177"/>
    </row>
    <row r="428" spans="1:43" ht="16.149999999999999" customHeight="1">
      <c r="A428" s="105"/>
      <c r="B428" s="67"/>
      <c r="C428" s="67"/>
      <c r="D428" s="67"/>
      <c r="E428" s="68"/>
      <c r="F428" s="108"/>
      <c r="G428" s="111"/>
      <c r="H428" s="111"/>
      <c r="I428" s="115"/>
      <c r="J428" s="115"/>
      <c r="K428" s="115"/>
      <c r="L428" s="109"/>
      <c r="M428" s="117"/>
      <c r="N428" s="108"/>
      <c r="O428" s="115"/>
      <c r="P428" s="115"/>
      <c r="Q428" s="109"/>
      <c r="R428" s="131"/>
      <c r="S428" s="108"/>
      <c r="T428" s="115"/>
      <c r="U428" s="111"/>
      <c r="V428" s="119"/>
      <c r="W428" s="177"/>
      <c r="X428" s="115"/>
      <c r="Y428" s="109"/>
      <c r="Z428" s="108"/>
      <c r="AA428" s="115"/>
      <c r="AB428" s="115"/>
      <c r="AC428" s="115"/>
      <c r="AD428" s="115"/>
      <c r="AE428" s="115"/>
      <c r="AF428" s="115"/>
      <c r="AG428" s="115"/>
      <c r="AH428" s="109"/>
      <c r="AJ428" s="177"/>
      <c r="AK428" s="177"/>
      <c r="AL428" s="177"/>
      <c r="AM428" s="177"/>
      <c r="AN428" s="177"/>
      <c r="AO428" s="177"/>
      <c r="AP428" s="177"/>
      <c r="AQ428" s="177"/>
    </row>
    <row r="429" spans="1:43" ht="16.149999999999999" customHeight="1">
      <c r="A429" s="105"/>
      <c r="B429" s="67"/>
      <c r="C429" s="67"/>
      <c r="D429" s="67"/>
      <c r="E429" s="68"/>
      <c r="F429" s="108"/>
      <c r="G429" s="111"/>
      <c r="H429" s="111"/>
      <c r="I429" s="115"/>
      <c r="J429" s="115"/>
      <c r="K429" s="115"/>
      <c r="L429" s="109"/>
      <c r="M429" s="117"/>
      <c r="N429" s="108"/>
      <c r="O429" s="115"/>
      <c r="P429" s="115"/>
      <c r="Q429" s="109"/>
      <c r="R429" s="131"/>
      <c r="S429" s="108"/>
      <c r="T429" s="115"/>
      <c r="U429" s="111"/>
      <c r="V429" s="119"/>
      <c r="W429" s="177"/>
      <c r="X429" s="115"/>
      <c r="Y429" s="109"/>
      <c r="Z429" s="108"/>
      <c r="AA429" s="115"/>
      <c r="AB429" s="115"/>
      <c r="AC429" s="115"/>
      <c r="AD429" s="115"/>
      <c r="AE429" s="115"/>
      <c r="AF429" s="115"/>
      <c r="AG429" s="115"/>
      <c r="AH429" s="109"/>
      <c r="AJ429" s="177"/>
      <c r="AK429" s="177"/>
      <c r="AL429" s="177"/>
      <c r="AM429" s="177"/>
      <c r="AN429" s="177"/>
      <c r="AO429" s="177"/>
      <c r="AP429" s="177"/>
      <c r="AQ429" s="177"/>
    </row>
    <row r="430" spans="1:43" ht="16.149999999999999" customHeight="1">
      <c r="A430" s="105"/>
      <c r="B430" s="67"/>
      <c r="C430" s="67"/>
      <c r="D430" s="67"/>
      <c r="E430" s="68"/>
      <c r="F430" s="108"/>
      <c r="G430" s="111"/>
      <c r="H430" s="111"/>
      <c r="I430" s="115"/>
      <c r="J430" s="115"/>
      <c r="K430" s="115"/>
      <c r="L430" s="109"/>
      <c r="M430" s="117"/>
      <c r="N430" s="108"/>
      <c r="O430" s="115"/>
      <c r="P430" s="115"/>
      <c r="Q430" s="109"/>
      <c r="R430" s="131"/>
      <c r="S430" s="108"/>
      <c r="T430" s="115"/>
      <c r="U430" s="111"/>
      <c r="V430" s="119"/>
      <c r="W430" s="177"/>
      <c r="X430" s="115"/>
      <c r="Y430" s="109"/>
      <c r="Z430" s="108"/>
      <c r="AA430" s="115"/>
      <c r="AB430" s="115"/>
      <c r="AC430" s="115"/>
      <c r="AD430" s="115"/>
      <c r="AE430" s="115"/>
      <c r="AF430" s="115"/>
      <c r="AG430" s="115"/>
      <c r="AH430" s="109"/>
      <c r="AJ430" s="177"/>
      <c r="AK430" s="177"/>
      <c r="AL430" s="177"/>
      <c r="AM430" s="177"/>
      <c r="AN430" s="177"/>
      <c r="AO430" s="177"/>
      <c r="AP430" s="177"/>
      <c r="AQ430" s="177"/>
    </row>
    <row r="431" spans="1:43" ht="16.149999999999999" customHeight="1">
      <c r="A431" s="105"/>
      <c r="B431" s="67"/>
      <c r="C431" s="67"/>
      <c r="D431" s="67"/>
      <c r="E431" s="68"/>
      <c r="F431" s="108"/>
      <c r="G431" s="111"/>
      <c r="H431" s="111"/>
      <c r="I431" s="115"/>
      <c r="J431" s="115"/>
      <c r="K431" s="115"/>
      <c r="L431" s="109"/>
      <c r="M431" s="117"/>
      <c r="N431" s="108"/>
      <c r="O431" s="115"/>
      <c r="P431" s="115"/>
      <c r="Q431" s="109"/>
      <c r="R431" s="131"/>
      <c r="S431" s="108"/>
      <c r="T431" s="115"/>
      <c r="U431" s="111"/>
      <c r="V431" s="119"/>
      <c r="W431" s="177"/>
      <c r="X431" s="115"/>
      <c r="Y431" s="109"/>
      <c r="Z431" s="108"/>
      <c r="AA431" s="115"/>
      <c r="AB431" s="115"/>
      <c r="AC431" s="115"/>
      <c r="AD431" s="115"/>
      <c r="AE431" s="115"/>
      <c r="AF431" s="115"/>
      <c r="AG431" s="115"/>
      <c r="AH431" s="109"/>
      <c r="AJ431" s="177"/>
      <c r="AK431" s="177"/>
      <c r="AL431" s="177"/>
      <c r="AM431" s="177"/>
      <c r="AN431" s="177"/>
      <c r="AO431" s="177"/>
      <c r="AP431" s="177"/>
      <c r="AQ431" s="177"/>
    </row>
    <row r="432" spans="1:43" ht="16.149999999999999" customHeight="1">
      <c r="A432" s="105"/>
      <c r="B432" s="67"/>
      <c r="C432" s="67"/>
      <c r="D432" s="67"/>
      <c r="E432" s="68"/>
      <c r="F432" s="108"/>
      <c r="G432" s="111"/>
      <c r="H432" s="111"/>
      <c r="I432" s="115"/>
      <c r="J432" s="115"/>
      <c r="K432" s="115"/>
      <c r="L432" s="109"/>
      <c r="M432" s="117"/>
      <c r="N432" s="108"/>
      <c r="O432" s="115"/>
      <c r="P432" s="115"/>
      <c r="Q432" s="109"/>
      <c r="R432" s="131"/>
      <c r="S432" s="108"/>
      <c r="T432" s="115"/>
      <c r="U432" s="111"/>
      <c r="V432" s="119"/>
      <c r="W432" s="177"/>
      <c r="X432" s="115"/>
      <c r="Y432" s="109"/>
      <c r="Z432" s="108"/>
      <c r="AA432" s="115"/>
      <c r="AB432" s="115"/>
      <c r="AC432" s="115"/>
      <c r="AD432" s="115"/>
      <c r="AE432" s="115"/>
      <c r="AF432" s="115"/>
      <c r="AG432" s="115"/>
      <c r="AH432" s="109"/>
      <c r="AJ432" s="177"/>
      <c r="AK432" s="177"/>
      <c r="AL432" s="177"/>
      <c r="AM432" s="177"/>
      <c r="AN432" s="177"/>
      <c r="AO432" s="177"/>
      <c r="AP432" s="177"/>
      <c r="AQ432" s="177"/>
    </row>
    <row r="433" spans="1:52" ht="16.149999999999999" customHeight="1">
      <c r="A433" s="105"/>
      <c r="B433" s="67"/>
      <c r="C433" s="67"/>
      <c r="D433" s="67"/>
      <c r="E433" s="68"/>
      <c r="F433" s="108"/>
      <c r="G433" s="111"/>
      <c r="H433" s="111"/>
      <c r="I433" s="115"/>
      <c r="J433" s="115"/>
      <c r="K433" s="115"/>
      <c r="L433" s="109"/>
      <c r="M433" s="117"/>
      <c r="N433" s="108"/>
      <c r="O433" s="115"/>
      <c r="P433" s="115"/>
      <c r="Q433" s="109"/>
      <c r="R433" s="131"/>
      <c r="S433" s="108"/>
      <c r="T433" s="115"/>
      <c r="U433" s="111"/>
      <c r="V433" s="119"/>
      <c r="W433" s="177"/>
      <c r="X433" s="115"/>
      <c r="Y433" s="109"/>
      <c r="Z433" s="108"/>
      <c r="AA433" s="115"/>
      <c r="AB433" s="115"/>
      <c r="AC433" s="115"/>
      <c r="AD433" s="115"/>
      <c r="AE433" s="115"/>
      <c r="AF433" s="115"/>
      <c r="AG433" s="115"/>
      <c r="AH433" s="109"/>
      <c r="AJ433" s="177"/>
      <c r="AK433" s="177"/>
      <c r="AL433" s="177"/>
      <c r="AM433" s="177"/>
      <c r="AN433" s="177"/>
      <c r="AO433" s="177"/>
      <c r="AP433" s="177"/>
      <c r="AQ433" s="177"/>
    </row>
    <row r="434" spans="1:52" ht="16.149999999999999" customHeight="1">
      <c r="A434" s="105"/>
      <c r="B434" s="67"/>
      <c r="C434" s="67"/>
      <c r="D434" s="67"/>
      <c r="E434" s="68"/>
      <c r="F434" s="108"/>
      <c r="G434" s="111"/>
      <c r="H434" s="111"/>
      <c r="I434" s="115"/>
      <c r="J434" s="115"/>
      <c r="K434" s="115"/>
      <c r="L434" s="109"/>
      <c r="M434" s="117"/>
      <c r="N434" s="108"/>
      <c r="O434" s="115"/>
      <c r="P434" s="115"/>
      <c r="Q434" s="109"/>
      <c r="R434" s="131"/>
      <c r="S434" s="108"/>
      <c r="T434" s="115"/>
      <c r="U434" s="111"/>
      <c r="V434" s="119"/>
      <c r="W434" s="177"/>
      <c r="X434" s="115"/>
      <c r="Y434" s="109"/>
      <c r="Z434" s="108"/>
      <c r="AA434" s="115"/>
      <c r="AB434" s="115"/>
      <c r="AC434" s="115"/>
      <c r="AD434" s="115"/>
      <c r="AE434" s="115"/>
      <c r="AF434" s="115"/>
      <c r="AG434" s="115"/>
      <c r="AH434" s="109"/>
      <c r="AJ434" s="177"/>
      <c r="AK434" s="177"/>
      <c r="AL434" s="177"/>
      <c r="AM434" s="177"/>
      <c r="AN434" s="177"/>
      <c r="AO434" s="177"/>
      <c r="AP434" s="177"/>
      <c r="AQ434" s="177"/>
    </row>
    <row r="435" spans="1:52" ht="16.149999999999999" customHeight="1">
      <c r="A435" s="105"/>
      <c r="B435" s="67"/>
      <c r="C435" s="67"/>
      <c r="D435" s="67"/>
      <c r="E435" s="68"/>
      <c r="F435" s="108"/>
      <c r="G435" s="111"/>
      <c r="H435" s="111"/>
      <c r="I435" s="115"/>
      <c r="J435" s="115"/>
      <c r="K435" s="115"/>
      <c r="L435" s="109"/>
      <c r="M435" s="117"/>
      <c r="N435" s="108"/>
      <c r="O435" s="115"/>
      <c r="P435" s="115"/>
      <c r="Q435" s="109"/>
      <c r="R435" s="131"/>
      <c r="S435" s="108"/>
      <c r="T435" s="115"/>
      <c r="U435" s="111"/>
      <c r="V435" s="119"/>
      <c r="W435" s="177"/>
      <c r="X435" s="115"/>
      <c r="Y435" s="109"/>
      <c r="Z435" s="108"/>
      <c r="AA435" s="115"/>
      <c r="AB435" s="115"/>
      <c r="AC435" s="115"/>
      <c r="AD435" s="115"/>
      <c r="AE435" s="115"/>
      <c r="AF435" s="115"/>
      <c r="AG435" s="115"/>
      <c r="AH435" s="109"/>
      <c r="AJ435" s="177"/>
      <c r="AK435" s="177"/>
      <c r="AL435" s="177"/>
      <c r="AM435" s="177"/>
      <c r="AN435" s="177"/>
      <c r="AO435" s="177"/>
      <c r="AP435" s="177"/>
      <c r="AQ435" s="177"/>
    </row>
    <row r="436" spans="1:52" ht="16.149999999999999" customHeight="1">
      <c r="A436" s="105"/>
      <c r="B436" s="67"/>
      <c r="C436" s="67"/>
      <c r="D436" s="67"/>
      <c r="E436" s="68"/>
      <c r="F436" s="108"/>
      <c r="G436" s="111"/>
      <c r="H436" s="111"/>
      <c r="I436" s="115"/>
      <c r="J436" s="115"/>
      <c r="K436" s="115"/>
      <c r="L436" s="109"/>
      <c r="M436" s="117"/>
      <c r="N436" s="108"/>
      <c r="O436" s="115"/>
      <c r="P436" s="115"/>
      <c r="Q436" s="109"/>
      <c r="R436" s="131"/>
      <c r="S436" s="108"/>
      <c r="T436" s="115"/>
      <c r="U436" s="111"/>
      <c r="V436" s="119"/>
      <c r="W436" s="177"/>
      <c r="X436" s="115"/>
      <c r="Y436" s="109"/>
      <c r="Z436" s="108"/>
      <c r="AA436" s="115"/>
      <c r="AB436" s="115"/>
      <c r="AC436" s="115"/>
      <c r="AD436" s="115"/>
      <c r="AE436" s="115"/>
      <c r="AF436" s="115"/>
      <c r="AG436" s="115"/>
      <c r="AH436" s="109"/>
      <c r="AJ436" s="177"/>
      <c r="AK436" s="177"/>
      <c r="AL436" s="177"/>
      <c r="AM436" s="177"/>
      <c r="AN436" s="177"/>
      <c r="AO436" s="177"/>
      <c r="AP436" s="177"/>
      <c r="AQ436" s="177"/>
    </row>
    <row r="437" spans="1:52" ht="16.149999999999999" customHeight="1">
      <c r="A437" s="105"/>
      <c r="B437" s="67"/>
      <c r="C437" s="67"/>
      <c r="D437" s="67"/>
      <c r="E437" s="68"/>
      <c r="F437" s="108"/>
      <c r="G437" s="111"/>
      <c r="H437" s="111"/>
      <c r="I437" s="115"/>
      <c r="J437" s="115"/>
      <c r="K437" s="115"/>
      <c r="L437" s="109"/>
      <c r="M437" s="117"/>
      <c r="N437" s="108"/>
      <c r="O437" s="115"/>
      <c r="P437" s="115"/>
      <c r="Q437" s="109"/>
      <c r="R437" s="131"/>
      <c r="S437" s="108"/>
      <c r="T437" s="115"/>
      <c r="U437" s="111"/>
      <c r="V437" s="119"/>
      <c r="W437" s="177"/>
      <c r="X437" s="115"/>
      <c r="Y437" s="109"/>
      <c r="Z437" s="108"/>
      <c r="AA437" s="115"/>
      <c r="AB437" s="115"/>
      <c r="AC437" s="115"/>
      <c r="AD437" s="115"/>
      <c r="AE437" s="115"/>
      <c r="AF437" s="115"/>
      <c r="AG437" s="115"/>
      <c r="AH437" s="109"/>
      <c r="AJ437" s="177"/>
      <c r="AK437" s="177"/>
      <c r="AL437" s="177"/>
      <c r="AM437" s="177"/>
      <c r="AN437" s="177"/>
      <c r="AO437" s="177"/>
      <c r="AP437" s="177"/>
      <c r="AQ437" s="177"/>
    </row>
    <row r="438" spans="1:52">
      <c r="F438" s="212"/>
      <c r="G438" s="212"/>
      <c r="H438" s="212"/>
      <c r="I438" s="212"/>
      <c r="J438" s="212"/>
      <c r="K438" s="212"/>
      <c r="L438" s="212"/>
      <c r="M438" s="212"/>
      <c r="N438" s="212"/>
      <c r="O438" s="212"/>
      <c r="P438" s="212"/>
      <c r="Q438" s="212"/>
      <c r="R438" s="213"/>
      <c r="S438" s="212"/>
      <c r="T438" s="212"/>
      <c r="U438" s="212"/>
      <c r="V438" s="212"/>
      <c r="W438" s="212"/>
      <c r="X438" s="212"/>
      <c r="Y438" s="212"/>
      <c r="Z438" s="212"/>
      <c r="AA438" s="212"/>
      <c r="AB438" s="212"/>
      <c r="AC438" s="212"/>
      <c r="AD438" s="212"/>
      <c r="AE438" s="212"/>
      <c r="AF438" s="212"/>
      <c r="AG438" s="212"/>
      <c r="AH438" s="212"/>
      <c r="AI438" s="212"/>
      <c r="AJ438" s="212"/>
      <c r="AK438" s="212"/>
      <c r="AL438" s="212"/>
      <c r="AM438" s="212"/>
      <c r="AN438" s="212"/>
      <c r="AO438" s="212"/>
      <c r="AP438" s="212"/>
      <c r="AQ438" s="212"/>
      <c r="AR438" s="212"/>
      <c r="AS438" s="212"/>
      <c r="AT438" s="212"/>
      <c r="AU438" s="212"/>
      <c r="AV438" s="212"/>
      <c r="AW438" s="212"/>
      <c r="AX438" s="212"/>
      <c r="AY438" s="212"/>
      <c r="AZ438" s="212"/>
    </row>
    <row r="439" spans="1:52">
      <c r="W439" s="177"/>
    </row>
    <row r="440" spans="1:52">
      <c r="W440" s="177"/>
    </row>
  </sheetData>
  <autoFilter ref="A5:AZ2088" xr:uid="{44EB8CAC-06FE-406D-A4E4-1A4800D63D08}"/>
  <mergeCells count="9">
    <mergeCell ref="Z4:AH4"/>
    <mergeCell ref="A4:E4"/>
    <mergeCell ref="R4:R5"/>
    <mergeCell ref="W4:Y4"/>
    <mergeCell ref="V4:V5"/>
    <mergeCell ref="F4:F5"/>
    <mergeCell ref="M4:M5"/>
    <mergeCell ref="N4:Q4"/>
    <mergeCell ref="S4:U4"/>
  </mergeCells>
  <phoneticPr fontId="2"/>
  <printOptions horizontalCentered="1"/>
  <pageMargins left="0.39370078740157483" right="0.39370078740157483" top="0.59055118110236227" bottom="0.59055118110236227" header="0.31496062992125984" footer="0.31496062992125984"/>
  <pageSetup paperSize="9" scale="10"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E247A-701F-421C-9596-99983FEA1267}">
  <sheetPr codeName="Sheet2">
    <tabColor rgb="FFFF0000"/>
    <pageSetUpPr fitToPage="1"/>
  </sheetPr>
  <dimension ref="A1:AA47"/>
  <sheetViews>
    <sheetView tabSelected="1" topLeftCell="D1" workbookViewId="0">
      <selection activeCell="W8" sqref="W8"/>
    </sheetView>
  </sheetViews>
  <sheetFormatPr defaultColWidth="9" defaultRowHeight="16.5"/>
  <cols>
    <col min="1" max="1" width="9" style="5" hidden="1" customWidth="1"/>
    <col min="2" max="2" width="9" style="124" hidden="1" customWidth="1"/>
    <col min="3" max="3" width="9" style="4" hidden="1" customWidth="1"/>
    <col min="4" max="4" width="9" style="4" customWidth="1"/>
    <col min="5" max="5" width="13" style="4" customWidth="1"/>
    <col min="6" max="20" width="8.75" style="4" customWidth="1"/>
    <col min="21" max="21" width="9" style="4"/>
    <col min="22" max="25" width="8" style="4" customWidth="1"/>
    <col min="26" max="26" width="8.75" style="4" customWidth="1"/>
    <col min="27" max="36" width="8" style="4" customWidth="1"/>
    <col min="37" max="37" width="10.75" style="4" customWidth="1"/>
    <col min="38" max="42" width="8" style="4" customWidth="1"/>
    <col min="43" max="44" width="6.125" style="4" customWidth="1"/>
    <col min="45" max="16384" width="9" style="4"/>
  </cols>
  <sheetData>
    <row r="1" spans="1:22" ht="6" customHeight="1" thickBot="1"/>
    <row r="2" spans="1:22" s="28" customFormat="1" ht="19.899999999999999" customHeight="1">
      <c r="B2" s="125"/>
      <c r="E2" s="90" t="s">
        <v>33</v>
      </c>
      <c r="G2" s="57"/>
      <c r="O2" s="83" t="s">
        <v>41</v>
      </c>
      <c r="P2" s="255" t="str">
        <f>E9</f>
        <v>豊田村</v>
      </c>
      <c r="Q2" s="255"/>
      <c r="R2" s="244" t="s">
        <v>42</v>
      </c>
      <c r="S2" s="246" t="str">
        <f>E10</f>
        <v>本宿</v>
      </c>
      <c r="T2" s="247"/>
    </row>
    <row r="3" spans="1:22" s="28" customFormat="1" ht="15" customHeight="1" thickBot="1">
      <c r="B3" s="125"/>
      <c r="E3" s="61"/>
      <c r="G3" s="57"/>
      <c r="O3" s="62" t="s">
        <v>102</v>
      </c>
      <c r="P3" s="63" t="str">
        <f>VLOOKUP(C9,'（参考）地域類型区分'!$F$8:$L$400,5)</f>
        <v>都市的地域</v>
      </c>
      <c r="Q3" s="64" t="str">
        <f>VLOOKUP(C9,'（参考）地域類型区分'!$F$8:$L$400,7)</f>
        <v>水田型</v>
      </c>
      <c r="R3" s="245"/>
      <c r="S3" s="248"/>
      <c r="T3" s="249"/>
    </row>
    <row r="4" spans="1:22" s="129" customFormat="1" ht="17.25" customHeight="1">
      <c r="F4" s="129">
        <v>6</v>
      </c>
      <c r="G4" s="129">
        <v>7</v>
      </c>
      <c r="H4" s="129">
        <v>8</v>
      </c>
      <c r="I4" s="129">
        <v>14</v>
      </c>
      <c r="J4" s="129">
        <v>15</v>
      </c>
      <c r="K4" s="129">
        <v>16</v>
      </c>
      <c r="L4" s="129">
        <v>17</v>
      </c>
      <c r="M4" s="129">
        <v>18</v>
      </c>
      <c r="N4" s="129">
        <v>19</v>
      </c>
      <c r="O4" s="129">
        <v>20</v>
      </c>
      <c r="P4" s="129">
        <v>21</v>
      </c>
      <c r="Q4" s="129">
        <v>22</v>
      </c>
      <c r="R4" s="129">
        <v>23</v>
      </c>
      <c r="S4" s="129">
        <v>24</v>
      </c>
      <c r="T4" s="129">
        <v>25</v>
      </c>
    </row>
    <row r="5" spans="1:22" ht="25.9" customHeight="1">
      <c r="A5" s="254" t="s">
        <v>226</v>
      </c>
      <c r="C5" s="257" t="s">
        <v>10</v>
      </c>
      <c r="D5" s="250" t="s">
        <v>20</v>
      </c>
      <c r="E5" s="251"/>
      <c r="F5" s="259" t="s">
        <v>212</v>
      </c>
      <c r="G5" s="120"/>
      <c r="H5" s="121"/>
      <c r="I5" s="260" t="s">
        <v>118</v>
      </c>
      <c r="J5" s="260"/>
      <c r="K5" s="260"/>
      <c r="L5" s="260"/>
      <c r="M5" s="256" t="s">
        <v>117</v>
      </c>
      <c r="N5" s="241" t="s">
        <v>37</v>
      </c>
      <c r="O5" s="242"/>
      <c r="P5" s="243"/>
      <c r="Q5" s="256" t="s">
        <v>9</v>
      </c>
      <c r="R5" s="240" t="s">
        <v>17</v>
      </c>
      <c r="S5" s="240"/>
      <c r="T5" s="240"/>
      <c r="V5" s="100"/>
    </row>
    <row r="6" spans="1:22" ht="36.6" customHeight="1">
      <c r="A6" s="254"/>
      <c r="C6" s="258"/>
      <c r="D6" s="252"/>
      <c r="E6" s="253"/>
      <c r="F6" s="259"/>
      <c r="G6" s="123" t="s">
        <v>123</v>
      </c>
      <c r="H6" s="122" t="s">
        <v>104</v>
      </c>
      <c r="I6" s="76" t="s">
        <v>2</v>
      </c>
      <c r="J6" s="77" t="s">
        <v>3</v>
      </c>
      <c r="K6" s="77" t="s">
        <v>4</v>
      </c>
      <c r="L6" s="78" t="s">
        <v>5</v>
      </c>
      <c r="M6" s="256"/>
      <c r="N6" s="79" t="s">
        <v>38</v>
      </c>
      <c r="O6" s="80" t="s">
        <v>39</v>
      </c>
      <c r="P6" s="81" t="s">
        <v>40</v>
      </c>
      <c r="Q6" s="256"/>
      <c r="R6" s="79" t="s">
        <v>36</v>
      </c>
      <c r="S6" s="94" t="s">
        <v>119</v>
      </c>
      <c r="T6" s="81" t="s">
        <v>35</v>
      </c>
      <c r="V6" s="29"/>
    </row>
    <row r="7" spans="1:22" ht="24.75" customHeight="1">
      <c r="A7" s="53" t="s">
        <v>55</v>
      </c>
      <c r="B7" s="126">
        <v>2</v>
      </c>
      <c r="C7" s="32" t="s">
        <v>1256</v>
      </c>
      <c r="D7" s="201" t="s">
        <v>462</v>
      </c>
      <c r="E7" s="202" t="s">
        <v>1257</v>
      </c>
      <c r="F7" s="169">
        <f>IF($C7="","",VLOOKUP($C7,'2020年'!$A$6:$Y$437,F$4,FALSE))</f>
        <v>11402</v>
      </c>
      <c r="G7" s="170">
        <f>IF($C7="","",VLOOKUP($C7,'2020年'!$A$6:$Y$437,G$4,FALSE))</f>
        <v>11091</v>
      </c>
      <c r="H7" s="163">
        <f>IF($C7="","",VLOOKUP($C7,'2020年'!$A$6:$Y$437,H$4,FALSE))</f>
        <v>294</v>
      </c>
      <c r="I7" s="171">
        <f>IF($C7="","",VLOOKUP($C7,'2020年'!$A$6:$Y$437,I$4,FALSE))</f>
        <v>9782</v>
      </c>
      <c r="J7" s="172">
        <f>IF($C7="","",VLOOKUP($C7,'2020年'!$A$6:$Y$437,J$4,FALSE))</f>
        <v>2358</v>
      </c>
      <c r="K7" s="172">
        <f>IF($C7="","",VLOOKUP($C7,'2020年'!$A$6:$Y$437,K$4,FALSE))</f>
        <v>5664</v>
      </c>
      <c r="L7" s="173">
        <f>IF($C7="","",VLOOKUP($C7,'2020年'!$A$6:$Y$437,L$4,FALSE))</f>
        <v>1760</v>
      </c>
      <c r="M7" s="174">
        <f>IF($C7="","",VLOOKUP($C7,'2020年'!$A$6:$Y$437,M$4,FALSE))</f>
        <v>0.9</v>
      </c>
      <c r="N7" s="175">
        <f>IF($C7="","",VLOOKUP($C7,'2020年'!$A$6:$Y$437,N$4,FALSE))</f>
        <v>16455</v>
      </c>
      <c r="O7" s="170">
        <f>IF($C7="","",VLOOKUP($C7,'2020年'!$A$6:$Y$437,O$4,FALSE))</f>
        <v>5769</v>
      </c>
      <c r="P7" s="176">
        <f>IF($C7="","",VLOOKUP($C7,'2020年'!$A$6:$Y$437,P$4,FALSE))</f>
        <v>10686</v>
      </c>
      <c r="Q7" s="174">
        <f>IF($C7="","",VLOOKUP($C7,'2020年'!$A$6:$Y$437,Q$4,FALSE))</f>
        <v>66.959999999999994</v>
      </c>
      <c r="R7" s="175">
        <f>IF($C7="","",VLOOKUP($C7,'2020年'!$A$6:$Y$437,R$4,FALSE))</f>
        <v>3443</v>
      </c>
      <c r="S7" s="170">
        <f>IF($C7="","",VLOOKUP($C7,'2020年'!$A$6:$Y$437,S$4,FALSE))</f>
        <v>622</v>
      </c>
      <c r="T7" s="176">
        <f>IF($C7="","",VLOOKUP($C7,'2020年'!$A$6:$Y$437,T$4,FALSE))</f>
        <v>7337</v>
      </c>
      <c r="U7" s="14"/>
      <c r="V7" s="133"/>
    </row>
    <row r="8" spans="1:22" ht="24.75" customHeight="1" thickBot="1">
      <c r="A8" s="53" t="s">
        <v>12</v>
      </c>
      <c r="B8" s="127">
        <v>3</v>
      </c>
      <c r="C8" s="82" t="s">
        <v>2450</v>
      </c>
      <c r="D8" s="223" t="s">
        <v>463</v>
      </c>
      <c r="E8" s="224" t="s">
        <v>729</v>
      </c>
      <c r="F8" s="169">
        <f>IF($C8="","",VLOOKUP($C8,'2020年'!$A$6:$Y$437,F$4,FALSE))</f>
        <v>845</v>
      </c>
      <c r="G8" s="170">
        <f>IF($C8="","",VLOOKUP($C8,'2020年'!$A$6:$Y$437,G$4,FALSE))</f>
        <v>819</v>
      </c>
      <c r="H8" s="163">
        <f>IF($C8="","",VLOOKUP($C8,'2020年'!$A$6:$Y$437,H$4,FALSE))</f>
        <v>24</v>
      </c>
      <c r="I8" s="171">
        <f>IF($C8="","",VLOOKUP($C8,'2020年'!$A$6:$Y$437,I$4,FALSE))</f>
        <v>880</v>
      </c>
      <c r="J8" s="172">
        <f>IF($C8="","",VLOOKUP($C8,'2020年'!$A$6:$Y$437,J$4,FALSE))</f>
        <v>566</v>
      </c>
      <c r="K8" s="172">
        <f>IF($C8="","",VLOOKUP($C8,'2020年'!$A$6:$Y$437,K$4,FALSE))</f>
        <v>299</v>
      </c>
      <c r="L8" s="173">
        <f>IF($C8="","",VLOOKUP($C8,'2020年'!$A$6:$Y$437,L$4,FALSE))</f>
        <v>15</v>
      </c>
      <c r="M8" s="174">
        <f>IF($C8="","",VLOOKUP($C8,'2020年'!$A$6:$Y$437,M$4,FALSE))</f>
        <v>1.1000000000000001</v>
      </c>
      <c r="N8" s="175">
        <f>IF($C8="","",VLOOKUP($C8,'2020年'!$A$6:$Y$437,N$4,FALSE))</f>
        <v>1076</v>
      </c>
      <c r="O8" s="170">
        <f>IF($C8="","",VLOOKUP($C8,'2020年'!$A$6:$Y$437,O$4,FALSE))</f>
        <v>298</v>
      </c>
      <c r="P8" s="176">
        <f>IF($C8="","",VLOOKUP($C8,'2020年'!$A$6:$Y$437,P$4,FALSE))</f>
        <v>778</v>
      </c>
      <c r="Q8" s="174">
        <f>IF($C8="","",VLOOKUP($C8,'2020年'!$A$6:$Y$437,Q$4,FALSE))</f>
        <v>69.11</v>
      </c>
      <c r="R8" s="175">
        <f>IF($C8="","",VLOOKUP($C8,'2020年'!$A$6:$Y$437,R$4,FALSE))</f>
        <v>246</v>
      </c>
      <c r="S8" s="170">
        <f>IF($C8="","",VLOOKUP($C8,'2020年'!$A$6:$Y$437,S$4,FALSE))</f>
        <v>100</v>
      </c>
      <c r="T8" s="176">
        <f>IF($C8="","",VLOOKUP($C8,'2020年'!$A$6:$Y$437,T$4,FALSE))</f>
        <v>499</v>
      </c>
      <c r="U8" s="14"/>
      <c r="V8" s="133"/>
    </row>
    <row r="9" spans="1:22" ht="24.75" customHeight="1">
      <c r="A9" s="53" t="s">
        <v>13</v>
      </c>
      <c r="B9" s="127">
        <v>4</v>
      </c>
      <c r="C9" s="220" t="str">
        <f>_xlfn.XLOOKUP(E9,コード!D3:D226,コード!B3:B226)</f>
        <v>1420305000</v>
      </c>
      <c r="D9" s="225" t="s">
        <v>464</v>
      </c>
      <c r="E9" s="226" t="s">
        <v>353</v>
      </c>
      <c r="F9" s="221">
        <f>IF($C9="","",VLOOKUP($C9,'2020年'!$A$6:$Y$437,F$4,FALSE))</f>
        <v>58</v>
      </c>
      <c r="G9" s="170">
        <f>IF($C9="","",VLOOKUP($C9,'2020年'!$A$6:$Y$437,G$4,FALSE))</f>
        <v>57</v>
      </c>
      <c r="H9" s="163">
        <f>IF($C9="","",VLOOKUP($C9,'2020年'!$A$6:$Y$437,H$4,FALSE))</f>
        <v>1</v>
      </c>
      <c r="I9" s="171">
        <f>IF($C9="","",VLOOKUP($C9,'2020年'!$A$6:$Y$437,I$4,FALSE))</f>
        <v>66</v>
      </c>
      <c r="J9" s="172">
        <f>IF($C9="","",VLOOKUP($C9,'2020年'!$A$6:$Y$437,J$4,FALSE))</f>
        <v>49</v>
      </c>
      <c r="K9" s="172">
        <f>IF($C9="","",VLOOKUP($C9,'2020年'!$A$6:$Y$437,K$4,FALSE))</f>
        <v>17</v>
      </c>
      <c r="L9" s="173" t="str">
        <f>IF($C9="","",VLOOKUP($C9,'2020年'!$A$6:$Y$437,L$4,FALSE))</f>
        <v>-</v>
      </c>
      <c r="M9" s="174">
        <f>IF($C9="","",VLOOKUP($C9,'2020年'!$A$6:$Y$437,M$4,FALSE))</f>
        <v>1.2</v>
      </c>
      <c r="N9" s="175">
        <f>IF($C9="","",VLOOKUP($C9,'2020年'!$A$6:$Y$437,N$4,FALSE))</f>
        <v>69</v>
      </c>
      <c r="O9" s="170">
        <f>IF($C9="","",VLOOKUP($C9,'2020年'!$A$6:$Y$437,O$4,FALSE))</f>
        <v>27</v>
      </c>
      <c r="P9" s="176">
        <f>IF($C9="","",VLOOKUP($C9,'2020年'!$A$6:$Y$437,P$4,FALSE))</f>
        <v>42</v>
      </c>
      <c r="Q9" s="174">
        <f>IF($C9="","",VLOOKUP($C9,'2020年'!$A$6:$Y$437,Q$4,FALSE))</f>
        <v>64.88</v>
      </c>
      <c r="R9" s="175">
        <f>IF($C9="","",VLOOKUP($C9,'2020年'!$A$6:$Y$437,R$4,FALSE))</f>
        <v>21</v>
      </c>
      <c r="S9" s="170">
        <f>IF($C9="","",VLOOKUP($C9,'2020年'!$A$6:$Y$437,S$4,FALSE))</f>
        <v>7</v>
      </c>
      <c r="T9" s="176">
        <f>IF($C9="","",VLOOKUP($C9,'2020年'!$A$6:$Y$437,T$4,FALSE))</f>
        <v>30</v>
      </c>
      <c r="U9" s="14"/>
      <c r="V9" s="133"/>
    </row>
    <row r="10" spans="1:22" ht="27.75" customHeight="1" thickBot="1">
      <c r="A10" s="53" t="s">
        <v>14</v>
      </c>
      <c r="B10" s="127">
        <v>5</v>
      </c>
      <c r="C10" s="220" t="str">
        <f>_xlfn.XLOOKUP(E10,'2020年'!E6:E420,'2020年'!A6:A420)</f>
        <v>1420305004</v>
      </c>
      <c r="D10" s="227" t="s">
        <v>465</v>
      </c>
      <c r="E10" s="228" t="s">
        <v>401</v>
      </c>
      <c r="F10" s="222">
        <f>IF($C10="","",VLOOKUP($C10,'2020年'!$A$6:$Y$437,F$4,FALSE))</f>
        <v>8</v>
      </c>
      <c r="G10" s="203">
        <f>IF($C10="","",VLOOKUP($C10,'2020年'!$A$6:$Y$437,G$4,FALSE))</f>
        <v>8</v>
      </c>
      <c r="H10" s="204" t="str">
        <f>IF($C10="","",VLOOKUP($C10,'2020年'!$A$6:$Y$437,H$4,FALSE))</f>
        <v>-</v>
      </c>
      <c r="I10" s="205">
        <f>IF($C10="","",VLOOKUP($C10,'2020年'!$A$6:$Y$437,I$4,FALSE))</f>
        <v>8</v>
      </c>
      <c r="J10" s="206">
        <f>IF($C10="","",VLOOKUP($C10,'2020年'!$A$6:$Y$437,J$4,FALSE))</f>
        <v>5</v>
      </c>
      <c r="K10" s="206">
        <f>IF($C10="","",VLOOKUP($C10,'2020年'!$A$6:$Y$437,K$4,FALSE))</f>
        <v>3</v>
      </c>
      <c r="L10" s="207" t="str">
        <f>IF($C10="","",VLOOKUP($C10,'2020年'!$A$6:$Y$437,L$4,FALSE))</f>
        <v>-</v>
      </c>
      <c r="M10" s="208">
        <f>IF($C10="","",VLOOKUP($C10,'2020年'!$A$6:$Y$437,M$4,FALSE))</f>
        <v>1</v>
      </c>
      <c r="N10" s="209">
        <f>IF($C10="","",VLOOKUP($C10,'2020年'!$A$6:$Y$437,N$4,FALSE))</f>
        <v>7</v>
      </c>
      <c r="O10" s="203">
        <f>IF($C10="","",VLOOKUP($C10,'2020年'!$A$6:$Y$437,O$4,FALSE))</f>
        <v>2</v>
      </c>
      <c r="P10" s="210">
        <f>IF($C10="","",VLOOKUP($C10,'2020年'!$A$6:$Y$437,P$4,FALSE))</f>
        <v>5</v>
      </c>
      <c r="Q10" s="208">
        <f>IF($C10="","",VLOOKUP($C10,'2020年'!$A$6:$Y$437,Q$4,FALSE))</f>
        <v>68.86</v>
      </c>
      <c r="R10" s="209">
        <f>IF($C10="","",VLOOKUP($C10,'2020年'!$A$6:$Y$437,R$4,FALSE))</f>
        <v>2</v>
      </c>
      <c r="S10" s="203">
        <f>IF($C10="","",VLOOKUP($C10,'2020年'!$A$6:$Y$437,S$4,FALSE))</f>
        <v>2</v>
      </c>
      <c r="T10" s="210">
        <f>IF($C10="","",VLOOKUP($C10,'2020年'!$A$6:$Y$437,T$4,FALSE))</f>
        <v>4</v>
      </c>
      <c r="U10" s="14"/>
      <c r="V10" s="133"/>
    </row>
    <row r="11" spans="1:22" ht="18.75" hidden="1">
      <c r="A11" s="53"/>
      <c r="B11" s="128" t="s">
        <v>21</v>
      </c>
      <c r="C11" s="8"/>
      <c r="D11" s="8"/>
      <c r="E11" s="36"/>
      <c r="F11" s="37"/>
      <c r="G11" s="37"/>
      <c r="H11" s="37"/>
      <c r="I11" s="38" t="str">
        <f t="shared" ref="I11:I16" si="0">IF(V11="","",V11*0.01)</f>
        <v/>
      </c>
      <c r="J11" s="38" t="str">
        <f>IF(サブシート!R13="","",サブシート!R13*0.01)</f>
        <v/>
      </c>
      <c r="K11" s="38" t="str">
        <f>IF(サブシート!S13="","",サブシート!S13*0.01)</f>
        <v/>
      </c>
      <c r="L11" s="38" t="str">
        <f>IF(サブシート!T13="","",サブシート!T13*0.01)</f>
        <v/>
      </c>
      <c r="M11" s="39"/>
      <c r="N11" s="37"/>
      <c r="O11" s="37"/>
      <c r="P11" s="37"/>
      <c r="Q11" s="39"/>
      <c r="R11" s="37"/>
      <c r="S11" s="164"/>
      <c r="T11" s="37"/>
      <c r="V11" s="132"/>
    </row>
    <row r="12" spans="1:22" ht="18.75" hidden="1">
      <c r="A12" s="53"/>
      <c r="B12" s="128" t="s">
        <v>22</v>
      </c>
      <c r="C12" s="7"/>
      <c r="D12" s="7"/>
      <c r="E12" s="40"/>
      <c r="F12" s="41"/>
      <c r="G12" s="41"/>
      <c r="H12" s="41"/>
      <c r="I12" s="42" t="str">
        <f t="shared" si="0"/>
        <v/>
      </c>
      <c r="J12" s="42" t="str">
        <f>IF(サブシート!R14="","",サブシート!R14*0.01)</f>
        <v/>
      </c>
      <c r="K12" s="42" t="str">
        <f>IF(サブシート!S14="","",サブシート!S14*0.01)</f>
        <v/>
      </c>
      <c r="L12" s="42" t="str">
        <f>IF(サブシート!T14="","",サブシート!T14*0.01)</f>
        <v/>
      </c>
      <c r="M12" s="43"/>
      <c r="N12" s="41"/>
      <c r="O12" s="41"/>
      <c r="P12" s="41"/>
      <c r="Q12" s="43"/>
      <c r="R12" s="41"/>
      <c r="S12" s="165"/>
      <c r="T12" s="41"/>
      <c r="V12" s="10"/>
    </row>
    <row r="13" spans="1:22" ht="18.75" hidden="1">
      <c r="A13" s="53"/>
      <c r="B13" s="128" t="s">
        <v>23</v>
      </c>
      <c r="C13" s="7"/>
      <c r="D13" s="7"/>
      <c r="E13" s="40"/>
      <c r="F13" s="41"/>
      <c r="G13" s="41"/>
      <c r="H13" s="41"/>
      <c r="I13" s="42" t="str">
        <f t="shared" si="0"/>
        <v/>
      </c>
      <c r="J13" s="42" t="str">
        <f>IF(サブシート!R15="","",サブシート!R15*0.01)</f>
        <v/>
      </c>
      <c r="K13" s="42" t="str">
        <f>IF(サブシート!S15="","",サブシート!S15*0.01)</f>
        <v/>
      </c>
      <c r="L13" s="42" t="str">
        <f>IF(サブシート!T15="","",サブシート!T15*0.01)</f>
        <v/>
      </c>
      <c r="M13" s="43"/>
      <c r="N13" s="41"/>
      <c r="O13" s="41"/>
      <c r="P13" s="41"/>
      <c r="Q13" s="43"/>
      <c r="R13" s="41"/>
      <c r="S13" s="165"/>
      <c r="T13" s="41"/>
      <c r="V13" s="10"/>
    </row>
    <row r="14" spans="1:22" ht="18.75" hidden="1">
      <c r="A14" s="53"/>
      <c r="B14" s="128" t="s">
        <v>24</v>
      </c>
      <c r="C14" s="7"/>
      <c r="D14" s="7"/>
      <c r="E14" s="40"/>
      <c r="F14" s="41"/>
      <c r="G14" s="41"/>
      <c r="H14" s="41"/>
      <c r="I14" s="42" t="str">
        <f t="shared" si="0"/>
        <v/>
      </c>
      <c r="J14" s="42" t="str">
        <f>IF(サブシート!R16="","",サブシート!R16*0.01)</f>
        <v/>
      </c>
      <c r="K14" s="42" t="str">
        <f>IF(サブシート!S16="","",サブシート!S16*0.01)</f>
        <v/>
      </c>
      <c r="L14" s="42" t="str">
        <f>IF(サブシート!T16="","",サブシート!T16*0.01)</f>
        <v/>
      </c>
      <c r="M14" s="43"/>
      <c r="N14" s="41"/>
      <c r="O14" s="41"/>
      <c r="P14" s="41"/>
      <c r="Q14" s="43"/>
      <c r="R14" s="41"/>
      <c r="S14" s="165"/>
      <c r="T14" s="41"/>
      <c r="V14" s="10"/>
    </row>
    <row r="15" spans="1:22" ht="18.75" hidden="1">
      <c r="A15" s="53"/>
      <c r="B15" s="128" t="s">
        <v>25</v>
      </c>
      <c r="C15" s="11"/>
      <c r="D15" s="11"/>
      <c r="E15" s="44"/>
      <c r="F15" s="45"/>
      <c r="G15" s="45"/>
      <c r="H15" s="45"/>
      <c r="I15" s="46" t="str">
        <f t="shared" si="0"/>
        <v/>
      </c>
      <c r="J15" s="46" t="str">
        <f>IF(サブシート!R17="","",サブシート!R17*0.01)</f>
        <v/>
      </c>
      <c r="K15" s="46" t="str">
        <f>IF(サブシート!S17="","",サブシート!S17*0.01)</f>
        <v/>
      </c>
      <c r="L15" s="46" t="str">
        <f>IF(サブシート!T17="","",サブシート!T17*0.01)</f>
        <v/>
      </c>
      <c r="M15" s="47"/>
      <c r="N15" s="45"/>
      <c r="O15" s="45"/>
      <c r="P15" s="45"/>
      <c r="Q15" s="47"/>
      <c r="R15" s="45"/>
      <c r="S15" s="166"/>
      <c r="T15" s="45"/>
      <c r="V15" s="12"/>
    </row>
    <row r="16" spans="1:22" ht="18.75" hidden="1">
      <c r="A16" s="54" t="s">
        <v>26</v>
      </c>
      <c r="B16" s="128" t="s">
        <v>2</v>
      </c>
      <c r="C16" s="13"/>
      <c r="D16" s="13"/>
      <c r="E16" s="32"/>
      <c r="F16" s="33"/>
      <c r="G16" s="33"/>
      <c r="H16" s="33"/>
      <c r="I16" s="34" t="str">
        <f t="shared" si="0"/>
        <v/>
      </c>
      <c r="J16" s="34" t="str">
        <f>IF(サブシート!R18="","",サブシート!R18*0.01)</f>
        <v/>
      </c>
      <c r="K16" s="34" t="str">
        <f>IF(サブシート!S18="","",サブシート!S18*0.01)</f>
        <v/>
      </c>
      <c r="L16" s="34" t="str">
        <f>IF(サブシート!T18="","",サブシート!T18*0.01)</f>
        <v/>
      </c>
      <c r="M16" s="35"/>
      <c r="N16" s="33"/>
      <c r="O16" s="33"/>
      <c r="P16" s="33"/>
      <c r="Q16" s="35"/>
      <c r="R16" s="33"/>
      <c r="S16" s="167"/>
      <c r="T16" s="33"/>
      <c r="V16" s="9"/>
    </row>
    <row r="17" spans="1:27" ht="21" customHeight="1">
      <c r="A17" s="53"/>
      <c r="D17" s="211">
        <f>IF(F9="x","この旧市町村は、農業集落の一部が秘匿のため表・グラフが表示されません。",)</f>
        <v>0</v>
      </c>
      <c r="K17" s="211">
        <f>IF(F10="x","この農業集落は、2経営体以下のため秘匿です。表、グラフとも表示されません",IF(F10="-","この農業集落に農業経営体はありません。表、グラフとも表示されません",))</f>
        <v>0</v>
      </c>
      <c r="S17" s="14"/>
    </row>
    <row r="18" spans="1:27" ht="21.6" customHeight="1">
      <c r="A18" s="53"/>
      <c r="E18" s="27"/>
      <c r="M18" s="27"/>
      <c r="Z18" s="14"/>
    </row>
    <row r="19" spans="1:27" ht="11.45" customHeight="1"/>
    <row r="21" spans="1:27">
      <c r="AA21" s="194">
        <f>IF(サブシート!V11="@","旧市町村境界変更のため不明",)</f>
        <v>0</v>
      </c>
    </row>
    <row r="22" spans="1:27">
      <c r="AA22" s="194">
        <f>IF(サブシート!V12="@","農業集落境界変更のため不明",)</f>
        <v>0</v>
      </c>
    </row>
    <row r="33" spans="13:13">
      <c r="M33" s="31" t="s">
        <v>120</v>
      </c>
    </row>
    <row r="35" spans="13:13" ht="21.6" customHeight="1"/>
    <row r="47" spans="13:13" ht="4.1500000000000004" customHeight="1"/>
  </sheetData>
  <sheetProtection algorithmName="SHA-512" hashValue="vgg/+Y7ErGb5/jA0mrUc7JQgOqeEnt4lgLDE3srM+j+AR6xdDcEIDXhqfnQ/ZWKJAmv/wdQtn5lza6h7PkobHg==" saltValue="BvInVRBkT9uuFeGjr8GmiQ==" spinCount="100000" sheet="1" objects="1" scenarios="1"/>
  <protectedRanges>
    <protectedRange algorithmName="SHA-512" hashValue="gx/lt5N79nm7P0igL0dG0fW5x7YdxWJdoYwMdm6L02IltyhBKGjx2OM/3C2GEVsKRULE6KYwh6uuw2ZUEnqEfQ==" saltValue="FtwGOS/MDj+0LHZJTEstGg==" spinCount="100000" sqref="F9:T10 D7:T8" name="範囲1"/>
  </protectedRanges>
  <mergeCells count="12">
    <mergeCell ref="A5:A6"/>
    <mergeCell ref="P2:Q2"/>
    <mergeCell ref="Q5:Q6"/>
    <mergeCell ref="C5:C6"/>
    <mergeCell ref="F5:F6"/>
    <mergeCell ref="I5:L5"/>
    <mergeCell ref="M5:M6"/>
    <mergeCell ref="R5:T5"/>
    <mergeCell ref="N5:P5"/>
    <mergeCell ref="R2:R3"/>
    <mergeCell ref="S2:T3"/>
    <mergeCell ref="D5:E6"/>
  </mergeCells>
  <phoneticPr fontId="2"/>
  <dataValidations count="1">
    <dataValidation type="list" allowBlank="1" showInputMessage="1" showErrorMessage="1" sqref="E10" xr:uid="{C07B097E-5A14-4358-9039-E5051F72C068}">
      <formula1>INDIRECT($E$9)</formula1>
    </dataValidation>
  </dataValidations>
  <printOptions horizontalCentered="1"/>
  <pageMargins left="0.59055118110236227" right="0.59055118110236227" top="0.59055118110236227" bottom="0.23622047244094491" header="0.31496062992125984" footer="0.31496062992125984"/>
  <pageSetup paperSize="9" scale="77" orientation="landscape" horizontalDpi="300" verticalDpi="300" r:id="rId1"/>
  <headerFooter>
    <oddHeader>&amp;R&amp;9関東農政局神奈川県拠点</oddHeader>
  </headerFooter>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AFE99B52-826F-48DD-954C-8A4521A132FF}">
          <x14:formula1>
            <xm:f>コード!$I$1:$S$1</xm:f>
          </x14:formula1>
          <xm:sqref>E9</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D0713-1B5C-4896-911A-972006236B55}">
  <sheetPr codeName="Sheet3">
    <tabColor rgb="FFFFFF00"/>
    <pageSetUpPr fitToPage="1"/>
  </sheetPr>
  <dimension ref="B1:CC76"/>
  <sheetViews>
    <sheetView workbookViewId="0"/>
  </sheetViews>
  <sheetFormatPr defaultColWidth="5.375" defaultRowHeight="12"/>
  <cols>
    <col min="1" max="1" width="1.75" style="21" customWidth="1"/>
    <col min="2" max="2" width="2.75" style="21" customWidth="1"/>
    <col min="3" max="3" width="5.875" style="21" customWidth="1"/>
    <col min="4" max="4" width="5.5" style="21" customWidth="1"/>
    <col min="5" max="5" width="5.875" style="21" customWidth="1"/>
    <col min="6" max="6" width="5.375" style="21"/>
    <col min="7" max="7" width="7.875" style="21" customWidth="1"/>
    <col min="8" max="8" width="7.625" style="21" customWidth="1"/>
    <col min="9" max="9" width="6.25" style="21" customWidth="1"/>
    <col min="10" max="10" width="2" style="21" customWidth="1"/>
    <col min="11" max="11" width="2.5" style="21" customWidth="1"/>
    <col min="12" max="12" width="3.625" style="21" customWidth="1"/>
    <col min="13" max="13" width="6.625" style="21" customWidth="1"/>
    <col min="14" max="14" width="5.25" style="21" customWidth="1"/>
    <col min="15" max="15" width="0.5" style="21" customWidth="1"/>
    <col min="16" max="16" width="5.375" style="21"/>
    <col min="17" max="17" width="5" style="21" customWidth="1"/>
    <col min="18" max="18" width="26.125" style="21" customWidth="1"/>
    <col min="19" max="19" width="5.375" style="21"/>
    <col min="20" max="21" width="5" style="21" customWidth="1"/>
    <col min="22" max="25" width="6.875" style="21" customWidth="1"/>
    <col min="26" max="26" width="3.5" style="21" customWidth="1"/>
    <col min="27" max="30" width="9.875" style="21" customWidth="1"/>
    <col min="31" max="16384" width="5.375" style="21"/>
  </cols>
  <sheetData>
    <row r="1" spans="2:81" ht="16.899999999999999" customHeight="1">
      <c r="C1" s="261" t="s">
        <v>213</v>
      </c>
      <c r="D1" s="261"/>
      <c r="E1" s="261"/>
    </row>
    <row r="2" spans="2:81" ht="16.899999999999999" customHeight="1"/>
    <row r="3" spans="2:81">
      <c r="C3" s="91" t="str">
        <f>分析シート!E9</f>
        <v>豊田村</v>
      </c>
      <c r="E3" s="84" t="str">
        <f>分析シート!E9</f>
        <v>豊田村</v>
      </c>
    </row>
    <row r="4" spans="2:81" ht="18.75">
      <c r="C4" s="92" t="s">
        <v>32</v>
      </c>
      <c r="E4" s="85" t="s">
        <v>31</v>
      </c>
      <c r="R4" s="215"/>
      <c r="S4" s="215"/>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row>
    <row r="5" spans="2:81" ht="18.75">
      <c r="C5" s="93">
        <f>サブシート!AL11</f>
        <v>0.39130434782608697</v>
      </c>
      <c r="E5" s="86">
        <f>サブシート!AM11</f>
        <v>0.60869565217391308</v>
      </c>
      <c r="R5" s="215"/>
      <c r="S5" s="215"/>
      <c r="T5" s="28"/>
      <c r="U5" s="28"/>
      <c r="V5" s="28"/>
      <c r="W5" s="28"/>
      <c r="X5" s="28"/>
      <c r="Y5" s="28"/>
      <c r="Z5" s="101" t="s">
        <v>121</v>
      </c>
      <c r="AA5" s="28"/>
      <c r="AB5" s="28"/>
      <c r="AC5" s="28"/>
      <c r="AD5" s="28"/>
      <c r="AE5" s="28"/>
      <c r="AF5" s="28"/>
      <c r="AG5" s="101" t="s">
        <v>121</v>
      </c>
      <c r="AH5" s="28"/>
      <c r="AI5" s="100" t="s">
        <v>28</v>
      </c>
      <c r="AJ5" s="28"/>
      <c r="AK5" s="28"/>
      <c r="AL5" s="28"/>
      <c r="AM5" s="28"/>
      <c r="AN5" s="28"/>
      <c r="AO5" s="101" t="s">
        <v>121</v>
      </c>
      <c r="AP5" s="28"/>
      <c r="AQ5" s="28"/>
      <c r="AR5" s="28"/>
      <c r="AS5" s="28"/>
      <c r="AT5" s="28"/>
      <c r="AU5" s="28"/>
      <c r="AV5" s="28"/>
      <c r="AW5" s="28"/>
      <c r="AX5" s="28"/>
      <c r="AY5" s="28"/>
      <c r="AZ5" s="28"/>
      <c r="BA5" s="28"/>
      <c r="BB5" s="28"/>
      <c r="BC5" s="28"/>
      <c r="BD5" s="28"/>
      <c r="BE5" s="28"/>
      <c r="BF5" s="28"/>
      <c r="BG5" s="28"/>
      <c r="BH5" s="28"/>
      <c r="BI5" s="28"/>
      <c r="BJ5" s="28"/>
      <c r="BK5" s="28"/>
      <c r="BL5" s="28"/>
      <c r="BM5" s="28"/>
      <c r="BN5" s="28"/>
      <c r="BO5" s="28"/>
      <c r="BP5" s="28"/>
      <c r="BQ5" s="28"/>
      <c r="BR5" s="28"/>
      <c r="BS5" s="28"/>
      <c r="BT5" s="28"/>
      <c r="BU5" s="28"/>
      <c r="BV5" s="28"/>
      <c r="BW5" s="28"/>
      <c r="BX5" s="28"/>
      <c r="BY5" s="28"/>
      <c r="BZ5" s="28"/>
      <c r="CA5" s="28"/>
      <c r="CB5" s="28"/>
      <c r="CC5" s="28"/>
    </row>
    <row r="6" spans="2:81" ht="17.25" customHeight="1" thickBot="1">
      <c r="G6" s="262" t="s">
        <v>213</v>
      </c>
      <c r="H6" s="262"/>
      <c r="I6" s="262"/>
      <c r="R6" s="216">
        <v>44</v>
      </c>
      <c r="S6" s="216">
        <v>50</v>
      </c>
      <c r="T6" s="129">
        <v>17</v>
      </c>
      <c r="U6" s="28"/>
      <c r="V6" s="129"/>
      <c r="W6" s="129"/>
      <c r="X6" s="129"/>
      <c r="Y6" s="129"/>
      <c r="Z6" s="129"/>
      <c r="AA6" s="129"/>
      <c r="AB6" s="129"/>
      <c r="AC6" s="129"/>
      <c r="AD6" s="129"/>
      <c r="AE6" s="129"/>
      <c r="AF6" s="129"/>
      <c r="AG6" s="129"/>
      <c r="AH6" s="129"/>
      <c r="AI6" s="129"/>
      <c r="AJ6" s="129"/>
      <c r="AK6" s="129"/>
      <c r="AL6" s="129"/>
      <c r="AM6" s="129"/>
      <c r="AN6" s="129"/>
      <c r="AO6" s="129"/>
      <c r="AP6" s="129"/>
      <c r="AQ6" s="129"/>
      <c r="AR6" s="129"/>
      <c r="AS6" s="129"/>
      <c r="AT6" s="129"/>
      <c r="AU6" s="129"/>
      <c r="AV6" s="129"/>
      <c r="AW6" s="129"/>
      <c r="AX6" s="129"/>
      <c r="AY6" s="129"/>
      <c r="AZ6" s="129"/>
      <c r="BA6" s="129"/>
      <c r="BB6" s="129"/>
      <c r="BC6" s="129"/>
      <c r="BD6" s="129"/>
      <c r="BE6" s="129"/>
      <c r="BF6" s="129"/>
      <c r="BG6" s="129"/>
      <c r="BH6" s="129"/>
      <c r="BI6" s="129"/>
      <c r="BJ6" s="129"/>
      <c r="BK6" s="129"/>
      <c r="BL6" s="129"/>
      <c r="BM6" s="129"/>
      <c r="BN6" s="129"/>
      <c r="BO6" s="129"/>
      <c r="BP6" s="129"/>
      <c r="BQ6" s="129"/>
      <c r="BR6" s="129"/>
      <c r="BS6" s="129"/>
      <c r="BT6" s="129"/>
      <c r="BU6" s="129"/>
      <c r="BV6" s="129"/>
      <c r="BW6" s="129"/>
      <c r="BX6" s="129"/>
      <c r="BY6" s="129"/>
      <c r="BZ6" s="129"/>
      <c r="CA6" s="129"/>
      <c r="CB6" s="129"/>
      <c r="CC6" s="129"/>
    </row>
    <row r="7" spans="2:81" ht="16.149999999999999" customHeight="1" thickBot="1">
      <c r="G7" s="265" t="s">
        <v>34</v>
      </c>
      <c r="H7" s="266"/>
      <c r="R7" s="217"/>
      <c r="S7" s="217"/>
      <c r="T7" s="100"/>
      <c r="U7" s="4"/>
      <c r="V7" s="291" t="s">
        <v>27</v>
      </c>
      <c r="W7" s="292"/>
      <c r="X7" s="292"/>
      <c r="Y7" s="293"/>
      <c r="Z7" s="29"/>
      <c r="AA7" s="29"/>
      <c r="AB7" s="29"/>
      <c r="AC7" s="29"/>
      <c r="AD7" s="29"/>
      <c r="AE7" s="29"/>
      <c r="AF7" s="4"/>
      <c r="AG7" s="6"/>
      <c r="AH7" s="19"/>
      <c r="AI7" s="19"/>
      <c r="AJ7" s="6">
        <v>2020</v>
      </c>
      <c r="AK7" s="20"/>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row>
    <row r="8" spans="2:81" ht="18" customHeight="1" thickBot="1">
      <c r="C8" s="264" t="str">
        <f>CONCATENATE(分析シート!$E$10," 集落")</f>
        <v>本宿 集落</v>
      </c>
      <c r="D8" s="264"/>
      <c r="E8" s="148"/>
      <c r="G8" s="26" t="str">
        <f>分析シート!$E$10</f>
        <v>本宿</v>
      </c>
      <c r="H8" s="30">
        <f>分析シート!Q10</f>
        <v>68.86</v>
      </c>
      <c r="R8" s="218"/>
      <c r="S8" s="218"/>
      <c r="T8" s="29"/>
      <c r="U8" s="4"/>
      <c r="V8" s="6">
        <v>2005</v>
      </c>
      <c r="W8" s="6">
        <v>2010</v>
      </c>
      <c r="X8" s="6">
        <v>2015</v>
      </c>
      <c r="Y8" s="6">
        <v>2020</v>
      </c>
      <c r="Z8" s="15"/>
      <c r="AA8" s="16">
        <v>2005</v>
      </c>
      <c r="AB8" s="16">
        <v>2010</v>
      </c>
      <c r="AC8" s="16">
        <v>2015</v>
      </c>
      <c r="AD8" s="16">
        <v>2020</v>
      </c>
      <c r="AE8" s="16"/>
      <c r="AF8" s="4"/>
      <c r="AG8" s="6"/>
      <c r="AH8" s="6"/>
      <c r="AI8" s="6"/>
      <c r="AJ8" s="6" t="s">
        <v>29</v>
      </c>
      <c r="AK8" s="6" t="s">
        <v>30</v>
      </c>
      <c r="AL8" s="4"/>
      <c r="AM8" s="4"/>
      <c r="AN8" s="4"/>
      <c r="AO8" s="6" t="s">
        <v>6</v>
      </c>
      <c r="AP8" s="6" t="s">
        <v>7</v>
      </c>
      <c r="AQ8" s="6" t="s">
        <v>8</v>
      </c>
      <c r="AR8" s="6" t="s">
        <v>6</v>
      </c>
      <c r="AS8" s="6" t="s">
        <v>7</v>
      </c>
      <c r="AT8" s="6" t="s">
        <v>8</v>
      </c>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row>
    <row r="9" spans="2:81" ht="18" customHeight="1" thickBot="1">
      <c r="B9" s="263" t="s">
        <v>222</v>
      </c>
      <c r="C9" s="263"/>
      <c r="D9" s="162">
        <f>(サブシート!AD12*-1)*0.01</f>
        <v>0.38461538461538458</v>
      </c>
      <c r="E9" s="149" t="s">
        <v>221</v>
      </c>
      <c r="G9" s="26" t="str">
        <f>分析シート!$E9</f>
        <v>豊田村</v>
      </c>
      <c r="H9" s="30">
        <f>分析シート!Q9</f>
        <v>64.88</v>
      </c>
      <c r="R9" s="174">
        <f>IF(分析シート!$C7="","",VLOOKUP(分析シート!$C7,'2020年'!$A$6:$AZ$437,R$6,FALSE))</f>
        <v>62.39</v>
      </c>
      <c r="S9" s="174">
        <f>IF(分析シート!$C7="","",VLOOKUP(分析シート!$C7,'2020年'!$A$6:$AZ$437,S$6,FALSE))</f>
        <v>65.650000000000006</v>
      </c>
      <c r="T9" s="133"/>
      <c r="U9" s="14" t="str">
        <f>分析シート!$E7</f>
        <v>神奈川県</v>
      </c>
      <c r="V9" s="9">
        <f>IF(分析シート!$C7="","",VLOOKUP(分析シート!$C7,過年次データ!$A$6:$N$4190,6,FALSE))</f>
        <v>17121</v>
      </c>
      <c r="W9" s="9">
        <f>IF(分析シート!$C7="","",VLOOKUP(分析シート!$C7,過年次データ!$A$6:$N$4190,9,FALSE))</f>
        <v>15612</v>
      </c>
      <c r="X9" s="9">
        <f>IF(分析シート!$C7="","",VLOOKUP(分析シート!$C7,過年次データ!$A$6:$N$4190,12,FALSE))</f>
        <v>13809</v>
      </c>
      <c r="Y9" s="9">
        <f>IF(分析シート!F7="","",分析シート!F7)</f>
        <v>11402</v>
      </c>
      <c r="Z9" s="17" t="str">
        <f>分析シート!E7</f>
        <v>神奈川県</v>
      </c>
      <c r="AA9" s="18">
        <f t="shared" ref="AA9:AD12" si="0">V9/$V9*100-100</f>
        <v>0</v>
      </c>
      <c r="AB9" s="18">
        <f t="shared" si="0"/>
        <v>-8.8137375153320363</v>
      </c>
      <c r="AC9" s="18">
        <f t="shared" si="0"/>
        <v>-19.344664447170146</v>
      </c>
      <c r="AD9" s="18">
        <f t="shared" si="0"/>
        <v>-33.403422697272362</v>
      </c>
      <c r="AE9" s="18"/>
      <c r="AF9" s="14" t="str">
        <f>分析シート!$E7</f>
        <v>神奈川県</v>
      </c>
      <c r="AG9" s="9"/>
      <c r="AH9" s="9"/>
      <c r="AI9" s="14" t="str">
        <f>分析シート!$E7</f>
        <v>神奈川県</v>
      </c>
      <c r="AJ9" s="9">
        <f>分析シート!O7</f>
        <v>5769</v>
      </c>
      <c r="AK9" s="9">
        <f>分析シート!P7</f>
        <v>10686</v>
      </c>
      <c r="AL9" s="4"/>
      <c r="AM9" s="4"/>
      <c r="AN9" s="14" t="str">
        <f>分析シート!$E7</f>
        <v>神奈川県</v>
      </c>
      <c r="AO9" s="9">
        <f>分析シート!R7</f>
        <v>3443</v>
      </c>
      <c r="AP9" s="9">
        <f>分析シート!S7</f>
        <v>622</v>
      </c>
      <c r="AQ9" s="9">
        <f>分析シート!T7</f>
        <v>7337</v>
      </c>
      <c r="AR9" s="200">
        <f>AO9/SUM(AO9:AQ9)*100</f>
        <v>30.196456761971586</v>
      </c>
      <c r="AS9" s="200">
        <f>AP9/SUM(AO9:AQ9)*100</f>
        <v>5.4551833011752322</v>
      </c>
      <c r="AT9" s="200">
        <f>AQ9/SUM(AO9:AQ9)*100</f>
        <v>64.348359936853186</v>
      </c>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row>
    <row r="10" spans="2:81" ht="18.75">
      <c r="G10" s="193"/>
      <c r="R10" s="174">
        <f>IF(分析シート!$C8="","",VLOOKUP(分析シート!$C8,'2020年'!$A$6:$AZ$437,R$6,FALSE))</f>
        <v>64.69</v>
      </c>
      <c r="S10" s="174">
        <f>IF(分析シート!$C8="","",VLOOKUP(分析シート!$C8,'2020年'!$A$6:$AZ$437,S$6,FALSE))</f>
        <v>68.069999999999993</v>
      </c>
      <c r="T10" s="133"/>
      <c r="U10" s="14" t="str">
        <f>分析シート!$E8</f>
        <v>平塚市</v>
      </c>
      <c r="V10" s="219">
        <f>IF(分析シート!$C8="","",VLOOKUP(分析シート!$C8,過年次データ!$A$6:$N$4190,6,FALSE))</f>
        <v>1324</v>
      </c>
      <c r="W10" s="219">
        <f>IF(分析シート!$C8="","",VLOOKUP(分析シート!$C8,過年次データ!$A$6:$N$4190,9,FALSE))</f>
        <v>1230</v>
      </c>
      <c r="X10" s="219">
        <f>IF(分析シート!$C8="","",VLOOKUP(分析シート!$C8,過年次データ!$A$6:$N$4190,12,FALSE))</f>
        <v>1115</v>
      </c>
      <c r="Y10" s="219">
        <f>IF(分析シート!F8="","",分析シート!F8)</f>
        <v>845</v>
      </c>
      <c r="Z10" s="17" t="str">
        <f>分析シート!E8</f>
        <v>平塚市</v>
      </c>
      <c r="AA10" s="18">
        <f t="shared" si="0"/>
        <v>0</v>
      </c>
      <c r="AB10" s="18">
        <f t="shared" si="0"/>
        <v>-7.0996978851963775</v>
      </c>
      <c r="AC10" s="18">
        <f t="shared" si="0"/>
        <v>-15.78549848942599</v>
      </c>
      <c r="AD10" s="18">
        <f t="shared" si="0"/>
        <v>-36.178247734138971</v>
      </c>
      <c r="AE10" s="18"/>
      <c r="AF10" s="14" t="str">
        <f>分析シート!$E8</f>
        <v>平塚市</v>
      </c>
      <c r="AG10" s="9"/>
      <c r="AH10" s="9"/>
      <c r="AI10" s="14" t="str">
        <f>分析シート!$E8</f>
        <v>平塚市</v>
      </c>
      <c r="AJ10" s="9">
        <f>分析シート!O8</f>
        <v>298</v>
      </c>
      <c r="AK10" s="9">
        <f>分析シート!P8</f>
        <v>778</v>
      </c>
      <c r="AL10" s="4"/>
      <c r="AM10" s="4"/>
      <c r="AN10" s="14" t="str">
        <f>分析シート!$E8</f>
        <v>平塚市</v>
      </c>
      <c r="AO10" s="9">
        <f>分析シート!R8</f>
        <v>246</v>
      </c>
      <c r="AP10" s="9">
        <f>分析シート!S8</f>
        <v>100</v>
      </c>
      <c r="AQ10" s="9">
        <f>分析シート!T8</f>
        <v>499</v>
      </c>
      <c r="AR10" s="200">
        <f>AO10/SUM(AO10:AQ10)*100</f>
        <v>29.11242603550296</v>
      </c>
      <c r="AS10" s="200">
        <f>AP10/SUM(AO10:AQ10)*100</f>
        <v>11.834319526627219</v>
      </c>
      <c r="AT10" s="200">
        <f>AQ10/SUM(AO10:AQ10)*100</f>
        <v>59.053254437869818</v>
      </c>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row>
    <row r="11" spans="2:81" ht="19.5" thickBot="1">
      <c r="G11" s="271" t="s">
        <v>451</v>
      </c>
      <c r="H11" s="271"/>
      <c r="R11" s="174">
        <f>IF(分析シート!$C9="","",VLOOKUP(分析シート!$C9,'2020年'!$A$6:$AZ$437,R$6,FALSE))</f>
        <v>64.47</v>
      </c>
      <c r="S11" s="174">
        <f>IF(分析シート!$C9="","",VLOOKUP(分析シート!$C9,'2020年'!$A$6:$AZ$437,S$6,FALSE))</f>
        <v>62.92</v>
      </c>
      <c r="T11" s="133"/>
      <c r="U11" s="14" t="str">
        <f>分析シート!$E9</f>
        <v>豊田村</v>
      </c>
      <c r="V11" s="9">
        <f>IF(分析シート!$C9="","",VLOOKUP(分析シート!$C9,過年次データ!$A$6:$N$4190,6,FALSE))</f>
        <v>95</v>
      </c>
      <c r="W11" s="9">
        <f>IF(分析シート!$C9="","",VLOOKUP(分析シート!$C9,過年次データ!$A$6:$N$4190,9,FALSE))</f>
        <v>90</v>
      </c>
      <c r="X11" s="9">
        <f>IF(分析シート!$C9="","",VLOOKUP(分析シート!$C9,過年次データ!$A$6:$N$4190,12,FALSE))</f>
        <v>75</v>
      </c>
      <c r="Y11" s="9">
        <f>IF(分析シート!F9="","",分析シート!F9)</f>
        <v>58</v>
      </c>
      <c r="Z11" s="17" t="str">
        <f>分析シート!E9</f>
        <v>豊田村</v>
      </c>
      <c r="AA11" s="18">
        <f t="shared" si="0"/>
        <v>0</v>
      </c>
      <c r="AB11" s="18">
        <f t="shared" si="0"/>
        <v>-5.2631578947368496</v>
      </c>
      <c r="AC11" s="18">
        <f t="shared" si="0"/>
        <v>-21.05263157894737</v>
      </c>
      <c r="AD11" s="18">
        <f t="shared" si="0"/>
        <v>-38.94736842105263</v>
      </c>
      <c r="AE11" s="18"/>
      <c r="AF11" s="14" t="str">
        <f>分析シート!$E9</f>
        <v>豊田村</v>
      </c>
      <c r="AG11" s="9"/>
      <c r="AH11" s="9"/>
      <c r="AI11" s="14" t="str">
        <f>分析シート!$E9</f>
        <v>豊田村</v>
      </c>
      <c r="AJ11" s="9">
        <f>分析シート!O9</f>
        <v>27</v>
      </c>
      <c r="AK11" s="9">
        <f>分析シート!P9</f>
        <v>42</v>
      </c>
      <c r="AL11" s="24">
        <f>AJ11/分析シート!$N9</f>
        <v>0.39130434782608697</v>
      </c>
      <c r="AM11" s="24">
        <f>AK11/分析シート!$N9</f>
        <v>0.60869565217391308</v>
      </c>
      <c r="AN11" s="14" t="str">
        <f>分析シート!$E9</f>
        <v>豊田村</v>
      </c>
      <c r="AO11" s="9">
        <f>分析シート!R9</f>
        <v>21</v>
      </c>
      <c r="AP11" s="9">
        <f>分析シート!S9</f>
        <v>7</v>
      </c>
      <c r="AQ11" s="9">
        <f>分析シート!T9</f>
        <v>30</v>
      </c>
      <c r="AR11" s="200">
        <f>AO11/SUM(AO11:AQ11)*100</f>
        <v>36.206896551724135</v>
      </c>
      <c r="AS11" s="200">
        <f>AP11/SUM(AO11:AQ11)*100</f>
        <v>12.068965517241379</v>
      </c>
      <c r="AT11" s="200">
        <f>AQ11/SUM(AO11:AQ11)*100</f>
        <v>51.724137931034484</v>
      </c>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row>
    <row r="12" spans="2:81" ht="18.75">
      <c r="G12" s="269" t="s">
        <v>34</v>
      </c>
      <c r="H12" s="270"/>
      <c r="R12" s="168">
        <f>IF(分析シート!$C10="","",VLOOKUP(分析シート!$C10,'2020年'!$A$6:$AZ$437,R$6,FALSE))</f>
        <v>68.81</v>
      </c>
      <c r="S12" s="168">
        <f>IF(分析シート!$C10="","",VLOOKUP(分析シート!$C10,'2020年'!$A$6:$AZ$437,S$6,FALSE))</f>
        <v>67.63</v>
      </c>
      <c r="T12" s="133"/>
      <c r="U12" s="14" t="str">
        <f>分析シート!$E10</f>
        <v>本宿</v>
      </c>
      <c r="V12" s="9">
        <f>IF(分析シート!$C10="","",VLOOKUP(分析シート!$C10,過年次データ!$A$6:$N$4190,6,FALSE))</f>
        <v>13</v>
      </c>
      <c r="W12" s="9">
        <f>IF(分析シート!$C10="","",VLOOKUP(分析シート!$C10,過年次データ!$A$6:$N$4190,9,FALSE))</f>
        <v>11</v>
      </c>
      <c r="X12" s="9">
        <f>IF(分析シート!$C10="","",VLOOKUP(分析シート!$C10,過年次データ!$A$6:$N$4190,12,FALSE))</f>
        <v>9</v>
      </c>
      <c r="Y12" s="9">
        <f>IF(分析シート!F10="","",分析シート!F10)</f>
        <v>8</v>
      </c>
      <c r="Z12" s="17" t="str">
        <f>分析シート!E10</f>
        <v>本宿</v>
      </c>
      <c r="AA12" s="18">
        <f t="shared" si="0"/>
        <v>0</v>
      </c>
      <c r="AB12" s="18">
        <f t="shared" si="0"/>
        <v>-15.384615384615387</v>
      </c>
      <c r="AC12" s="18">
        <f t="shared" si="0"/>
        <v>-30.769230769230774</v>
      </c>
      <c r="AD12" s="18">
        <f t="shared" si="0"/>
        <v>-38.46153846153846</v>
      </c>
      <c r="AE12" s="18"/>
      <c r="AF12" s="14" t="str">
        <f>分析シート!$E10</f>
        <v>本宿</v>
      </c>
      <c r="AG12" s="9"/>
      <c r="AH12" s="9"/>
      <c r="AI12" s="14" t="str">
        <f>分析シート!$E10</f>
        <v>本宿</v>
      </c>
      <c r="AJ12" s="9">
        <f>分析シート!O10</f>
        <v>2</v>
      </c>
      <c r="AK12" s="9">
        <f>分析シート!P10</f>
        <v>5</v>
      </c>
      <c r="AL12" s="4"/>
      <c r="AM12" s="4"/>
      <c r="AN12" s="14" t="str">
        <f>分析シート!$E10</f>
        <v>本宿</v>
      </c>
      <c r="AO12" s="9">
        <f>分析シート!R10</f>
        <v>2</v>
      </c>
      <c r="AP12" s="9">
        <f>分析シート!S10</f>
        <v>2</v>
      </c>
      <c r="AQ12" s="9">
        <f>分析シート!T10</f>
        <v>4</v>
      </c>
      <c r="AR12" s="200">
        <f>AO12/SUM(AO12:AQ12)*100</f>
        <v>25</v>
      </c>
      <c r="AS12" s="200">
        <f>AP12/SUM(AO12:AQ12)*100</f>
        <v>25</v>
      </c>
      <c r="AT12" s="200">
        <f>AQ12/SUM(AO12:AQ12)*100</f>
        <v>50</v>
      </c>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row>
    <row r="13" spans="2:81" ht="16.5">
      <c r="G13" s="185" t="str">
        <f>分析シート!E10</f>
        <v>本宿</v>
      </c>
      <c r="H13" s="186">
        <f>サブシート!R12</f>
        <v>68.81</v>
      </c>
      <c r="R13" s="132"/>
      <c r="S13" s="132"/>
      <c r="T13" s="132"/>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row>
    <row r="14" spans="2:81" ht="17.25" thickBot="1">
      <c r="C14" s="22" t="str">
        <f>分析シート!E9</f>
        <v>豊田村</v>
      </c>
      <c r="E14" s="22" t="str">
        <f>分析シート!E9</f>
        <v>豊田村</v>
      </c>
      <c r="G14" s="187" t="str">
        <f>分析シート!E9</f>
        <v>豊田村</v>
      </c>
      <c r="H14" s="188">
        <f>サブシート!R11</f>
        <v>64.47</v>
      </c>
      <c r="R14" s="10"/>
      <c r="S14" s="10"/>
      <c r="T14" s="10"/>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row>
    <row r="15" spans="2:81" ht="16.5">
      <c r="C15" s="23" t="s">
        <v>32</v>
      </c>
      <c r="E15" s="23" t="s">
        <v>31</v>
      </c>
      <c r="R15" s="10"/>
      <c r="S15" s="10"/>
      <c r="T15" s="10"/>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row>
    <row r="16" spans="2:81" ht="27.75" customHeight="1" thickBot="1">
      <c r="C16" s="25">
        <f>分析シート!AQ20</f>
        <v>0</v>
      </c>
      <c r="E16" s="25">
        <f>分析シート!AR20</f>
        <v>0</v>
      </c>
      <c r="G16" s="272" t="s">
        <v>452</v>
      </c>
      <c r="H16" s="272"/>
      <c r="R16" s="10"/>
      <c r="S16" s="10"/>
      <c r="T16" s="10"/>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row>
    <row r="17" spans="3:81" ht="16.5">
      <c r="C17" s="261" t="s">
        <v>214</v>
      </c>
      <c r="D17" s="261"/>
      <c r="E17" s="261"/>
      <c r="G17" s="267" t="s">
        <v>34</v>
      </c>
      <c r="H17" s="268"/>
      <c r="R17" s="12"/>
      <c r="S17" s="12"/>
      <c r="T17" s="12"/>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row>
    <row r="18" spans="3:81" ht="18" customHeight="1">
      <c r="G18" s="189" t="str">
        <f>G13</f>
        <v>本宿</v>
      </c>
      <c r="H18" s="190">
        <f>サブシート!S12</f>
        <v>67.63</v>
      </c>
      <c r="J18" s="273" t="s">
        <v>108</v>
      </c>
      <c r="K18" s="273"/>
      <c r="L18" s="273"/>
      <c r="M18" s="273"/>
      <c r="N18" s="273"/>
      <c r="O18" s="70"/>
      <c r="R18" s="9"/>
      <c r="S18" s="9"/>
      <c r="T18" s="9"/>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row>
    <row r="19" spans="3:81" ht="17.45" customHeight="1" thickBot="1">
      <c r="G19" s="191" t="str">
        <f>G14</f>
        <v>豊田村</v>
      </c>
      <c r="H19" s="192">
        <f>サブシート!S11</f>
        <v>62.92</v>
      </c>
      <c r="J19" s="273"/>
      <c r="K19" s="273"/>
      <c r="L19" s="273"/>
      <c r="M19" s="273"/>
      <c r="N19" s="273"/>
      <c r="O19" s="70"/>
      <c r="R19" s="4"/>
      <c r="S19" s="4"/>
      <c r="T19" s="4"/>
      <c r="U19" s="1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row>
    <row r="20" spans="3:81" ht="17.45" customHeight="1">
      <c r="G20" s="160"/>
      <c r="H20" s="161" t="s">
        <v>224</v>
      </c>
      <c r="J20" s="277" t="s">
        <v>54</v>
      </c>
      <c r="K20" s="278"/>
      <c r="L20" s="278"/>
      <c r="M20" s="279" t="str">
        <f>分析シート!$E$10</f>
        <v>本宿</v>
      </c>
      <c r="N20" s="280"/>
      <c r="O20" s="70"/>
    </row>
    <row r="21" spans="3:81" s="48" customFormat="1" ht="16.149999999999999" customHeight="1">
      <c r="J21" s="274" t="s">
        <v>45</v>
      </c>
      <c r="K21" s="275"/>
      <c r="L21" s="275"/>
      <c r="M21" s="275"/>
      <c r="N21" s="72">
        <f>IF(分析シート!C10="","",VLOOKUP(分析シート!C10,'2020年'!$A$6:$Y$437,6,FALSE))</f>
        <v>8</v>
      </c>
      <c r="O21" s="52"/>
    </row>
    <row r="22" spans="3:81" s="48" customFormat="1" ht="16.149999999999999" customHeight="1">
      <c r="J22" s="74"/>
      <c r="K22" s="275" t="s">
        <v>43</v>
      </c>
      <c r="L22" s="275"/>
      <c r="M22" s="275"/>
      <c r="N22" s="72">
        <f>IF(分析シート!C10="","",VLOOKUP(分析シート!C10,'2020年'!$A$6:$Y$437,7,FALSE))</f>
        <v>8</v>
      </c>
      <c r="O22" s="52"/>
    </row>
    <row r="23" spans="3:81" s="48" customFormat="1" ht="16.149999999999999" customHeight="1">
      <c r="J23" s="74"/>
      <c r="K23" s="276" t="s">
        <v>104</v>
      </c>
      <c r="L23" s="275" t="s">
        <v>44</v>
      </c>
      <c r="M23" s="275"/>
      <c r="N23" s="72" t="str">
        <f>IF(分析シート!C10="","",VLOOKUP(分析シート!C10,'2020年'!$A$6:$Y$437,9,FALSE))</f>
        <v>-</v>
      </c>
      <c r="O23" s="52"/>
    </row>
    <row r="24" spans="3:81" s="48" customFormat="1" ht="16.149999999999999" customHeight="1">
      <c r="J24" s="74"/>
      <c r="K24" s="276"/>
      <c r="L24" s="275" t="s">
        <v>106</v>
      </c>
      <c r="M24" s="275"/>
      <c r="N24" s="72" t="str">
        <f>IF(分析シート!C10="","",VLOOKUP(分析シート!C10,'2020年'!$A$6:$Y$437,10,FALSE))</f>
        <v>-</v>
      </c>
      <c r="O24" s="52"/>
    </row>
    <row r="25" spans="3:81" s="48" customFormat="1" ht="16.149999999999999" customHeight="1">
      <c r="J25" s="74"/>
      <c r="K25" s="276"/>
      <c r="L25" s="275" t="s">
        <v>105</v>
      </c>
      <c r="M25" s="275"/>
      <c r="N25" s="72" t="str">
        <f>IF(分析シート!C10="","",VLOOKUP(分析シート!C10,'2020年'!$A$6:$Y$437,11,FALSE))</f>
        <v>-</v>
      </c>
      <c r="O25" s="52"/>
    </row>
    <row r="26" spans="3:81" s="48" customFormat="1" ht="16.149999999999999" customHeight="1" thickBot="1">
      <c r="J26" s="75"/>
      <c r="K26" s="290" t="s">
        <v>107</v>
      </c>
      <c r="L26" s="290"/>
      <c r="M26" s="290"/>
      <c r="N26" s="73" t="str">
        <f>IF(分析シート!C10="","",VLOOKUP(分析シート!C10,'2020年'!$A$6:$Y$437,12,FALSE))</f>
        <v>-</v>
      </c>
      <c r="O26" s="52"/>
    </row>
    <row r="27" spans="3:81" s="48" customFormat="1" ht="7.9" customHeight="1"/>
    <row r="28" spans="3:81" ht="27" customHeight="1">
      <c r="J28" s="302" t="s">
        <v>432</v>
      </c>
      <c r="K28" s="312"/>
      <c r="L28" s="303"/>
      <c r="M28" s="179" t="s">
        <v>433</v>
      </c>
      <c r="N28" s="180" t="s">
        <v>434</v>
      </c>
      <c r="O28" s="51"/>
    </row>
    <row r="29" spans="3:81" ht="18.600000000000001" customHeight="1">
      <c r="J29" s="298">
        <f>IF($AB61="","",VLOOKUP($AB61,'2020年'!$A$6:$AP$437,36,FALSE))</f>
        <v>12</v>
      </c>
      <c r="K29" s="313"/>
      <c r="L29" s="299"/>
      <c r="M29" s="182">
        <f>IF($AB61="","",VLOOKUP($AB61,'2020年'!$A$6:$AP$437,37,FALSE))</f>
        <v>8</v>
      </c>
      <c r="N29" s="183">
        <f>IF($AB61="","",VLOOKUP($AB61,'2020年'!$A$6:$AP$437,38,FALSE))</f>
        <v>4</v>
      </c>
      <c r="O29" s="69"/>
    </row>
    <row r="30" spans="3:81" ht="17.45" customHeight="1">
      <c r="G30" s="55"/>
    </row>
    <row r="31" spans="3:81" s="48" customFormat="1" ht="3" customHeight="1">
      <c r="I31" s="21"/>
      <c r="J31" s="21"/>
      <c r="K31" s="21"/>
      <c r="L31" s="21"/>
      <c r="M31" s="21"/>
      <c r="N31" s="52"/>
      <c r="O31" s="52"/>
    </row>
    <row r="32" spans="3:81" ht="4.9000000000000004" customHeight="1"/>
    <row r="33" spans="8:24">
      <c r="H33" s="134"/>
    </row>
    <row r="34" spans="8:24" ht="21.6" customHeight="1">
      <c r="L34" s="161" t="s">
        <v>225</v>
      </c>
      <c r="Q34" s="281" t="s">
        <v>59</v>
      </c>
      <c r="R34" s="281"/>
    </row>
    <row r="35" spans="8:24" s="48" customFormat="1" ht="16.899999999999999" customHeight="1">
      <c r="M35" s="146" t="s">
        <v>220</v>
      </c>
      <c r="N35" s="48" t="str">
        <f>IF(分析シート!C$10="","",VLOOKUP(分析シート!C$10,'2020年'!$A$6:$AH$437,26,FALSE))</f>
        <v>…</v>
      </c>
      <c r="P35" s="56" t="b">
        <f>IF(N35=1,TRUE,FALSE)</f>
        <v>0</v>
      </c>
      <c r="R35" s="229" t="s">
        <v>58</v>
      </c>
    </row>
    <row r="36" spans="8:24" s="48" customFormat="1" ht="16.899999999999999" customHeight="1">
      <c r="N36" s="48" t="str">
        <f>IF(分析シート!C$10="","",VLOOKUP(分析シート!C$10,'2020年'!$A$6:$AH$437,27,FALSE))</f>
        <v>…</v>
      </c>
      <c r="P36" s="56" t="b">
        <f t="shared" ref="P36:P43" si="1">IF(N36=1,TRUE,FALSE)</f>
        <v>0</v>
      </c>
      <c r="R36" s="229" t="s">
        <v>46</v>
      </c>
    </row>
    <row r="37" spans="8:24" s="48" customFormat="1" ht="16.5" customHeight="1">
      <c r="N37" s="48" t="str">
        <f>IF(分析シート!C$10="","",VLOOKUP(分析シート!C$10,'2020年'!$A$6:$AH$437,28,FALSE))</f>
        <v>…</v>
      </c>
      <c r="P37" s="56" t="b">
        <f t="shared" si="1"/>
        <v>0</v>
      </c>
      <c r="R37" s="229" t="s">
        <v>56</v>
      </c>
    </row>
    <row r="38" spans="8:24" s="48" customFormat="1" ht="16.899999999999999" customHeight="1">
      <c r="N38" s="48" t="str">
        <f>IF(分析シート!C$10="","",VLOOKUP(分析シート!C$10,'2020年'!$A$6:$AH$437,29,FALSE))</f>
        <v>…</v>
      </c>
      <c r="P38" s="56" t="b">
        <f t="shared" si="1"/>
        <v>0</v>
      </c>
      <c r="R38" s="229" t="s">
        <v>47</v>
      </c>
    </row>
    <row r="39" spans="8:24" s="48" customFormat="1" ht="16.899999999999999" customHeight="1">
      <c r="N39" s="48" t="str">
        <f>IF(分析シート!C$10="","",VLOOKUP(分析シート!C$10,'2020年'!$A$6:$AH$437,30,FALSE))</f>
        <v>…</v>
      </c>
      <c r="P39" s="56" t="b">
        <f t="shared" si="1"/>
        <v>0</v>
      </c>
      <c r="R39" s="229" t="s">
        <v>48</v>
      </c>
    </row>
    <row r="40" spans="8:24" s="48" customFormat="1" ht="16.899999999999999" customHeight="1">
      <c r="N40" s="48" t="str">
        <f>IF(分析シート!C$10="","",VLOOKUP(分析シート!C$10,'2020年'!$A$6:$AH$437,31,FALSE))</f>
        <v>…</v>
      </c>
      <c r="P40" s="56" t="b">
        <f t="shared" si="1"/>
        <v>0</v>
      </c>
      <c r="R40" s="229" t="s">
        <v>49</v>
      </c>
    </row>
    <row r="41" spans="8:24" s="48" customFormat="1" ht="16.899999999999999" customHeight="1">
      <c r="N41" s="48" t="str">
        <f>IF(分析シート!C$10="","",VLOOKUP(分析シート!C$10,'2020年'!$A$6:$AH$437,32,FALSE))</f>
        <v>…</v>
      </c>
      <c r="P41" s="56" t="b">
        <f t="shared" si="1"/>
        <v>0</v>
      </c>
      <c r="R41" s="229" t="s">
        <v>50</v>
      </c>
    </row>
    <row r="42" spans="8:24" s="48" customFormat="1" ht="16.899999999999999" customHeight="1">
      <c r="N42" s="48" t="str">
        <f>IF(分析シート!C$10="","",VLOOKUP(分析シート!C$10,'2020年'!$A$6:$AH$437,33,FALSE))</f>
        <v>…</v>
      </c>
      <c r="P42" s="56" t="b">
        <f t="shared" si="1"/>
        <v>0</v>
      </c>
      <c r="R42" s="229" t="s">
        <v>51</v>
      </c>
    </row>
    <row r="43" spans="8:24" s="48" customFormat="1" ht="16.899999999999999" customHeight="1">
      <c r="N43" s="48" t="str">
        <f>IF(分析シート!C$10="","",VLOOKUP(分析シート!C$10,'2020年'!$A$6:$AH$437,34,FALSE))</f>
        <v>…</v>
      </c>
      <c r="P43" s="56" t="b">
        <f t="shared" si="1"/>
        <v>0</v>
      </c>
      <c r="R43" s="229" t="s">
        <v>52</v>
      </c>
    </row>
    <row r="44" spans="8:24" ht="15" customHeight="1"/>
    <row r="45" spans="8:24" ht="15" customHeight="1"/>
    <row r="46" spans="8:24" ht="19.149999999999999" customHeight="1">
      <c r="R46" s="161" t="s">
        <v>225</v>
      </c>
      <c r="U46" s="281" t="s">
        <v>109</v>
      </c>
      <c r="V46" s="281"/>
      <c r="W46" s="281"/>
      <c r="X46" s="51"/>
    </row>
    <row r="47" spans="8:24" ht="19.149999999999999" customHeight="1">
      <c r="T47" s="147" t="b">
        <v>0</v>
      </c>
      <c r="U47" s="48"/>
      <c r="V47" s="288" t="s">
        <v>113</v>
      </c>
      <c r="W47" s="288"/>
    </row>
    <row r="48" spans="8:24" ht="13.15" customHeight="1">
      <c r="V48" s="49" t="s">
        <v>53</v>
      </c>
      <c r="W48" s="49" t="s">
        <v>112</v>
      </c>
    </row>
    <row r="49" spans="19:28" ht="17.45" customHeight="1">
      <c r="S49" s="58" t="s">
        <v>57</v>
      </c>
      <c r="V49" s="50"/>
      <c r="W49" s="50"/>
    </row>
    <row r="50" spans="19:28" ht="19.149999999999999" customHeight="1">
      <c r="T50" s="147" t="b">
        <v>0</v>
      </c>
      <c r="U50" s="48"/>
      <c r="V50" s="315" t="s">
        <v>115</v>
      </c>
      <c r="W50" s="315"/>
    </row>
    <row r="51" spans="19:28" ht="13.15" customHeight="1">
      <c r="V51" s="49" t="s">
        <v>110</v>
      </c>
      <c r="W51" s="49" t="s">
        <v>111</v>
      </c>
    </row>
    <row r="52" spans="19:28" ht="17.45" customHeight="1">
      <c r="S52" s="58" t="s">
        <v>57</v>
      </c>
      <c r="V52" s="89"/>
      <c r="W52" s="50"/>
    </row>
    <row r="53" spans="19:28" ht="6" customHeight="1">
      <c r="S53" s="58"/>
      <c r="V53" s="87"/>
      <c r="W53" s="87"/>
    </row>
    <row r="54" spans="19:28" ht="19.149999999999999" customHeight="1">
      <c r="T54" s="147" t="b">
        <v>0</v>
      </c>
      <c r="U54" s="48"/>
      <c r="V54" s="287" t="s">
        <v>114</v>
      </c>
      <c r="W54" s="287"/>
    </row>
    <row r="55" spans="19:28" ht="13.15" customHeight="1">
      <c r="V55" s="49" t="s">
        <v>116</v>
      </c>
      <c r="W55" s="49" t="s">
        <v>112</v>
      </c>
    </row>
    <row r="56" spans="19:28" ht="19.899999999999999" customHeight="1">
      <c r="S56" s="58" t="s">
        <v>57</v>
      </c>
      <c r="V56" s="88"/>
      <c r="W56" s="50"/>
    </row>
    <row r="57" spans="19:28" ht="3" customHeight="1"/>
    <row r="58" spans="19:28" ht="15.6" customHeight="1">
      <c r="V58" s="314"/>
      <c r="W58" s="314"/>
    </row>
    <row r="59" spans="19:28" ht="18" customHeight="1"/>
    <row r="60" spans="19:28" ht="18" customHeight="1">
      <c r="AB60" s="21">
        <v>5</v>
      </c>
    </row>
    <row r="61" spans="19:28" ht="18" customHeight="1">
      <c r="AB61" s="21" t="str">
        <f>分析シート!C10</f>
        <v>1420305004</v>
      </c>
    </row>
    <row r="63" spans="19:28">
      <c r="AB63" s="21" t="str">
        <f>IF($AB61="","",VLOOKUP($AB61,'2020年'!$A$6:$Y$437,AB$60,FALSE))</f>
        <v>本宿</v>
      </c>
    </row>
    <row r="65" spans="26:31" ht="31.5" customHeight="1">
      <c r="AA65" s="289"/>
      <c r="AB65" s="289"/>
      <c r="AC65" s="289"/>
      <c r="AD65" s="289"/>
      <c r="AE65" s="289"/>
    </row>
    <row r="66" spans="26:31" ht="23.25" customHeight="1" thickBot="1">
      <c r="AA66" s="284" t="str">
        <f>IF(AC67="-","集落営農組織がない","集落営農組織がある")</f>
        <v>集落営農組織がある</v>
      </c>
      <c r="AB66" s="284"/>
      <c r="AC66" s="284"/>
      <c r="AD66" s="284"/>
    </row>
    <row r="67" spans="26:31" ht="21" customHeight="1" thickBot="1">
      <c r="AA67" s="282" t="s">
        <v>427</v>
      </c>
      <c r="AB67" s="283"/>
      <c r="AC67" s="285">
        <f>IF(分析シート!C10="","",VLOOKUP(分析シート!C10,'2020年'!$A$6:$AI$437,35,FALSE))</f>
        <v>0</v>
      </c>
      <c r="AD67" s="286"/>
    </row>
    <row r="68" spans="26:31" ht="23.25" customHeight="1">
      <c r="AA68" s="311" t="s">
        <v>441</v>
      </c>
      <c r="AB68" s="311"/>
      <c r="AC68" s="311"/>
      <c r="AD68" s="311"/>
    </row>
    <row r="69" spans="26:31" ht="36" customHeight="1">
      <c r="Z69" s="181"/>
      <c r="AA69" s="302" t="s">
        <v>439</v>
      </c>
      <c r="AB69" s="303"/>
      <c r="AC69" s="304" t="s">
        <v>440</v>
      </c>
      <c r="AD69" s="305"/>
      <c r="AE69" s="181"/>
    </row>
    <row r="70" spans="26:31" ht="19.5" customHeight="1">
      <c r="Z70" s="181"/>
      <c r="AA70" s="298">
        <f>IF($AB61="","",VLOOKUP($AB61,'2020年'!$A$6:$AQ$437,42,FALSE))</f>
        <v>5</v>
      </c>
      <c r="AB70" s="299"/>
      <c r="AC70" s="306" t="str">
        <f>IF($AB61="","",VLOOKUP($AB61,'2020年'!$A$6:$AQ$437,43,FALSE))</f>
        <v>-</v>
      </c>
      <c r="AD70" s="307"/>
      <c r="AE70" s="181"/>
    </row>
    <row r="71" spans="26:31" ht="5.25" customHeight="1">
      <c r="Z71" s="181"/>
      <c r="AA71" s="181"/>
      <c r="AB71" s="181"/>
      <c r="AC71" s="181"/>
      <c r="AD71" s="181"/>
      <c r="AE71" s="181"/>
    </row>
    <row r="72" spans="26:31" ht="17.25" customHeight="1">
      <c r="Z72" s="181"/>
      <c r="AE72" s="181"/>
    </row>
    <row r="73" spans="26:31" ht="18.75" customHeight="1">
      <c r="Z73" s="181"/>
      <c r="AA73" s="308" t="s">
        <v>455</v>
      </c>
      <c r="AB73" s="309"/>
      <c r="AC73" s="309"/>
      <c r="AD73" s="310"/>
      <c r="AE73" s="181"/>
    </row>
    <row r="74" spans="26:31" ht="18.75" customHeight="1">
      <c r="Z74" s="181"/>
      <c r="AA74" s="294" t="s">
        <v>453</v>
      </c>
      <c r="AB74" s="295"/>
      <c r="AC74" s="296" t="s">
        <v>454</v>
      </c>
      <c r="AD74" s="297"/>
      <c r="AE74" s="181"/>
    </row>
    <row r="75" spans="26:31" ht="18.75" customHeight="1">
      <c r="Z75" s="181"/>
      <c r="AA75" s="298" t="str">
        <f>IF($AB61="","",VLOOKUP($AB61,'2020年'!$A$6:$AQ$437,40,FALSE))</f>
        <v>-</v>
      </c>
      <c r="AB75" s="299"/>
      <c r="AC75" s="300" t="str">
        <f>IF($AB61="","",VLOOKUP($AB61,'2020年'!$A$6:$AQ$437,41,FALSE))</f>
        <v>-</v>
      </c>
      <c r="AD75" s="301"/>
      <c r="AE75" s="181"/>
    </row>
    <row r="76" spans="26:31" ht="12" customHeight="1">
      <c r="Z76" s="181"/>
      <c r="AA76" s="181"/>
      <c r="AB76" s="181"/>
      <c r="AC76" s="181"/>
      <c r="AD76" s="181"/>
      <c r="AE76" s="181"/>
    </row>
  </sheetData>
  <mergeCells count="43">
    <mergeCell ref="K26:M26"/>
    <mergeCell ref="V7:Y7"/>
    <mergeCell ref="AA74:AB74"/>
    <mergeCell ref="AC74:AD74"/>
    <mergeCell ref="AA75:AB75"/>
    <mergeCell ref="AC75:AD75"/>
    <mergeCell ref="AA69:AB69"/>
    <mergeCell ref="AC69:AD69"/>
    <mergeCell ref="AA70:AB70"/>
    <mergeCell ref="AC70:AD70"/>
    <mergeCell ref="AA73:AD73"/>
    <mergeCell ref="AA68:AD68"/>
    <mergeCell ref="J28:L28"/>
    <mergeCell ref="J29:L29"/>
    <mergeCell ref="V58:W58"/>
    <mergeCell ref="V50:W50"/>
    <mergeCell ref="U46:W46"/>
    <mergeCell ref="AA67:AB67"/>
    <mergeCell ref="AA66:AD66"/>
    <mergeCell ref="AC67:AD67"/>
    <mergeCell ref="Q34:R34"/>
    <mergeCell ref="V54:W54"/>
    <mergeCell ref="V47:W47"/>
    <mergeCell ref="AA65:AE65"/>
    <mergeCell ref="J18:N19"/>
    <mergeCell ref="J21:M21"/>
    <mergeCell ref="K22:M22"/>
    <mergeCell ref="K23:K25"/>
    <mergeCell ref="L23:M23"/>
    <mergeCell ref="L24:M24"/>
    <mergeCell ref="L25:M25"/>
    <mergeCell ref="J20:L20"/>
    <mergeCell ref="M20:N20"/>
    <mergeCell ref="C17:E17"/>
    <mergeCell ref="C1:E1"/>
    <mergeCell ref="G6:I6"/>
    <mergeCell ref="B9:C9"/>
    <mergeCell ref="C8:D8"/>
    <mergeCell ref="G7:H7"/>
    <mergeCell ref="G17:H17"/>
    <mergeCell ref="G12:H12"/>
    <mergeCell ref="G11:H11"/>
    <mergeCell ref="G16:H16"/>
  </mergeCells>
  <phoneticPr fontId="2"/>
  <pageMargins left="0.59055118110236227" right="0.59055118110236227" top="0.98425196850393704" bottom="0.59055118110236227" header="0.47244094488188981" footer="0.31496062992125984"/>
  <pageSetup paperSize="9" scale="56" fitToHeight="0" orientation="portrait" horizontalDpi="300" verticalDpi="300" r:id="rId1"/>
  <headerFooter>
    <oddHeader>&amp;L&amp;"ＭＳ 明朝,標準"&amp;10機密性〇情報（保存期間：１年未満　１　３　５　１０　３０年）&amp;R〇〇限り</oddHeader>
    <oddFooter>&amp;C- &amp;P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16</xdr:col>
                    <xdr:colOff>28575</xdr:colOff>
                    <xdr:row>33</xdr:row>
                    <xdr:rowOff>257175</xdr:rowOff>
                  </from>
                  <to>
                    <xdr:col>16</xdr:col>
                    <xdr:colOff>276225</xdr:colOff>
                    <xdr:row>35</xdr:row>
                    <xdr:rowOff>19050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16</xdr:col>
                    <xdr:colOff>38100</xdr:colOff>
                    <xdr:row>41</xdr:row>
                    <xdr:rowOff>200025</xdr:rowOff>
                  </from>
                  <to>
                    <xdr:col>16</xdr:col>
                    <xdr:colOff>285750</xdr:colOff>
                    <xdr:row>43</xdr:row>
                    <xdr:rowOff>19050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16</xdr:col>
                    <xdr:colOff>133350</xdr:colOff>
                    <xdr:row>34</xdr:row>
                    <xdr:rowOff>190500</xdr:rowOff>
                  </from>
                  <to>
                    <xdr:col>16</xdr:col>
                    <xdr:colOff>371475</xdr:colOff>
                    <xdr:row>36</xdr:row>
                    <xdr:rowOff>9525</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16</xdr:col>
                    <xdr:colOff>133350</xdr:colOff>
                    <xdr:row>36</xdr:row>
                    <xdr:rowOff>190500</xdr:rowOff>
                  </from>
                  <to>
                    <xdr:col>16</xdr:col>
                    <xdr:colOff>371475</xdr:colOff>
                    <xdr:row>38</xdr:row>
                    <xdr:rowOff>9525</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16</xdr:col>
                    <xdr:colOff>133350</xdr:colOff>
                    <xdr:row>35</xdr:row>
                    <xdr:rowOff>190500</xdr:rowOff>
                  </from>
                  <to>
                    <xdr:col>16</xdr:col>
                    <xdr:colOff>371475</xdr:colOff>
                    <xdr:row>37</xdr:row>
                    <xdr:rowOff>9525</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16</xdr:col>
                    <xdr:colOff>133350</xdr:colOff>
                    <xdr:row>37</xdr:row>
                    <xdr:rowOff>190500</xdr:rowOff>
                  </from>
                  <to>
                    <xdr:col>16</xdr:col>
                    <xdr:colOff>371475</xdr:colOff>
                    <xdr:row>39</xdr:row>
                    <xdr:rowOff>9525</xdr:rowOff>
                  </to>
                </anchor>
              </controlPr>
            </control>
          </mc:Choice>
        </mc:AlternateContent>
        <mc:AlternateContent xmlns:mc="http://schemas.openxmlformats.org/markup-compatibility/2006">
          <mc:Choice Requires="x14">
            <control shapeId="3079" r:id="rId10" name="Check Box 7">
              <controlPr defaultSize="0" autoFill="0" autoLine="0" autoPict="0">
                <anchor moveWithCells="1">
                  <from>
                    <xdr:col>16</xdr:col>
                    <xdr:colOff>133350</xdr:colOff>
                    <xdr:row>39</xdr:row>
                    <xdr:rowOff>190500</xdr:rowOff>
                  </from>
                  <to>
                    <xdr:col>16</xdr:col>
                    <xdr:colOff>371475</xdr:colOff>
                    <xdr:row>41</xdr:row>
                    <xdr:rowOff>9525</xdr:rowOff>
                  </to>
                </anchor>
              </controlPr>
            </control>
          </mc:Choice>
        </mc:AlternateContent>
        <mc:AlternateContent xmlns:mc="http://schemas.openxmlformats.org/markup-compatibility/2006">
          <mc:Choice Requires="x14">
            <control shapeId="3080" r:id="rId11" name="Check Box 8">
              <controlPr defaultSize="0" autoFill="0" autoLine="0" autoPict="0">
                <anchor moveWithCells="1">
                  <from>
                    <xdr:col>16</xdr:col>
                    <xdr:colOff>133350</xdr:colOff>
                    <xdr:row>38</xdr:row>
                    <xdr:rowOff>190500</xdr:rowOff>
                  </from>
                  <to>
                    <xdr:col>16</xdr:col>
                    <xdr:colOff>371475</xdr:colOff>
                    <xdr:row>40</xdr:row>
                    <xdr:rowOff>9525</xdr:rowOff>
                  </to>
                </anchor>
              </controlPr>
            </control>
          </mc:Choice>
        </mc:AlternateContent>
        <mc:AlternateContent xmlns:mc="http://schemas.openxmlformats.org/markup-compatibility/2006">
          <mc:Choice Requires="x14">
            <control shapeId="3082" r:id="rId12" name="Check Box 10">
              <controlPr defaultSize="0" autoFill="0" autoLine="0" autoPict="0">
                <anchor moveWithCells="1">
                  <from>
                    <xdr:col>16</xdr:col>
                    <xdr:colOff>133350</xdr:colOff>
                    <xdr:row>40</xdr:row>
                    <xdr:rowOff>190500</xdr:rowOff>
                  </from>
                  <to>
                    <xdr:col>16</xdr:col>
                    <xdr:colOff>371475</xdr:colOff>
                    <xdr:row>42</xdr:row>
                    <xdr:rowOff>9525</xdr:rowOff>
                  </to>
                </anchor>
              </controlPr>
            </control>
          </mc:Choice>
        </mc:AlternateContent>
        <mc:AlternateContent xmlns:mc="http://schemas.openxmlformats.org/markup-compatibility/2006">
          <mc:Choice Requires="x14">
            <control shapeId="3083" r:id="rId13" name="Check Box 11">
              <controlPr defaultSize="0" autoFill="0" autoLine="0" autoPict="0">
                <anchor moveWithCells="1">
                  <from>
                    <xdr:col>20</xdr:col>
                    <xdr:colOff>123825</xdr:colOff>
                    <xdr:row>46</xdr:row>
                    <xdr:rowOff>0</xdr:rowOff>
                  </from>
                  <to>
                    <xdr:col>20</xdr:col>
                    <xdr:colOff>361950</xdr:colOff>
                    <xdr:row>47</xdr:row>
                    <xdr:rowOff>0</xdr:rowOff>
                  </to>
                </anchor>
              </controlPr>
            </control>
          </mc:Choice>
        </mc:AlternateContent>
        <mc:AlternateContent xmlns:mc="http://schemas.openxmlformats.org/markup-compatibility/2006">
          <mc:Choice Requires="x14">
            <control shapeId="3085" r:id="rId14" name="Check Box 13">
              <controlPr defaultSize="0" autoFill="0" autoLine="0" autoPict="0">
                <anchor moveWithCells="1">
                  <from>
                    <xdr:col>20</xdr:col>
                    <xdr:colOff>133350</xdr:colOff>
                    <xdr:row>52</xdr:row>
                    <xdr:rowOff>66675</xdr:rowOff>
                  </from>
                  <to>
                    <xdr:col>20</xdr:col>
                    <xdr:colOff>371475</xdr:colOff>
                    <xdr:row>54</xdr:row>
                    <xdr:rowOff>9525</xdr:rowOff>
                  </to>
                </anchor>
              </controlPr>
            </control>
          </mc:Choice>
        </mc:AlternateContent>
        <mc:AlternateContent xmlns:mc="http://schemas.openxmlformats.org/markup-compatibility/2006">
          <mc:Choice Requires="x14">
            <control shapeId="3088" r:id="rId15" name="Check Box 16">
              <controlPr defaultSize="0" autoFill="0" autoLine="0" autoPict="0">
                <anchor moveWithCells="1">
                  <from>
                    <xdr:col>20</xdr:col>
                    <xdr:colOff>123825</xdr:colOff>
                    <xdr:row>49</xdr:row>
                    <xdr:rowOff>0</xdr:rowOff>
                  </from>
                  <to>
                    <xdr:col>20</xdr:col>
                    <xdr:colOff>361950</xdr:colOff>
                    <xdr:row>50</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871A4-96DB-4AC9-805C-28E51AFD6EC7}">
  <sheetPr codeName="Sheet4">
    <tabColor theme="9" tint="0.59999389629810485"/>
    <pageSetUpPr fitToPage="1"/>
  </sheetPr>
  <dimension ref="A1:N4193"/>
  <sheetViews>
    <sheetView topLeftCell="A821" workbookViewId="0"/>
  </sheetViews>
  <sheetFormatPr defaultColWidth="9" defaultRowHeight="18.75"/>
  <cols>
    <col min="1" max="1" width="9.125" style="1" customWidth="1"/>
    <col min="2" max="4" width="8.5" style="1" customWidth="1"/>
    <col min="5" max="5" width="9.125" style="1" customWidth="1"/>
    <col min="6" max="14" width="8.375" customWidth="1"/>
    <col min="15" max="16384" width="9" style="71"/>
  </cols>
  <sheetData>
    <row r="1" spans="1:14" ht="6.6" customHeight="1">
      <c r="A1" s="135"/>
    </row>
    <row r="2" spans="1:14" ht="21.6" customHeight="1">
      <c r="E2" s="3" t="s">
        <v>122</v>
      </c>
      <c r="K2" t="s">
        <v>405</v>
      </c>
    </row>
    <row r="3" spans="1:14" ht="15.6" customHeight="1">
      <c r="A3" s="316" t="s">
        <v>16</v>
      </c>
      <c r="B3" s="317"/>
      <c r="C3" s="317"/>
      <c r="D3" s="317"/>
      <c r="E3" s="318"/>
      <c r="F3" s="322" t="s">
        <v>125</v>
      </c>
      <c r="G3" s="323"/>
      <c r="H3" s="324"/>
      <c r="I3" s="322" t="s">
        <v>126</v>
      </c>
      <c r="J3" s="323"/>
      <c r="K3" s="324"/>
      <c r="L3" s="322" t="s">
        <v>127</v>
      </c>
      <c r="M3" s="323"/>
      <c r="N3" s="324"/>
    </row>
    <row r="4" spans="1:14" ht="16.899999999999999" customHeight="1">
      <c r="A4" s="319"/>
      <c r="B4" s="320"/>
      <c r="C4" s="320"/>
      <c r="D4" s="320"/>
      <c r="E4" s="321"/>
      <c r="F4" s="325" t="s">
        <v>0</v>
      </c>
      <c r="G4" s="103"/>
      <c r="H4" s="95"/>
      <c r="I4" s="325" t="s">
        <v>0</v>
      </c>
      <c r="J4" s="103"/>
      <c r="K4" s="95"/>
      <c r="L4" s="325" t="s">
        <v>0</v>
      </c>
      <c r="M4" s="103"/>
      <c r="N4" s="95"/>
    </row>
    <row r="5" spans="1:14" ht="52.15" customHeight="1">
      <c r="A5" s="96" t="s">
        <v>10</v>
      </c>
      <c r="B5" s="97" t="s">
        <v>11</v>
      </c>
      <c r="C5" s="97" t="s">
        <v>236</v>
      </c>
      <c r="D5" s="97" t="s">
        <v>237</v>
      </c>
      <c r="E5" s="98" t="s">
        <v>14</v>
      </c>
      <c r="F5" s="326"/>
      <c r="G5" s="102" t="s">
        <v>124</v>
      </c>
      <c r="H5" s="99" t="s">
        <v>103</v>
      </c>
      <c r="I5" s="326"/>
      <c r="J5" s="102" t="s">
        <v>124</v>
      </c>
      <c r="K5" s="99" t="s">
        <v>103</v>
      </c>
      <c r="L5" s="326"/>
      <c r="M5" s="102" t="s">
        <v>124</v>
      </c>
      <c r="N5" s="99" t="s">
        <v>103</v>
      </c>
    </row>
    <row r="6" spans="1:14" ht="16.5">
      <c r="A6" s="104" t="s">
        <v>1256</v>
      </c>
      <c r="B6" s="65" t="s">
        <v>1257</v>
      </c>
      <c r="C6" s="65"/>
      <c r="D6" s="65"/>
      <c r="E6" s="66"/>
      <c r="F6" s="106">
        <v>17121</v>
      </c>
      <c r="G6" s="110">
        <v>16764</v>
      </c>
      <c r="H6" s="107">
        <v>324</v>
      </c>
      <c r="I6" s="106">
        <v>15612</v>
      </c>
      <c r="J6" s="114">
        <v>15370</v>
      </c>
      <c r="K6" s="112">
        <v>233</v>
      </c>
      <c r="L6" s="106">
        <v>13809</v>
      </c>
      <c r="M6" s="114">
        <v>13520</v>
      </c>
      <c r="N6" s="112">
        <v>268</v>
      </c>
    </row>
    <row r="7" spans="1:14" ht="16.5">
      <c r="A7" s="105" t="s">
        <v>477</v>
      </c>
      <c r="B7" s="67" t="s">
        <v>1257</v>
      </c>
      <c r="C7" s="67" t="s">
        <v>478</v>
      </c>
      <c r="D7" s="67"/>
      <c r="E7" s="68"/>
      <c r="F7" s="108">
        <v>32</v>
      </c>
      <c r="G7" s="111">
        <v>32</v>
      </c>
      <c r="H7" s="109" t="s">
        <v>129</v>
      </c>
      <c r="I7" s="108">
        <v>25</v>
      </c>
      <c r="J7" s="115">
        <v>24</v>
      </c>
      <c r="K7" s="113">
        <v>1</v>
      </c>
      <c r="L7" s="108">
        <v>22</v>
      </c>
      <c r="M7" s="115">
        <v>21</v>
      </c>
      <c r="N7" s="113">
        <v>1</v>
      </c>
    </row>
    <row r="8" spans="1:14" ht="16.5">
      <c r="A8" s="105" t="s">
        <v>1258</v>
      </c>
      <c r="B8" s="67" t="s">
        <v>1257</v>
      </c>
      <c r="C8" s="67" t="s">
        <v>478</v>
      </c>
      <c r="D8" s="67" t="s">
        <v>478</v>
      </c>
      <c r="E8" s="68" t="s">
        <v>985</v>
      </c>
      <c r="F8" s="108">
        <v>3</v>
      </c>
      <c r="G8" s="111">
        <v>3</v>
      </c>
      <c r="H8" s="109" t="s">
        <v>129</v>
      </c>
      <c r="I8" s="108">
        <v>3</v>
      </c>
      <c r="J8" s="115" t="s">
        <v>130</v>
      </c>
      <c r="K8" s="113" t="s">
        <v>130</v>
      </c>
      <c r="L8" s="108">
        <v>3</v>
      </c>
      <c r="M8" s="115">
        <v>3</v>
      </c>
      <c r="N8" s="113" t="s">
        <v>129</v>
      </c>
    </row>
    <row r="9" spans="1:14" ht="16.5">
      <c r="A9" s="105" t="s">
        <v>1259</v>
      </c>
      <c r="B9" s="67" t="s">
        <v>1257</v>
      </c>
      <c r="C9" s="67" t="s">
        <v>478</v>
      </c>
      <c r="D9" s="67" t="s">
        <v>478</v>
      </c>
      <c r="E9" s="68" t="s">
        <v>1018</v>
      </c>
      <c r="F9" s="108">
        <v>1</v>
      </c>
      <c r="G9" s="111" t="s">
        <v>130</v>
      </c>
      <c r="H9" s="109" t="s">
        <v>130</v>
      </c>
      <c r="I9" s="108" t="s">
        <v>129</v>
      </c>
      <c r="J9" s="115" t="s">
        <v>129</v>
      </c>
      <c r="K9" s="113" t="s">
        <v>129</v>
      </c>
      <c r="L9" s="108">
        <v>1</v>
      </c>
      <c r="M9" s="115" t="s">
        <v>130</v>
      </c>
      <c r="N9" s="113" t="s">
        <v>130</v>
      </c>
    </row>
    <row r="10" spans="1:14" ht="16.5">
      <c r="A10" s="105" t="s">
        <v>1260</v>
      </c>
      <c r="B10" s="67" t="s">
        <v>1257</v>
      </c>
      <c r="C10" s="67" t="s">
        <v>478</v>
      </c>
      <c r="D10" s="67" t="s">
        <v>478</v>
      </c>
      <c r="E10" s="68" t="s">
        <v>187</v>
      </c>
      <c r="F10" s="108" t="s">
        <v>129</v>
      </c>
      <c r="G10" s="111" t="s">
        <v>129</v>
      </c>
      <c r="H10" s="109" t="s">
        <v>129</v>
      </c>
      <c r="I10" s="108" t="s">
        <v>129</v>
      </c>
      <c r="J10" s="115" t="s">
        <v>129</v>
      </c>
      <c r="K10" s="113" t="s">
        <v>129</v>
      </c>
      <c r="L10" s="108" t="s">
        <v>129</v>
      </c>
      <c r="M10" s="115" t="s">
        <v>129</v>
      </c>
      <c r="N10" s="113" t="s">
        <v>129</v>
      </c>
    </row>
    <row r="11" spans="1:14" ht="16.5">
      <c r="A11" s="105" t="s">
        <v>1261</v>
      </c>
      <c r="B11" s="67" t="s">
        <v>1257</v>
      </c>
      <c r="C11" s="67" t="s">
        <v>478</v>
      </c>
      <c r="D11" s="67" t="s">
        <v>478</v>
      </c>
      <c r="E11" s="68" t="s">
        <v>1072</v>
      </c>
      <c r="F11" s="108">
        <v>6</v>
      </c>
      <c r="G11" s="111">
        <v>6</v>
      </c>
      <c r="H11" s="109" t="s">
        <v>129</v>
      </c>
      <c r="I11" s="108">
        <v>6</v>
      </c>
      <c r="J11" s="115">
        <v>6</v>
      </c>
      <c r="K11" s="113" t="s">
        <v>129</v>
      </c>
      <c r="L11" s="108">
        <v>6</v>
      </c>
      <c r="M11" s="115">
        <v>6</v>
      </c>
      <c r="N11" s="113" t="s">
        <v>129</v>
      </c>
    </row>
    <row r="12" spans="1:14" ht="16.5">
      <c r="A12" s="105" t="s">
        <v>1262</v>
      </c>
      <c r="B12" s="67" t="s">
        <v>1257</v>
      </c>
      <c r="C12" s="67" t="s">
        <v>478</v>
      </c>
      <c r="D12" s="67" t="s">
        <v>478</v>
      </c>
      <c r="E12" s="68" t="s">
        <v>1094</v>
      </c>
      <c r="F12" s="108">
        <v>5</v>
      </c>
      <c r="G12" s="111">
        <v>5</v>
      </c>
      <c r="H12" s="109" t="s">
        <v>129</v>
      </c>
      <c r="I12" s="108">
        <v>4</v>
      </c>
      <c r="J12" s="115">
        <v>3</v>
      </c>
      <c r="K12" s="113">
        <v>1</v>
      </c>
      <c r="L12" s="108">
        <v>3</v>
      </c>
      <c r="M12" s="115">
        <v>2</v>
      </c>
      <c r="N12" s="113">
        <v>1</v>
      </c>
    </row>
    <row r="13" spans="1:14" ht="16.5">
      <c r="A13" s="105" t="s">
        <v>1263</v>
      </c>
      <c r="B13" s="67" t="s">
        <v>1257</v>
      </c>
      <c r="C13" s="67" t="s">
        <v>478</v>
      </c>
      <c r="D13" s="67" t="s">
        <v>478</v>
      </c>
      <c r="E13" s="68" t="s">
        <v>1116</v>
      </c>
      <c r="F13" s="108">
        <v>12</v>
      </c>
      <c r="G13" s="111">
        <v>12</v>
      </c>
      <c r="H13" s="109" t="s">
        <v>129</v>
      </c>
      <c r="I13" s="108">
        <v>10</v>
      </c>
      <c r="J13" s="115">
        <v>10</v>
      </c>
      <c r="K13" s="113" t="s">
        <v>129</v>
      </c>
      <c r="L13" s="108">
        <v>8</v>
      </c>
      <c r="M13" s="115">
        <v>8</v>
      </c>
      <c r="N13" s="113" t="s">
        <v>129</v>
      </c>
    </row>
    <row r="14" spans="1:14" ht="16.5">
      <c r="A14" s="105" t="s">
        <v>1264</v>
      </c>
      <c r="B14" s="67" t="s">
        <v>1257</v>
      </c>
      <c r="C14" s="67" t="s">
        <v>478</v>
      </c>
      <c r="D14" s="67" t="s">
        <v>478</v>
      </c>
      <c r="E14" s="68" t="s">
        <v>1138</v>
      </c>
      <c r="F14" s="108">
        <v>3</v>
      </c>
      <c r="G14" s="111">
        <v>3</v>
      </c>
      <c r="H14" s="109" t="s">
        <v>129</v>
      </c>
      <c r="I14" s="108">
        <v>2</v>
      </c>
      <c r="J14" s="115" t="s">
        <v>130</v>
      </c>
      <c r="K14" s="113" t="s">
        <v>130</v>
      </c>
      <c r="L14" s="108">
        <v>1</v>
      </c>
      <c r="M14" s="115" t="s">
        <v>130</v>
      </c>
      <c r="N14" s="113" t="s">
        <v>130</v>
      </c>
    </row>
    <row r="15" spans="1:14" ht="16.5">
      <c r="A15" s="105" t="s">
        <v>1265</v>
      </c>
      <c r="B15" s="67" t="s">
        <v>1257</v>
      </c>
      <c r="C15" s="67" t="s">
        <v>478</v>
      </c>
      <c r="D15" s="67" t="s">
        <v>478</v>
      </c>
      <c r="E15" s="68" t="s">
        <v>1156</v>
      </c>
      <c r="F15" s="108">
        <v>2</v>
      </c>
      <c r="G15" s="111" t="s">
        <v>130</v>
      </c>
      <c r="H15" s="109" t="s">
        <v>130</v>
      </c>
      <c r="I15" s="108" t="s">
        <v>129</v>
      </c>
      <c r="J15" s="115" t="s">
        <v>129</v>
      </c>
      <c r="K15" s="113" t="s">
        <v>129</v>
      </c>
      <c r="L15" s="108" t="s">
        <v>129</v>
      </c>
      <c r="M15" s="115" t="s">
        <v>129</v>
      </c>
      <c r="N15" s="113" t="s">
        <v>129</v>
      </c>
    </row>
    <row r="16" spans="1:14" ht="16.5">
      <c r="A16" s="105" t="s">
        <v>1266</v>
      </c>
      <c r="B16" s="67" t="s">
        <v>1257</v>
      </c>
      <c r="C16" s="67" t="s">
        <v>478</v>
      </c>
      <c r="D16" s="67" t="s">
        <v>478</v>
      </c>
      <c r="E16" s="68" t="s">
        <v>1173</v>
      </c>
      <c r="F16" s="108" t="s">
        <v>129</v>
      </c>
      <c r="G16" s="111" t="s">
        <v>129</v>
      </c>
      <c r="H16" s="109" t="s">
        <v>129</v>
      </c>
      <c r="I16" s="108" t="s">
        <v>129</v>
      </c>
      <c r="J16" s="115" t="s">
        <v>129</v>
      </c>
      <c r="K16" s="113" t="s">
        <v>129</v>
      </c>
      <c r="L16" s="108" t="s">
        <v>129</v>
      </c>
      <c r="M16" s="115" t="s">
        <v>129</v>
      </c>
      <c r="N16" s="113" t="s">
        <v>129</v>
      </c>
    </row>
    <row r="17" spans="1:14" ht="16.5">
      <c r="A17" s="105" t="s">
        <v>479</v>
      </c>
      <c r="B17" s="67" t="s">
        <v>1257</v>
      </c>
      <c r="C17" s="67" t="s">
        <v>480</v>
      </c>
      <c r="D17" s="67"/>
      <c r="E17" s="68"/>
      <c r="F17" s="108">
        <v>159</v>
      </c>
      <c r="G17" s="111">
        <v>154</v>
      </c>
      <c r="H17" s="109">
        <v>4</v>
      </c>
      <c r="I17" s="108">
        <v>152</v>
      </c>
      <c r="J17" s="115">
        <v>148</v>
      </c>
      <c r="K17" s="113">
        <v>4</v>
      </c>
      <c r="L17" s="108">
        <v>130</v>
      </c>
      <c r="M17" s="115">
        <v>125</v>
      </c>
      <c r="N17" s="113">
        <v>5</v>
      </c>
    </row>
    <row r="18" spans="1:14" ht="16.5">
      <c r="A18" s="105" t="s">
        <v>1267</v>
      </c>
      <c r="B18" s="67" t="s">
        <v>1257</v>
      </c>
      <c r="C18" s="67" t="s">
        <v>480</v>
      </c>
      <c r="D18" s="67" t="s">
        <v>480</v>
      </c>
      <c r="E18" s="68" t="s">
        <v>1157</v>
      </c>
      <c r="F18" s="108">
        <v>28</v>
      </c>
      <c r="G18" s="111">
        <v>27</v>
      </c>
      <c r="H18" s="109">
        <v>1</v>
      </c>
      <c r="I18" s="108">
        <v>27</v>
      </c>
      <c r="J18" s="115">
        <v>26</v>
      </c>
      <c r="K18" s="113">
        <v>1</v>
      </c>
      <c r="L18" s="108">
        <v>22</v>
      </c>
      <c r="M18" s="115">
        <v>21</v>
      </c>
      <c r="N18" s="113">
        <v>1</v>
      </c>
    </row>
    <row r="19" spans="1:14" ht="16.5">
      <c r="A19" s="105" t="s">
        <v>1268</v>
      </c>
      <c r="B19" s="67" t="s">
        <v>1257</v>
      </c>
      <c r="C19" s="67" t="s">
        <v>480</v>
      </c>
      <c r="D19" s="67" t="s">
        <v>480</v>
      </c>
      <c r="E19" s="68" t="s">
        <v>1174</v>
      </c>
      <c r="F19" s="108">
        <v>22</v>
      </c>
      <c r="G19" s="111">
        <v>21</v>
      </c>
      <c r="H19" s="109" t="s">
        <v>129</v>
      </c>
      <c r="I19" s="108">
        <v>23</v>
      </c>
      <c r="J19" s="115">
        <v>22</v>
      </c>
      <c r="K19" s="113">
        <v>1</v>
      </c>
      <c r="L19" s="108">
        <v>19</v>
      </c>
      <c r="M19" s="115">
        <v>18</v>
      </c>
      <c r="N19" s="113">
        <v>1</v>
      </c>
    </row>
    <row r="20" spans="1:14" ht="16.5">
      <c r="A20" s="105" t="s">
        <v>1269</v>
      </c>
      <c r="B20" s="67" t="s">
        <v>1257</v>
      </c>
      <c r="C20" s="67" t="s">
        <v>480</v>
      </c>
      <c r="D20" s="67" t="s">
        <v>480</v>
      </c>
      <c r="E20" s="68" t="s">
        <v>1019</v>
      </c>
      <c r="F20" s="108">
        <v>38</v>
      </c>
      <c r="G20" s="111">
        <v>36</v>
      </c>
      <c r="H20" s="109">
        <v>2</v>
      </c>
      <c r="I20" s="108">
        <v>37</v>
      </c>
      <c r="J20" s="115">
        <v>36</v>
      </c>
      <c r="K20" s="113">
        <v>1</v>
      </c>
      <c r="L20" s="108">
        <v>30</v>
      </c>
      <c r="M20" s="115">
        <v>28</v>
      </c>
      <c r="N20" s="113">
        <v>2</v>
      </c>
    </row>
    <row r="21" spans="1:14" ht="16.5">
      <c r="A21" s="105" t="s">
        <v>1270</v>
      </c>
      <c r="B21" s="67" t="s">
        <v>1257</v>
      </c>
      <c r="C21" s="67" t="s">
        <v>480</v>
      </c>
      <c r="D21" s="67" t="s">
        <v>480</v>
      </c>
      <c r="E21" s="68" t="s">
        <v>1047</v>
      </c>
      <c r="F21" s="108">
        <v>1</v>
      </c>
      <c r="G21" s="111" t="s">
        <v>130</v>
      </c>
      <c r="H21" s="109" t="s">
        <v>130</v>
      </c>
      <c r="I21" s="108">
        <v>1</v>
      </c>
      <c r="J21" s="115" t="s">
        <v>130</v>
      </c>
      <c r="K21" s="113" t="s">
        <v>130</v>
      </c>
      <c r="L21" s="108">
        <v>1</v>
      </c>
      <c r="M21" s="115" t="s">
        <v>130</v>
      </c>
      <c r="N21" s="113" t="s">
        <v>130</v>
      </c>
    </row>
    <row r="22" spans="1:14" ht="16.5">
      <c r="A22" s="105" t="s">
        <v>1271</v>
      </c>
      <c r="B22" s="67" t="s">
        <v>1257</v>
      </c>
      <c r="C22" s="67" t="s">
        <v>480</v>
      </c>
      <c r="D22" s="67" t="s">
        <v>480</v>
      </c>
      <c r="E22" s="68" t="s">
        <v>986</v>
      </c>
      <c r="F22" s="108">
        <v>26</v>
      </c>
      <c r="G22" s="111">
        <v>25</v>
      </c>
      <c r="H22" s="109">
        <v>1</v>
      </c>
      <c r="I22" s="108">
        <v>24</v>
      </c>
      <c r="J22" s="115">
        <v>23</v>
      </c>
      <c r="K22" s="113">
        <v>1</v>
      </c>
      <c r="L22" s="108">
        <v>25</v>
      </c>
      <c r="M22" s="115">
        <v>24</v>
      </c>
      <c r="N22" s="113">
        <v>1</v>
      </c>
    </row>
    <row r="23" spans="1:14" ht="16.5">
      <c r="A23" s="105" t="s">
        <v>1272</v>
      </c>
      <c r="B23" s="67" t="s">
        <v>1257</v>
      </c>
      <c r="C23" s="67" t="s">
        <v>480</v>
      </c>
      <c r="D23" s="67" t="s">
        <v>480</v>
      </c>
      <c r="E23" s="68" t="s">
        <v>1117</v>
      </c>
      <c r="F23" s="108">
        <v>10</v>
      </c>
      <c r="G23" s="111">
        <v>10</v>
      </c>
      <c r="H23" s="109" t="s">
        <v>129</v>
      </c>
      <c r="I23" s="108">
        <v>9</v>
      </c>
      <c r="J23" s="115">
        <v>9</v>
      </c>
      <c r="K23" s="113" t="s">
        <v>129</v>
      </c>
      <c r="L23" s="108">
        <v>7</v>
      </c>
      <c r="M23" s="115">
        <v>7</v>
      </c>
      <c r="N23" s="113" t="s">
        <v>129</v>
      </c>
    </row>
    <row r="24" spans="1:14" ht="16.5">
      <c r="A24" s="105" t="s">
        <v>1273</v>
      </c>
      <c r="B24" s="67" t="s">
        <v>1257</v>
      </c>
      <c r="C24" s="67" t="s">
        <v>480</v>
      </c>
      <c r="D24" s="67" t="s">
        <v>480</v>
      </c>
      <c r="E24" s="68" t="s">
        <v>341</v>
      </c>
      <c r="F24" s="108">
        <v>13</v>
      </c>
      <c r="G24" s="111">
        <v>13</v>
      </c>
      <c r="H24" s="109" t="s">
        <v>129</v>
      </c>
      <c r="I24" s="108">
        <v>10</v>
      </c>
      <c r="J24" s="115">
        <v>10</v>
      </c>
      <c r="K24" s="113" t="s">
        <v>129</v>
      </c>
      <c r="L24" s="108">
        <v>9</v>
      </c>
      <c r="M24" s="115">
        <v>9</v>
      </c>
      <c r="N24" s="113" t="s">
        <v>129</v>
      </c>
    </row>
    <row r="25" spans="1:14" ht="16.5">
      <c r="A25" s="105" t="s">
        <v>1274</v>
      </c>
      <c r="B25" s="67" t="s">
        <v>1257</v>
      </c>
      <c r="C25" s="67" t="s">
        <v>480</v>
      </c>
      <c r="D25" s="67" t="s">
        <v>480</v>
      </c>
      <c r="E25" s="68" t="s">
        <v>1139</v>
      </c>
      <c r="F25" s="108">
        <v>16</v>
      </c>
      <c r="G25" s="111">
        <v>16</v>
      </c>
      <c r="H25" s="109" t="s">
        <v>129</v>
      </c>
      <c r="I25" s="108">
        <v>16</v>
      </c>
      <c r="J25" s="115">
        <v>16</v>
      </c>
      <c r="K25" s="113" t="s">
        <v>129</v>
      </c>
      <c r="L25" s="108">
        <v>13</v>
      </c>
      <c r="M25" s="115">
        <v>13</v>
      </c>
      <c r="N25" s="113" t="s">
        <v>129</v>
      </c>
    </row>
    <row r="26" spans="1:14" ht="16.5">
      <c r="A26" s="105" t="s">
        <v>1275</v>
      </c>
      <c r="B26" s="67" t="s">
        <v>1257</v>
      </c>
      <c r="C26" s="67" t="s">
        <v>480</v>
      </c>
      <c r="D26" s="67" t="s">
        <v>480</v>
      </c>
      <c r="E26" s="68" t="s">
        <v>1186</v>
      </c>
      <c r="F26" s="108" t="s">
        <v>129</v>
      </c>
      <c r="G26" s="111" t="s">
        <v>129</v>
      </c>
      <c r="H26" s="109" t="s">
        <v>129</v>
      </c>
      <c r="I26" s="108" t="s">
        <v>129</v>
      </c>
      <c r="J26" s="115" t="s">
        <v>129</v>
      </c>
      <c r="K26" s="113" t="s">
        <v>129</v>
      </c>
      <c r="L26" s="108" t="s">
        <v>129</v>
      </c>
      <c r="M26" s="115" t="s">
        <v>129</v>
      </c>
      <c r="N26" s="113" t="s">
        <v>129</v>
      </c>
    </row>
    <row r="27" spans="1:14" ht="16.5">
      <c r="A27" s="105" t="s">
        <v>1276</v>
      </c>
      <c r="B27" s="67" t="s">
        <v>1257</v>
      </c>
      <c r="C27" s="67" t="s">
        <v>480</v>
      </c>
      <c r="D27" s="67" t="s">
        <v>480</v>
      </c>
      <c r="E27" s="68" t="s">
        <v>1202</v>
      </c>
      <c r="F27" s="108">
        <v>1</v>
      </c>
      <c r="G27" s="111" t="s">
        <v>130</v>
      </c>
      <c r="H27" s="109" t="s">
        <v>130</v>
      </c>
      <c r="I27" s="108">
        <v>1</v>
      </c>
      <c r="J27" s="115" t="s">
        <v>130</v>
      </c>
      <c r="K27" s="113" t="s">
        <v>130</v>
      </c>
      <c r="L27" s="108">
        <v>1</v>
      </c>
      <c r="M27" s="115" t="s">
        <v>130</v>
      </c>
      <c r="N27" s="113" t="s">
        <v>130</v>
      </c>
    </row>
    <row r="28" spans="1:14" ht="16.5">
      <c r="A28" s="105" t="s">
        <v>1277</v>
      </c>
      <c r="B28" s="67" t="s">
        <v>1257</v>
      </c>
      <c r="C28" s="67" t="s">
        <v>480</v>
      </c>
      <c r="D28" s="67" t="s">
        <v>480</v>
      </c>
      <c r="E28" s="68" t="s">
        <v>1073</v>
      </c>
      <c r="F28" s="108" t="s">
        <v>129</v>
      </c>
      <c r="G28" s="111" t="s">
        <v>129</v>
      </c>
      <c r="H28" s="109" t="s">
        <v>129</v>
      </c>
      <c r="I28" s="108" t="s">
        <v>129</v>
      </c>
      <c r="J28" s="115" t="s">
        <v>129</v>
      </c>
      <c r="K28" s="113" t="s">
        <v>129</v>
      </c>
      <c r="L28" s="108" t="s">
        <v>129</v>
      </c>
      <c r="M28" s="115" t="s">
        <v>129</v>
      </c>
      <c r="N28" s="113" t="s">
        <v>129</v>
      </c>
    </row>
    <row r="29" spans="1:14" ht="16.5">
      <c r="A29" s="105" t="s">
        <v>1278</v>
      </c>
      <c r="B29" s="67" t="s">
        <v>1257</v>
      </c>
      <c r="C29" s="67" t="s">
        <v>480</v>
      </c>
      <c r="D29" s="67" t="s">
        <v>480</v>
      </c>
      <c r="E29" s="68" t="s">
        <v>1095</v>
      </c>
      <c r="F29" s="108">
        <v>1</v>
      </c>
      <c r="G29" s="111" t="s">
        <v>130</v>
      </c>
      <c r="H29" s="109" t="s">
        <v>130</v>
      </c>
      <c r="I29" s="108">
        <v>1</v>
      </c>
      <c r="J29" s="115" t="s">
        <v>130</v>
      </c>
      <c r="K29" s="113" t="s">
        <v>130</v>
      </c>
      <c r="L29" s="108" t="s">
        <v>129</v>
      </c>
      <c r="M29" s="115" t="s">
        <v>129</v>
      </c>
      <c r="N29" s="113" t="s">
        <v>129</v>
      </c>
    </row>
    <row r="30" spans="1:14" ht="16.5">
      <c r="A30" s="105" t="s">
        <v>1279</v>
      </c>
      <c r="B30" s="67" t="s">
        <v>1257</v>
      </c>
      <c r="C30" s="67" t="s">
        <v>480</v>
      </c>
      <c r="D30" s="67" t="s">
        <v>480</v>
      </c>
      <c r="E30" s="68" t="s">
        <v>1232</v>
      </c>
      <c r="F30" s="108">
        <v>3</v>
      </c>
      <c r="G30" s="111">
        <v>3</v>
      </c>
      <c r="H30" s="109" t="s">
        <v>129</v>
      </c>
      <c r="I30" s="108">
        <v>3</v>
      </c>
      <c r="J30" s="115">
        <v>3</v>
      </c>
      <c r="K30" s="113" t="s">
        <v>129</v>
      </c>
      <c r="L30" s="108">
        <v>2</v>
      </c>
      <c r="M30" s="115" t="s">
        <v>130</v>
      </c>
      <c r="N30" s="113" t="s">
        <v>130</v>
      </c>
    </row>
    <row r="31" spans="1:14" ht="16.5">
      <c r="A31" s="105" t="s">
        <v>1280</v>
      </c>
      <c r="B31" s="67" t="s">
        <v>1257</v>
      </c>
      <c r="C31" s="67" t="s">
        <v>480</v>
      </c>
      <c r="D31" s="67" t="s">
        <v>480</v>
      </c>
      <c r="E31" s="68" t="s">
        <v>1220</v>
      </c>
      <c r="F31" s="108" t="s">
        <v>129</v>
      </c>
      <c r="G31" s="111" t="s">
        <v>129</v>
      </c>
      <c r="H31" s="109" t="s">
        <v>129</v>
      </c>
      <c r="I31" s="108" t="s">
        <v>129</v>
      </c>
      <c r="J31" s="115" t="s">
        <v>129</v>
      </c>
      <c r="K31" s="113" t="s">
        <v>129</v>
      </c>
      <c r="L31" s="108" t="s">
        <v>129</v>
      </c>
      <c r="M31" s="115" t="s">
        <v>129</v>
      </c>
      <c r="N31" s="113" t="s">
        <v>129</v>
      </c>
    </row>
    <row r="32" spans="1:14" ht="16.5">
      <c r="A32" s="105" t="s">
        <v>1281</v>
      </c>
      <c r="B32" s="67" t="s">
        <v>1257</v>
      </c>
      <c r="C32" s="67" t="s">
        <v>480</v>
      </c>
      <c r="D32" s="67" t="s">
        <v>480</v>
      </c>
      <c r="E32" s="68" t="s">
        <v>1211</v>
      </c>
      <c r="F32" s="108" t="s">
        <v>129</v>
      </c>
      <c r="G32" s="111" t="s">
        <v>129</v>
      </c>
      <c r="H32" s="109" t="s">
        <v>129</v>
      </c>
      <c r="I32" s="108" t="s">
        <v>129</v>
      </c>
      <c r="J32" s="115" t="s">
        <v>129</v>
      </c>
      <c r="K32" s="113" t="s">
        <v>129</v>
      </c>
      <c r="L32" s="108">
        <v>1</v>
      </c>
      <c r="M32" s="115" t="s">
        <v>130</v>
      </c>
      <c r="N32" s="113" t="s">
        <v>130</v>
      </c>
    </row>
    <row r="33" spans="1:14" ht="16.5">
      <c r="A33" s="105" t="s">
        <v>1282</v>
      </c>
      <c r="B33" s="67" t="s">
        <v>1257</v>
      </c>
      <c r="C33" s="67" t="s">
        <v>480</v>
      </c>
      <c r="D33" s="67" t="s">
        <v>480</v>
      </c>
      <c r="E33" s="68"/>
      <c r="F33" s="108" t="s">
        <v>128</v>
      </c>
      <c r="G33" s="111" t="s">
        <v>128</v>
      </c>
      <c r="H33" s="109" t="s">
        <v>128</v>
      </c>
      <c r="I33" s="108" t="s">
        <v>128</v>
      </c>
      <c r="J33" s="115" t="s">
        <v>128</v>
      </c>
      <c r="K33" s="113" t="s">
        <v>128</v>
      </c>
      <c r="L33" s="108" t="s">
        <v>129</v>
      </c>
      <c r="M33" s="115" t="s">
        <v>129</v>
      </c>
      <c r="N33" s="113" t="s">
        <v>129</v>
      </c>
    </row>
    <row r="34" spans="1:14" ht="16.5">
      <c r="A34" s="105" t="s">
        <v>1283</v>
      </c>
      <c r="B34" s="67" t="s">
        <v>1257</v>
      </c>
      <c r="C34" s="67" t="s">
        <v>480</v>
      </c>
      <c r="D34" s="67" t="s">
        <v>480</v>
      </c>
      <c r="E34" s="68"/>
      <c r="F34" s="108" t="s">
        <v>128</v>
      </c>
      <c r="G34" s="111" t="s">
        <v>128</v>
      </c>
      <c r="H34" s="109" t="s">
        <v>128</v>
      </c>
      <c r="I34" s="108" t="s">
        <v>129</v>
      </c>
      <c r="J34" s="115" t="s">
        <v>129</v>
      </c>
      <c r="K34" s="113" t="s">
        <v>129</v>
      </c>
      <c r="L34" s="108" t="s">
        <v>129</v>
      </c>
      <c r="M34" s="115" t="s">
        <v>129</v>
      </c>
      <c r="N34" s="113" t="s">
        <v>129</v>
      </c>
    </row>
    <row r="35" spans="1:14" ht="16.5">
      <c r="A35" s="105" t="s">
        <v>481</v>
      </c>
      <c r="B35" s="67" t="s">
        <v>1257</v>
      </c>
      <c r="C35" s="67" t="s">
        <v>166</v>
      </c>
      <c r="D35" s="67"/>
      <c r="E35" s="68"/>
      <c r="F35" s="108" t="s">
        <v>129</v>
      </c>
      <c r="G35" s="111" t="s">
        <v>129</v>
      </c>
      <c r="H35" s="109" t="s">
        <v>129</v>
      </c>
      <c r="I35" s="108" t="s">
        <v>129</v>
      </c>
      <c r="J35" s="115" t="s">
        <v>129</v>
      </c>
      <c r="K35" s="113" t="s">
        <v>129</v>
      </c>
      <c r="L35" s="108" t="s">
        <v>129</v>
      </c>
      <c r="M35" s="115" t="s">
        <v>129</v>
      </c>
      <c r="N35" s="113" t="s">
        <v>129</v>
      </c>
    </row>
    <row r="36" spans="1:14" ht="16.5">
      <c r="A36" s="105" t="s">
        <v>1284</v>
      </c>
      <c r="B36" s="67" t="s">
        <v>1257</v>
      </c>
      <c r="C36" s="67" t="s">
        <v>166</v>
      </c>
      <c r="D36" s="67" t="s">
        <v>166</v>
      </c>
      <c r="E36" s="68" t="s">
        <v>987</v>
      </c>
      <c r="F36" s="108" t="s">
        <v>129</v>
      </c>
      <c r="G36" s="111" t="s">
        <v>129</v>
      </c>
      <c r="H36" s="109" t="s">
        <v>129</v>
      </c>
      <c r="I36" s="108" t="s">
        <v>129</v>
      </c>
      <c r="J36" s="115" t="s">
        <v>129</v>
      </c>
      <c r="K36" s="113" t="s">
        <v>129</v>
      </c>
      <c r="L36" s="108" t="s">
        <v>129</v>
      </c>
      <c r="M36" s="115" t="s">
        <v>129</v>
      </c>
      <c r="N36" s="113" t="s">
        <v>129</v>
      </c>
    </row>
    <row r="37" spans="1:14" ht="16.5">
      <c r="A37" s="105" t="s">
        <v>483</v>
      </c>
      <c r="B37" s="67" t="s">
        <v>1257</v>
      </c>
      <c r="C37" s="67" t="s">
        <v>272</v>
      </c>
      <c r="D37" s="67"/>
      <c r="E37" s="68"/>
      <c r="F37" s="108">
        <v>4</v>
      </c>
      <c r="G37" s="111">
        <v>1</v>
      </c>
      <c r="H37" s="109">
        <v>1</v>
      </c>
      <c r="I37" s="108">
        <v>1</v>
      </c>
      <c r="J37" s="115" t="s">
        <v>130</v>
      </c>
      <c r="K37" s="113" t="s">
        <v>130</v>
      </c>
      <c r="L37" s="108">
        <v>1</v>
      </c>
      <c r="M37" s="115" t="s">
        <v>130</v>
      </c>
      <c r="N37" s="113" t="s">
        <v>130</v>
      </c>
    </row>
    <row r="38" spans="1:14" ht="16.5">
      <c r="A38" s="105" t="s">
        <v>1285</v>
      </c>
      <c r="B38" s="67" t="s">
        <v>1257</v>
      </c>
      <c r="C38" s="67" t="s">
        <v>272</v>
      </c>
      <c r="D38" s="67" t="s">
        <v>272</v>
      </c>
      <c r="E38" s="68" t="s">
        <v>988</v>
      </c>
      <c r="F38" s="108">
        <v>4</v>
      </c>
      <c r="G38" s="111">
        <v>1</v>
      </c>
      <c r="H38" s="109">
        <v>1</v>
      </c>
      <c r="I38" s="108">
        <v>1</v>
      </c>
      <c r="J38" s="115" t="s">
        <v>130</v>
      </c>
      <c r="K38" s="113" t="s">
        <v>130</v>
      </c>
      <c r="L38" s="108">
        <v>1</v>
      </c>
      <c r="M38" s="115" t="s">
        <v>130</v>
      </c>
      <c r="N38" s="113" t="s">
        <v>130</v>
      </c>
    </row>
    <row r="39" spans="1:14" ht="16.5">
      <c r="A39" s="105" t="s">
        <v>1286</v>
      </c>
      <c r="B39" s="67" t="s">
        <v>1257</v>
      </c>
      <c r="C39" s="67" t="s">
        <v>272</v>
      </c>
      <c r="D39" s="67" t="s">
        <v>272</v>
      </c>
      <c r="E39" s="68" t="s">
        <v>1020</v>
      </c>
      <c r="F39" s="108" t="s">
        <v>129</v>
      </c>
      <c r="G39" s="111" t="s">
        <v>129</v>
      </c>
      <c r="H39" s="109" t="s">
        <v>129</v>
      </c>
      <c r="I39" s="108" t="s">
        <v>129</v>
      </c>
      <c r="J39" s="115" t="s">
        <v>129</v>
      </c>
      <c r="K39" s="113" t="s">
        <v>129</v>
      </c>
      <c r="L39" s="108" t="s">
        <v>129</v>
      </c>
      <c r="M39" s="115" t="s">
        <v>129</v>
      </c>
      <c r="N39" s="113" t="s">
        <v>129</v>
      </c>
    </row>
    <row r="40" spans="1:14" ht="16.5">
      <c r="A40" s="105" t="s">
        <v>1287</v>
      </c>
      <c r="B40" s="67" t="s">
        <v>1257</v>
      </c>
      <c r="C40" s="67" t="s">
        <v>272</v>
      </c>
      <c r="D40" s="67" t="s">
        <v>272</v>
      </c>
      <c r="E40" s="68"/>
      <c r="F40" s="108" t="s">
        <v>128</v>
      </c>
      <c r="G40" s="111" t="s">
        <v>128</v>
      </c>
      <c r="H40" s="109" t="s">
        <v>128</v>
      </c>
      <c r="I40" s="108" t="s">
        <v>128</v>
      </c>
      <c r="J40" s="115" t="s">
        <v>128</v>
      </c>
      <c r="K40" s="113" t="s">
        <v>128</v>
      </c>
      <c r="L40" s="108" t="s">
        <v>129</v>
      </c>
      <c r="M40" s="115" t="s">
        <v>129</v>
      </c>
      <c r="N40" s="113" t="s">
        <v>129</v>
      </c>
    </row>
    <row r="41" spans="1:14" ht="16.5">
      <c r="A41" s="105" t="s">
        <v>1288</v>
      </c>
      <c r="B41" s="67" t="s">
        <v>1257</v>
      </c>
      <c r="C41" s="67" t="s">
        <v>272</v>
      </c>
      <c r="D41" s="67" t="s">
        <v>272</v>
      </c>
      <c r="E41" s="68"/>
      <c r="F41" s="108" t="s">
        <v>128</v>
      </c>
      <c r="G41" s="111" t="s">
        <v>128</v>
      </c>
      <c r="H41" s="109" t="s">
        <v>128</v>
      </c>
      <c r="I41" s="108" t="s">
        <v>129</v>
      </c>
      <c r="J41" s="115" t="s">
        <v>129</v>
      </c>
      <c r="K41" s="113" t="s">
        <v>129</v>
      </c>
      <c r="L41" s="108" t="s">
        <v>129</v>
      </c>
      <c r="M41" s="115" t="s">
        <v>129</v>
      </c>
      <c r="N41" s="113" t="s">
        <v>129</v>
      </c>
    </row>
    <row r="42" spans="1:14" ht="16.5">
      <c r="A42" s="105" t="s">
        <v>485</v>
      </c>
      <c r="B42" s="67" t="s">
        <v>1257</v>
      </c>
      <c r="C42" s="67" t="s">
        <v>486</v>
      </c>
      <c r="D42" s="67"/>
      <c r="E42" s="68"/>
      <c r="F42" s="108">
        <v>3</v>
      </c>
      <c r="G42" s="111">
        <v>3</v>
      </c>
      <c r="H42" s="109" t="s">
        <v>129</v>
      </c>
      <c r="I42" s="108">
        <v>3</v>
      </c>
      <c r="J42" s="115" t="s">
        <v>130</v>
      </c>
      <c r="K42" s="113" t="s">
        <v>130</v>
      </c>
      <c r="L42" s="108">
        <v>4</v>
      </c>
      <c r="M42" s="115" t="s">
        <v>130</v>
      </c>
      <c r="N42" s="113" t="s">
        <v>130</v>
      </c>
    </row>
    <row r="43" spans="1:14" ht="16.5">
      <c r="A43" s="105" t="s">
        <v>1289</v>
      </c>
      <c r="B43" s="67" t="s">
        <v>1257</v>
      </c>
      <c r="C43" s="67" t="s">
        <v>486</v>
      </c>
      <c r="D43" s="67" t="s">
        <v>486</v>
      </c>
      <c r="E43" s="68" t="s">
        <v>1048</v>
      </c>
      <c r="F43" s="108" t="s">
        <v>129</v>
      </c>
      <c r="G43" s="111" t="s">
        <v>129</v>
      </c>
      <c r="H43" s="109" t="s">
        <v>129</v>
      </c>
      <c r="I43" s="108" t="s">
        <v>129</v>
      </c>
      <c r="J43" s="115" t="s">
        <v>129</v>
      </c>
      <c r="K43" s="113" t="s">
        <v>129</v>
      </c>
      <c r="L43" s="108" t="s">
        <v>129</v>
      </c>
      <c r="M43" s="115" t="s">
        <v>129</v>
      </c>
      <c r="N43" s="113" t="s">
        <v>129</v>
      </c>
    </row>
    <row r="44" spans="1:14" ht="16.5">
      <c r="A44" s="105" t="s">
        <v>1290</v>
      </c>
      <c r="B44" s="67" t="s">
        <v>1257</v>
      </c>
      <c r="C44" s="67" t="s">
        <v>486</v>
      </c>
      <c r="D44" s="67" t="s">
        <v>486</v>
      </c>
      <c r="E44" s="68" t="s">
        <v>280</v>
      </c>
      <c r="F44" s="108">
        <v>2</v>
      </c>
      <c r="G44" s="111" t="s">
        <v>130</v>
      </c>
      <c r="H44" s="109" t="s">
        <v>130</v>
      </c>
      <c r="I44" s="108">
        <v>2</v>
      </c>
      <c r="J44" s="115" t="s">
        <v>130</v>
      </c>
      <c r="K44" s="113" t="s">
        <v>130</v>
      </c>
      <c r="L44" s="108">
        <v>3</v>
      </c>
      <c r="M44" s="115">
        <v>3</v>
      </c>
      <c r="N44" s="113" t="s">
        <v>129</v>
      </c>
    </row>
    <row r="45" spans="1:14" ht="16.5">
      <c r="A45" s="105" t="s">
        <v>1291</v>
      </c>
      <c r="B45" s="67" t="s">
        <v>1257</v>
      </c>
      <c r="C45" s="67" t="s">
        <v>486</v>
      </c>
      <c r="D45" s="67" t="s">
        <v>486</v>
      </c>
      <c r="E45" s="68" t="s">
        <v>157</v>
      </c>
      <c r="F45" s="108" t="s">
        <v>129</v>
      </c>
      <c r="G45" s="111" t="s">
        <v>129</v>
      </c>
      <c r="H45" s="109" t="s">
        <v>129</v>
      </c>
      <c r="I45" s="108" t="s">
        <v>129</v>
      </c>
      <c r="J45" s="115" t="s">
        <v>129</v>
      </c>
      <c r="K45" s="113" t="s">
        <v>129</v>
      </c>
      <c r="L45" s="108" t="s">
        <v>129</v>
      </c>
      <c r="M45" s="115" t="s">
        <v>129</v>
      </c>
      <c r="N45" s="113" t="s">
        <v>129</v>
      </c>
    </row>
    <row r="46" spans="1:14" ht="16.5">
      <c r="A46" s="105" t="s">
        <v>1292</v>
      </c>
      <c r="B46" s="67" t="s">
        <v>1257</v>
      </c>
      <c r="C46" s="67" t="s">
        <v>486</v>
      </c>
      <c r="D46" s="67" t="s">
        <v>486</v>
      </c>
      <c r="E46" s="68" t="s">
        <v>1158</v>
      </c>
      <c r="F46" s="108" t="s">
        <v>129</v>
      </c>
      <c r="G46" s="111" t="s">
        <v>129</v>
      </c>
      <c r="H46" s="109" t="s">
        <v>129</v>
      </c>
      <c r="I46" s="108" t="s">
        <v>129</v>
      </c>
      <c r="J46" s="115" t="s">
        <v>129</v>
      </c>
      <c r="K46" s="113" t="s">
        <v>129</v>
      </c>
      <c r="L46" s="108">
        <v>1</v>
      </c>
      <c r="M46" s="115" t="s">
        <v>130</v>
      </c>
      <c r="N46" s="113" t="s">
        <v>130</v>
      </c>
    </row>
    <row r="47" spans="1:14" ht="16.5">
      <c r="A47" s="105" t="s">
        <v>1293</v>
      </c>
      <c r="B47" s="67" t="s">
        <v>1257</v>
      </c>
      <c r="C47" s="67" t="s">
        <v>486</v>
      </c>
      <c r="D47" s="67" t="s">
        <v>486</v>
      </c>
      <c r="E47" s="68" t="s">
        <v>989</v>
      </c>
      <c r="F47" s="108" t="s">
        <v>129</v>
      </c>
      <c r="G47" s="111" t="s">
        <v>129</v>
      </c>
      <c r="H47" s="109" t="s">
        <v>129</v>
      </c>
      <c r="I47" s="108" t="s">
        <v>129</v>
      </c>
      <c r="J47" s="115" t="s">
        <v>129</v>
      </c>
      <c r="K47" s="113" t="s">
        <v>129</v>
      </c>
      <c r="L47" s="108" t="s">
        <v>129</v>
      </c>
      <c r="M47" s="115" t="s">
        <v>129</v>
      </c>
      <c r="N47" s="113" t="s">
        <v>129</v>
      </c>
    </row>
    <row r="48" spans="1:14" ht="16.5">
      <c r="A48" s="105" t="s">
        <v>1294</v>
      </c>
      <c r="B48" s="67" t="s">
        <v>1257</v>
      </c>
      <c r="C48" s="67" t="s">
        <v>486</v>
      </c>
      <c r="D48" s="67" t="s">
        <v>486</v>
      </c>
      <c r="E48" s="68" t="s">
        <v>1021</v>
      </c>
      <c r="F48" s="108" t="s">
        <v>129</v>
      </c>
      <c r="G48" s="111" t="s">
        <v>129</v>
      </c>
      <c r="H48" s="109" t="s">
        <v>129</v>
      </c>
      <c r="I48" s="108" t="s">
        <v>129</v>
      </c>
      <c r="J48" s="115" t="s">
        <v>129</v>
      </c>
      <c r="K48" s="113" t="s">
        <v>129</v>
      </c>
      <c r="L48" s="108" t="s">
        <v>129</v>
      </c>
      <c r="M48" s="115" t="s">
        <v>129</v>
      </c>
      <c r="N48" s="113" t="s">
        <v>129</v>
      </c>
    </row>
    <row r="49" spans="1:14" ht="16.5">
      <c r="A49" s="105" t="s">
        <v>1295</v>
      </c>
      <c r="B49" s="67" t="s">
        <v>1257</v>
      </c>
      <c r="C49" s="67" t="s">
        <v>486</v>
      </c>
      <c r="D49" s="67" t="s">
        <v>486</v>
      </c>
      <c r="E49" s="68" t="s">
        <v>1118</v>
      </c>
      <c r="F49" s="108" t="s">
        <v>129</v>
      </c>
      <c r="G49" s="111" t="s">
        <v>129</v>
      </c>
      <c r="H49" s="109" t="s">
        <v>129</v>
      </c>
      <c r="I49" s="108" t="s">
        <v>129</v>
      </c>
      <c r="J49" s="115" t="s">
        <v>129</v>
      </c>
      <c r="K49" s="113" t="s">
        <v>129</v>
      </c>
      <c r="L49" s="108" t="s">
        <v>129</v>
      </c>
      <c r="M49" s="115" t="s">
        <v>129</v>
      </c>
      <c r="N49" s="113" t="s">
        <v>129</v>
      </c>
    </row>
    <row r="50" spans="1:14" ht="16.5">
      <c r="A50" s="105" t="s">
        <v>1296</v>
      </c>
      <c r="B50" s="67" t="s">
        <v>1257</v>
      </c>
      <c r="C50" s="67" t="s">
        <v>486</v>
      </c>
      <c r="D50" s="67" t="s">
        <v>486</v>
      </c>
      <c r="E50" s="68" t="s">
        <v>1074</v>
      </c>
      <c r="F50" s="108">
        <v>1</v>
      </c>
      <c r="G50" s="111" t="s">
        <v>130</v>
      </c>
      <c r="H50" s="109" t="s">
        <v>130</v>
      </c>
      <c r="I50" s="108">
        <v>1</v>
      </c>
      <c r="J50" s="115" t="s">
        <v>130</v>
      </c>
      <c r="K50" s="113" t="s">
        <v>130</v>
      </c>
      <c r="L50" s="108" t="s">
        <v>129</v>
      </c>
      <c r="M50" s="115" t="s">
        <v>129</v>
      </c>
      <c r="N50" s="113" t="s">
        <v>129</v>
      </c>
    </row>
    <row r="51" spans="1:14" ht="16.5">
      <c r="A51" s="105" t="s">
        <v>488</v>
      </c>
      <c r="B51" s="67" t="s">
        <v>1257</v>
      </c>
      <c r="C51" s="67" t="s">
        <v>489</v>
      </c>
      <c r="D51" s="67"/>
      <c r="E51" s="68"/>
      <c r="F51" s="108">
        <v>103</v>
      </c>
      <c r="G51" s="111">
        <v>102</v>
      </c>
      <c r="H51" s="109">
        <v>1</v>
      </c>
      <c r="I51" s="108">
        <v>100</v>
      </c>
      <c r="J51" s="115">
        <v>99</v>
      </c>
      <c r="K51" s="113">
        <v>1</v>
      </c>
      <c r="L51" s="108">
        <v>91</v>
      </c>
      <c r="M51" s="115">
        <v>89</v>
      </c>
      <c r="N51" s="113">
        <v>2</v>
      </c>
    </row>
    <row r="52" spans="1:14" ht="16.5">
      <c r="A52" s="105" t="s">
        <v>490</v>
      </c>
      <c r="B52" s="67" t="s">
        <v>1257</v>
      </c>
      <c r="C52" s="67" t="s">
        <v>489</v>
      </c>
      <c r="D52" s="67" t="s">
        <v>491</v>
      </c>
      <c r="E52" s="68"/>
      <c r="F52" s="108">
        <v>82</v>
      </c>
      <c r="G52" s="111">
        <v>82</v>
      </c>
      <c r="H52" s="109" t="s">
        <v>129</v>
      </c>
      <c r="I52" s="108">
        <v>80</v>
      </c>
      <c r="J52" s="115">
        <v>80</v>
      </c>
      <c r="K52" s="113" t="s">
        <v>129</v>
      </c>
      <c r="L52" s="108">
        <v>71</v>
      </c>
      <c r="M52" s="115">
        <v>70</v>
      </c>
      <c r="N52" s="113">
        <v>1</v>
      </c>
    </row>
    <row r="53" spans="1:14" ht="16.5">
      <c r="A53" s="105" t="s">
        <v>1297</v>
      </c>
      <c r="B53" s="67" t="s">
        <v>1257</v>
      </c>
      <c r="C53" s="67" t="s">
        <v>489</v>
      </c>
      <c r="D53" s="67" t="s">
        <v>491</v>
      </c>
      <c r="E53" s="68" t="s">
        <v>1096</v>
      </c>
      <c r="F53" s="108">
        <v>3</v>
      </c>
      <c r="G53" s="111">
        <v>3</v>
      </c>
      <c r="H53" s="109" t="s">
        <v>129</v>
      </c>
      <c r="I53" s="108">
        <v>3</v>
      </c>
      <c r="J53" s="115">
        <v>3</v>
      </c>
      <c r="K53" s="113" t="s">
        <v>129</v>
      </c>
      <c r="L53" s="108">
        <v>2</v>
      </c>
      <c r="M53" s="115" t="s">
        <v>130</v>
      </c>
      <c r="N53" s="113" t="s">
        <v>130</v>
      </c>
    </row>
    <row r="54" spans="1:14" ht="16.5">
      <c r="A54" s="105" t="s">
        <v>1298</v>
      </c>
      <c r="B54" s="67" t="s">
        <v>1257</v>
      </c>
      <c r="C54" s="67" t="s">
        <v>489</v>
      </c>
      <c r="D54" s="67" t="s">
        <v>491</v>
      </c>
      <c r="E54" s="68" t="s">
        <v>1159</v>
      </c>
      <c r="F54" s="108">
        <v>14</v>
      </c>
      <c r="G54" s="111">
        <v>14</v>
      </c>
      <c r="H54" s="109" t="s">
        <v>129</v>
      </c>
      <c r="I54" s="108">
        <v>14</v>
      </c>
      <c r="J54" s="115">
        <v>14</v>
      </c>
      <c r="K54" s="113" t="s">
        <v>129</v>
      </c>
      <c r="L54" s="108">
        <v>12</v>
      </c>
      <c r="M54" s="115">
        <v>12</v>
      </c>
      <c r="N54" s="113" t="s">
        <v>129</v>
      </c>
    </row>
    <row r="55" spans="1:14" ht="16.5">
      <c r="A55" s="105" t="s">
        <v>1299</v>
      </c>
      <c r="B55" s="67" t="s">
        <v>1257</v>
      </c>
      <c r="C55" s="67" t="s">
        <v>489</v>
      </c>
      <c r="D55" s="67" t="s">
        <v>491</v>
      </c>
      <c r="E55" s="68" t="s">
        <v>247</v>
      </c>
      <c r="F55" s="108">
        <v>15</v>
      </c>
      <c r="G55" s="111">
        <v>15</v>
      </c>
      <c r="H55" s="109" t="s">
        <v>129</v>
      </c>
      <c r="I55" s="108">
        <v>16</v>
      </c>
      <c r="J55" s="115">
        <v>16</v>
      </c>
      <c r="K55" s="113" t="s">
        <v>129</v>
      </c>
      <c r="L55" s="108">
        <v>15</v>
      </c>
      <c r="M55" s="115">
        <v>15</v>
      </c>
      <c r="N55" s="113" t="s">
        <v>129</v>
      </c>
    </row>
    <row r="56" spans="1:14" ht="16.5">
      <c r="A56" s="105" t="s">
        <v>1300</v>
      </c>
      <c r="B56" s="67" t="s">
        <v>1257</v>
      </c>
      <c r="C56" s="67" t="s">
        <v>489</v>
      </c>
      <c r="D56" s="67" t="s">
        <v>491</v>
      </c>
      <c r="E56" s="68" t="s">
        <v>1187</v>
      </c>
      <c r="F56" s="108">
        <v>25</v>
      </c>
      <c r="G56" s="111">
        <v>25</v>
      </c>
      <c r="H56" s="109" t="s">
        <v>129</v>
      </c>
      <c r="I56" s="108">
        <v>26</v>
      </c>
      <c r="J56" s="115">
        <v>26</v>
      </c>
      <c r="K56" s="113" t="s">
        <v>129</v>
      </c>
      <c r="L56" s="108">
        <v>22</v>
      </c>
      <c r="M56" s="115">
        <v>22</v>
      </c>
      <c r="N56" s="113" t="s">
        <v>129</v>
      </c>
    </row>
    <row r="57" spans="1:14" ht="16.5">
      <c r="A57" s="105" t="s">
        <v>1301</v>
      </c>
      <c r="B57" s="67" t="s">
        <v>1257</v>
      </c>
      <c r="C57" s="67" t="s">
        <v>489</v>
      </c>
      <c r="D57" s="67" t="s">
        <v>491</v>
      </c>
      <c r="E57" s="68" t="s">
        <v>1228</v>
      </c>
      <c r="F57" s="108">
        <v>7</v>
      </c>
      <c r="G57" s="111">
        <v>7</v>
      </c>
      <c r="H57" s="109" t="s">
        <v>129</v>
      </c>
      <c r="I57" s="108">
        <v>7</v>
      </c>
      <c r="J57" s="115">
        <v>7</v>
      </c>
      <c r="K57" s="113" t="s">
        <v>129</v>
      </c>
      <c r="L57" s="108">
        <v>7</v>
      </c>
      <c r="M57" s="115">
        <v>7</v>
      </c>
      <c r="N57" s="113" t="s">
        <v>129</v>
      </c>
    </row>
    <row r="58" spans="1:14" ht="16.5">
      <c r="A58" s="105" t="s">
        <v>1302</v>
      </c>
      <c r="B58" s="67" t="s">
        <v>1257</v>
      </c>
      <c r="C58" s="67" t="s">
        <v>489</v>
      </c>
      <c r="D58" s="67" t="s">
        <v>491</v>
      </c>
      <c r="E58" s="68" t="s">
        <v>990</v>
      </c>
      <c r="F58" s="108">
        <v>3</v>
      </c>
      <c r="G58" s="111">
        <v>3</v>
      </c>
      <c r="H58" s="109" t="s">
        <v>129</v>
      </c>
      <c r="I58" s="108">
        <v>3</v>
      </c>
      <c r="J58" s="115">
        <v>3</v>
      </c>
      <c r="K58" s="113" t="s">
        <v>129</v>
      </c>
      <c r="L58" s="108">
        <v>3</v>
      </c>
      <c r="M58" s="115">
        <v>3</v>
      </c>
      <c r="N58" s="113" t="s">
        <v>129</v>
      </c>
    </row>
    <row r="59" spans="1:14" ht="16.5">
      <c r="A59" s="105" t="s">
        <v>1303</v>
      </c>
      <c r="B59" s="67" t="s">
        <v>1257</v>
      </c>
      <c r="C59" s="67" t="s">
        <v>489</v>
      </c>
      <c r="D59" s="67" t="s">
        <v>491</v>
      </c>
      <c r="E59" s="68" t="s">
        <v>1049</v>
      </c>
      <c r="F59" s="108" t="s">
        <v>129</v>
      </c>
      <c r="G59" s="111" t="s">
        <v>129</v>
      </c>
      <c r="H59" s="109" t="s">
        <v>129</v>
      </c>
      <c r="I59" s="108" t="s">
        <v>129</v>
      </c>
      <c r="J59" s="115" t="s">
        <v>129</v>
      </c>
      <c r="K59" s="113" t="s">
        <v>129</v>
      </c>
      <c r="L59" s="108" t="s">
        <v>129</v>
      </c>
      <c r="M59" s="115" t="s">
        <v>129</v>
      </c>
      <c r="N59" s="113" t="s">
        <v>129</v>
      </c>
    </row>
    <row r="60" spans="1:14" ht="16.5">
      <c r="A60" s="105" t="s">
        <v>1304</v>
      </c>
      <c r="B60" s="67" t="s">
        <v>1257</v>
      </c>
      <c r="C60" s="67" t="s">
        <v>489</v>
      </c>
      <c r="D60" s="67" t="s">
        <v>491</v>
      </c>
      <c r="E60" s="68" t="s">
        <v>1221</v>
      </c>
      <c r="F60" s="108" t="s">
        <v>129</v>
      </c>
      <c r="G60" s="111" t="s">
        <v>129</v>
      </c>
      <c r="H60" s="109" t="s">
        <v>129</v>
      </c>
      <c r="I60" s="108" t="s">
        <v>129</v>
      </c>
      <c r="J60" s="115" t="s">
        <v>129</v>
      </c>
      <c r="K60" s="113" t="s">
        <v>129</v>
      </c>
      <c r="L60" s="108" t="s">
        <v>129</v>
      </c>
      <c r="M60" s="115" t="s">
        <v>129</v>
      </c>
      <c r="N60" s="113" t="s">
        <v>129</v>
      </c>
    </row>
    <row r="61" spans="1:14" ht="16.5">
      <c r="A61" s="105" t="s">
        <v>1305</v>
      </c>
      <c r="B61" s="67" t="s">
        <v>1257</v>
      </c>
      <c r="C61" s="67" t="s">
        <v>489</v>
      </c>
      <c r="D61" s="67" t="s">
        <v>491</v>
      </c>
      <c r="E61" s="68" t="s">
        <v>1119</v>
      </c>
      <c r="F61" s="108">
        <v>3</v>
      </c>
      <c r="G61" s="111">
        <v>3</v>
      </c>
      <c r="H61" s="109" t="s">
        <v>129</v>
      </c>
      <c r="I61" s="108">
        <v>3</v>
      </c>
      <c r="J61" s="115">
        <v>3</v>
      </c>
      <c r="K61" s="113" t="s">
        <v>129</v>
      </c>
      <c r="L61" s="108">
        <v>3</v>
      </c>
      <c r="M61" s="115">
        <v>3</v>
      </c>
      <c r="N61" s="113" t="s">
        <v>129</v>
      </c>
    </row>
    <row r="62" spans="1:14" ht="16.5">
      <c r="A62" s="105" t="s">
        <v>1306</v>
      </c>
      <c r="B62" s="67" t="s">
        <v>1257</v>
      </c>
      <c r="C62" s="67" t="s">
        <v>489</v>
      </c>
      <c r="D62" s="67" t="s">
        <v>491</v>
      </c>
      <c r="E62" s="68" t="s">
        <v>276</v>
      </c>
      <c r="F62" s="108" t="s">
        <v>129</v>
      </c>
      <c r="G62" s="111" t="s">
        <v>129</v>
      </c>
      <c r="H62" s="109" t="s">
        <v>129</v>
      </c>
      <c r="I62" s="108" t="s">
        <v>129</v>
      </c>
      <c r="J62" s="115" t="s">
        <v>129</v>
      </c>
      <c r="K62" s="113" t="s">
        <v>129</v>
      </c>
      <c r="L62" s="108" t="s">
        <v>129</v>
      </c>
      <c r="M62" s="115" t="s">
        <v>129</v>
      </c>
      <c r="N62" s="113" t="s">
        <v>129</v>
      </c>
    </row>
    <row r="63" spans="1:14" ht="16.5">
      <c r="A63" s="105" t="s">
        <v>1307</v>
      </c>
      <c r="B63" s="67" t="s">
        <v>1257</v>
      </c>
      <c r="C63" s="67" t="s">
        <v>489</v>
      </c>
      <c r="D63" s="67" t="s">
        <v>491</v>
      </c>
      <c r="E63" s="68" t="s">
        <v>1140</v>
      </c>
      <c r="F63" s="108" t="s">
        <v>129</v>
      </c>
      <c r="G63" s="111" t="s">
        <v>129</v>
      </c>
      <c r="H63" s="109" t="s">
        <v>129</v>
      </c>
      <c r="I63" s="108" t="s">
        <v>129</v>
      </c>
      <c r="J63" s="115" t="s">
        <v>129</v>
      </c>
      <c r="K63" s="113" t="s">
        <v>129</v>
      </c>
      <c r="L63" s="108" t="s">
        <v>129</v>
      </c>
      <c r="M63" s="115" t="s">
        <v>129</v>
      </c>
      <c r="N63" s="113" t="s">
        <v>129</v>
      </c>
    </row>
    <row r="64" spans="1:14" ht="16.5">
      <c r="A64" s="105" t="s">
        <v>1308</v>
      </c>
      <c r="B64" s="67" t="s">
        <v>1257</v>
      </c>
      <c r="C64" s="67" t="s">
        <v>489</v>
      </c>
      <c r="D64" s="67" t="s">
        <v>491</v>
      </c>
      <c r="E64" s="68" t="s">
        <v>1212</v>
      </c>
      <c r="F64" s="108">
        <v>9</v>
      </c>
      <c r="G64" s="111">
        <v>9</v>
      </c>
      <c r="H64" s="109" t="s">
        <v>129</v>
      </c>
      <c r="I64" s="108">
        <v>5</v>
      </c>
      <c r="J64" s="115">
        <v>5</v>
      </c>
      <c r="K64" s="113" t="s">
        <v>129</v>
      </c>
      <c r="L64" s="108">
        <v>6</v>
      </c>
      <c r="M64" s="115">
        <v>6</v>
      </c>
      <c r="N64" s="113" t="s">
        <v>129</v>
      </c>
    </row>
    <row r="65" spans="1:14" ht="16.5">
      <c r="A65" s="105" t="s">
        <v>1309</v>
      </c>
      <c r="B65" s="67" t="s">
        <v>1257</v>
      </c>
      <c r="C65" s="67" t="s">
        <v>489</v>
      </c>
      <c r="D65" s="67" t="s">
        <v>491</v>
      </c>
      <c r="E65" s="68" t="s">
        <v>1203</v>
      </c>
      <c r="F65" s="108">
        <v>3</v>
      </c>
      <c r="G65" s="111">
        <v>3</v>
      </c>
      <c r="H65" s="109" t="s">
        <v>129</v>
      </c>
      <c r="I65" s="108">
        <v>3</v>
      </c>
      <c r="J65" s="115">
        <v>3</v>
      </c>
      <c r="K65" s="113" t="s">
        <v>129</v>
      </c>
      <c r="L65" s="108" t="s">
        <v>129</v>
      </c>
      <c r="M65" s="115" t="s">
        <v>129</v>
      </c>
      <c r="N65" s="113" t="s">
        <v>129</v>
      </c>
    </row>
    <row r="66" spans="1:14" ht="16.5">
      <c r="A66" s="105" t="s">
        <v>1310</v>
      </c>
      <c r="B66" s="67" t="s">
        <v>1257</v>
      </c>
      <c r="C66" s="67" t="s">
        <v>489</v>
      </c>
      <c r="D66" s="67" t="s">
        <v>491</v>
      </c>
      <c r="E66" s="68" t="s">
        <v>1022</v>
      </c>
      <c r="F66" s="108" t="s">
        <v>129</v>
      </c>
      <c r="G66" s="111" t="s">
        <v>129</v>
      </c>
      <c r="H66" s="109" t="s">
        <v>129</v>
      </c>
      <c r="I66" s="108" t="s">
        <v>129</v>
      </c>
      <c r="J66" s="115" t="s">
        <v>129</v>
      </c>
      <c r="K66" s="113" t="s">
        <v>129</v>
      </c>
      <c r="L66" s="108">
        <v>1</v>
      </c>
      <c r="M66" s="115" t="s">
        <v>130</v>
      </c>
      <c r="N66" s="113" t="s">
        <v>130</v>
      </c>
    </row>
    <row r="67" spans="1:14" ht="16.5">
      <c r="A67" s="105" t="s">
        <v>1311</v>
      </c>
      <c r="B67" s="67" t="s">
        <v>1257</v>
      </c>
      <c r="C67" s="67" t="s">
        <v>489</v>
      </c>
      <c r="D67" s="67" t="s">
        <v>491</v>
      </c>
      <c r="E67" s="68" t="s">
        <v>1075</v>
      </c>
      <c r="F67" s="108" t="s">
        <v>129</v>
      </c>
      <c r="G67" s="111" t="s">
        <v>129</v>
      </c>
      <c r="H67" s="109" t="s">
        <v>129</v>
      </c>
      <c r="I67" s="108" t="s">
        <v>129</v>
      </c>
      <c r="J67" s="115" t="s">
        <v>129</v>
      </c>
      <c r="K67" s="113" t="s">
        <v>129</v>
      </c>
      <c r="L67" s="108" t="s">
        <v>129</v>
      </c>
      <c r="M67" s="115" t="s">
        <v>129</v>
      </c>
      <c r="N67" s="113" t="s">
        <v>129</v>
      </c>
    </row>
    <row r="68" spans="1:14" ht="16.5">
      <c r="A68" s="105" t="s">
        <v>492</v>
      </c>
      <c r="B68" s="67" t="s">
        <v>1257</v>
      </c>
      <c r="C68" s="67" t="s">
        <v>489</v>
      </c>
      <c r="D68" s="67" t="s">
        <v>493</v>
      </c>
      <c r="E68" s="68"/>
      <c r="F68" s="108">
        <v>2</v>
      </c>
      <c r="G68" s="111" t="s">
        <v>130</v>
      </c>
      <c r="H68" s="109" t="s">
        <v>130</v>
      </c>
      <c r="I68" s="108">
        <v>1</v>
      </c>
      <c r="J68" s="115" t="s">
        <v>130</v>
      </c>
      <c r="K68" s="113" t="s">
        <v>130</v>
      </c>
      <c r="L68" s="108">
        <v>2</v>
      </c>
      <c r="M68" s="115" t="s">
        <v>130</v>
      </c>
      <c r="N68" s="113" t="s">
        <v>130</v>
      </c>
    </row>
    <row r="69" spans="1:14" ht="16.5">
      <c r="A69" s="105" t="s">
        <v>1312</v>
      </c>
      <c r="B69" s="67" t="s">
        <v>1257</v>
      </c>
      <c r="C69" s="67" t="s">
        <v>489</v>
      </c>
      <c r="D69" s="67" t="s">
        <v>493</v>
      </c>
      <c r="E69" s="68" t="s">
        <v>339</v>
      </c>
      <c r="F69" s="108">
        <v>2</v>
      </c>
      <c r="G69" s="111" t="s">
        <v>130</v>
      </c>
      <c r="H69" s="109" t="s">
        <v>130</v>
      </c>
      <c r="I69" s="108">
        <v>1</v>
      </c>
      <c r="J69" s="115" t="s">
        <v>130</v>
      </c>
      <c r="K69" s="113" t="s">
        <v>130</v>
      </c>
      <c r="L69" s="108">
        <v>2</v>
      </c>
      <c r="M69" s="115" t="s">
        <v>130</v>
      </c>
      <c r="N69" s="113" t="s">
        <v>130</v>
      </c>
    </row>
    <row r="70" spans="1:14" ht="16.5">
      <c r="A70" s="105" t="s">
        <v>494</v>
      </c>
      <c r="B70" s="67" t="s">
        <v>1257</v>
      </c>
      <c r="C70" s="67" t="s">
        <v>489</v>
      </c>
      <c r="D70" s="67" t="s">
        <v>495</v>
      </c>
      <c r="E70" s="68"/>
      <c r="F70" s="108">
        <v>19</v>
      </c>
      <c r="G70" s="111" t="s">
        <v>130</v>
      </c>
      <c r="H70" s="109" t="s">
        <v>130</v>
      </c>
      <c r="I70" s="108">
        <v>19</v>
      </c>
      <c r="J70" s="115" t="s">
        <v>130</v>
      </c>
      <c r="K70" s="113" t="s">
        <v>130</v>
      </c>
      <c r="L70" s="108">
        <v>18</v>
      </c>
      <c r="M70" s="115" t="s">
        <v>130</v>
      </c>
      <c r="N70" s="113" t="s">
        <v>130</v>
      </c>
    </row>
    <row r="71" spans="1:14" ht="16.5">
      <c r="A71" s="105" t="s">
        <v>1313</v>
      </c>
      <c r="B71" s="67" t="s">
        <v>1257</v>
      </c>
      <c r="C71" s="67" t="s">
        <v>489</v>
      </c>
      <c r="D71" s="67" t="s">
        <v>495</v>
      </c>
      <c r="E71" s="68" t="s">
        <v>991</v>
      </c>
      <c r="F71" s="108">
        <v>17</v>
      </c>
      <c r="G71" s="111">
        <v>16</v>
      </c>
      <c r="H71" s="109">
        <v>1</v>
      </c>
      <c r="I71" s="108">
        <v>17</v>
      </c>
      <c r="J71" s="115">
        <v>16</v>
      </c>
      <c r="K71" s="113">
        <v>1</v>
      </c>
      <c r="L71" s="108">
        <v>16</v>
      </c>
      <c r="M71" s="115">
        <v>15</v>
      </c>
      <c r="N71" s="113">
        <v>1</v>
      </c>
    </row>
    <row r="72" spans="1:14" ht="16.5">
      <c r="A72" s="105" t="s">
        <v>1314</v>
      </c>
      <c r="B72" s="67" t="s">
        <v>1257</v>
      </c>
      <c r="C72" s="67" t="s">
        <v>489</v>
      </c>
      <c r="D72" s="67" t="s">
        <v>495</v>
      </c>
      <c r="E72" s="68" t="s">
        <v>327</v>
      </c>
      <c r="F72" s="108">
        <v>2</v>
      </c>
      <c r="G72" s="111" t="s">
        <v>130</v>
      </c>
      <c r="H72" s="109" t="s">
        <v>130</v>
      </c>
      <c r="I72" s="108">
        <v>2</v>
      </c>
      <c r="J72" s="115" t="s">
        <v>130</v>
      </c>
      <c r="K72" s="113" t="s">
        <v>130</v>
      </c>
      <c r="L72" s="108">
        <v>2</v>
      </c>
      <c r="M72" s="115" t="s">
        <v>130</v>
      </c>
      <c r="N72" s="113" t="s">
        <v>130</v>
      </c>
    </row>
    <row r="73" spans="1:14" ht="16.5">
      <c r="A73" s="105" t="s">
        <v>497</v>
      </c>
      <c r="B73" s="67" t="s">
        <v>1257</v>
      </c>
      <c r="C73" s="67" t="s">
        <v>498</v>
      </c>
      <c r="D73" s="67"/>
      <c r="E73" s="68"/>
      <c r="F73" s="108">
        <v>29</v>
      </c>
      <c r="G73" s="111">
        <v>29</v>
      </c>
      <c r="H73" s="109" t="s">
        <v>129</v>
      </c>
      <c r="I73" s="108">
        <v>25</v>
      </c>
      <c r="J73" s="115">
        <v>24</v>
      </c>
      <c r="K73" s="113">
        <v>1</v>
      </c>
      <c r="L73" s="108">
        <v>17</v>
      </c>
      <c r="M73" s="115">
        <v>16</v>
      </c>
      <c r="N73" s="113">
        <v>1</v>
      </c>
    </row>
    <row r="74" spans="1:14" ht="16.5">
      <c r="A74" s="105" t="s">
        <v>1315</v>
      </c>
      <c r="B74" s="67" t="s">
        <v>1257</v>
      </c>
      <c r="C74" s="67" t="s">
        <v>498</v>
      </c>
      <c r="D74" s="67" t="s">
        <v>498</v>
      </c>
      <c r="E74" s="68" t="s">
        <v>1023</v>
      </c>
      <c r="F74" s="108" t="s">
        <v>129</v>
      </c>
      <c r="G74" s="111" t="s">
        <v>129</v>
      </c>
      <c r="H74" s="109" t="s">
        <v>129</v>
      </c>
      <c r="I74" s="108" t="s">
        <v>129</v>
      </c>
      <c r="J74" s="115" t="s">
        <v>129</v>
      </c>
      <c r="K74" s="113" t="s">
        <v>129</v>
      </c>
      <c r="L74" s="108" t="s">
        <v>129</v>
      </c>
      <c r="M74" s="115" t="s">
        <v>129</v>
      </c>
      <c r="N74" s="113" t="s">
        <v>129</v>
      </c>
    </row>
    <row r="75" spans="1:14" ht="16.5">
      <c r="A75" s="105" t="s">
        <v>1316</v>
      </c>
      <c r="B75" s="67" t="s">
        <v>1257</v>
      </c>
      <c r="C75" s="67" t="s">
        <v>498</v>
      </c>
      <c r="D75" s="67" t="s">
        <v>498</v>
      </c>
      <c r="E75" s="68" t="s">
        <v>992</v>
      </c>
      <c r="F75" s="108" t="s">
        <v>129</v>
      </c>
      <c r="G75" s="111" t="s">
        <v>129</v>
      </c>
      <c r="H75" s="109" t="s">
        <v>129</v>
      </c>
      <c r="I75" s="108" t="s">
        <v>129</v>
      </c>
      <c r="J75" s="115" t="s">
        <v>129</v>
      </c>
      <c r="K75" s="113" t="s">
        <v>129</v>
      </c>
      <c r="L75" s="108" t="s">
        <v>129</v>
      </c>
      <c r="M75" s="115" t="s">
        <v>129</v>
      </c>
      <c r="N75" s="113" t="s">
        <v>129</v>
      </c>
    </row>
    <row r="76" spans="1:14" ht="16.5">
      <c r="A76" s="105" t="s">
        <v>1317</v>
      </c>
      <c r="B76" s="67" t="s">
        <v>1257</v>
      </c>
      <c r="C76" s="67" t="s">
        <v>498</v>
      </c>
      <c r="D76" s="67" t="s">
        <v>498</v>
      </c>
      <c r="E76" s="68" t="s">
        <v>131</v>
      </c>
      <c r="F76" s="108" t="s">
        <v>129</v>
      </c>
      <c r="G76" s="111" t="s">
        <v>129</v>
      </c>
      <c r="H76" s="109" t="s">
        <v>129</v>
      </c>
      <c r="I76" s="108" t="s">
        <v>129</v>
      </c>
      <c r="J76" s="115" t="s">
        <v>129</v>
      </c>
      <c r="K76" s="113" t="s">
        <v>129</v>
      </c>
      <c r="L76" s="108" t="s">
        <v>129</v>
      </c>
      <c r="M76" s="115" t="s">
        <v>129</v>
      </c>
      <c r="N76" s="113" t="s">
        <v>129</v>
      </c>
    </row>
    <row r="77" spans="1:14" ht="16.5">
      <c r="A77" s="105" t="s">
        <v>1318</v>
      </c>
      <c r="B77" s="67" t="s">
        <v>1257</v>
      </c>
      <c r="C77" s="67" t="s">
        <v>498</v>
      </c>
      <c r="D77" s="67" t="s">
        <v>498</v>
      </c>
      <c r="E77" s="68" t="s">
        <v>1141</v>
      </c>
      <c r="F77" s="108">
        <v>1</v>
      </c>
      <c r="G77" s="111" t="s">
        <v>130</v>
      </c>
      <c r="H77" s="109" t="s">
        <v>130</v>
      </c>
      <c r="I77" s="108" t="s">
        <v>129</v>
      </c>
      <c r="J77" s="115" t="s">
        <v>129</v>
      </c>
      <c r="K77" s="113" t="s">
        <v>129</v>
      </c>
      <c r="L77" s="108" t="s">
        <v>129</v>
      </c>
      <c r="M77" s="115" t="s">
        <v>129</v>
      </c>
      <c r="N77" s="113" t="s">
        <v>129</v>
      </c>
    </row>
    <row r="78" spans="1:14" ht="16.5">
      <c r="A78" s="105" t="s">
        <v>1319</v>
      </c>
      <c r="B78" s="67" t="s">
        <v>1257</v>
      </c>
      <c r="C78" s="67" t="s">
        <v>498</v>
      </c>
      <c r="D78" s="67" t="s">
        <v>498</v>
      </c>
      <c r="E78" s="68" t="s">
        <v>1097</v>
      </c>
      <c r="F78" s="108">
        <v>2</v>
      </c>
      <c r="G78" s="111" t="s">
        <v>130</v>
      </c>
      <c r="H78" s="109" t="s">
        <v>130</v>
      </c>
      <c r="I78" s="108">
        <v>2</v>
      </c>
      <c r="J78" s="115" t="s">
        <v>130</v>
      </c>
      <c r="K78" s="113" t="s">
        <v>130</v>
      </c>
      <c r="L78" s="108">
        <v>1</v>
      </c>
      <c r="M78" s="115" t="s">
        <v>130</v>
      </c>
      <c r="N78" s="113" t="s">
        <v>130</v>
      </c>
    </row>
    <row r="79" spans="1:14" ht="16.5">
      <c r="A79" s="105" t="s">
        <v>1320</v>
      </c>
      <c r="B79" s="67" t="s">
        <v>1257</v>
      </c>
      <c r="C79" s="67" t="s">
        <v>498</v>
      </c>
      <c r="D79" s="67" t="s">
        <v>498</v>
      </c>
      <c r="E79" s="68" t="s">
        <v>1188</v>
      </c>
      <c r="F79" s="108">
        <v>18</v>
      </c>
      <c r="G79" s="111">
        <v>18</v>
      </c>
      <c r="H79" s="109" t="s">
        <v>129</v>
      </c>
      <c r="I79" s="108">
        <v>18</v>
      </c>
      <c r="J79" s="115">
        <v>18</v>
      </c>
      <c r="K79" s="113" t="s">
        <v>129</v>
      </c>
      <c r="L79" s="108">
        <v>12</v>
      </c>
      <c r="M79" s="115">
        <v>12</v>
      </c>
      <c r="N79" s="113" t="s">
        <v>129</v>
      </c>
    </row>
    <row r="80" spans="1:14" ht="16.5">
      <c r="A80" s="105" t="s">
        <v>1321</v>
      </c>
      <c r="B80" s="67" t="s">
        <v>1257</v>
      </c>
      <c r="C80" s="67" t="s">
        <v>498</v>
      </c>
      <c r="D80" s="67" t="s">
        <v>498</v>
      </c>
      <c r="E80" s="68" t="s">
        <v>183</v>
      </c>
      <c r="F80" s="108">
        <v>3</v>
      </c>
      <c r="G80" s="111">
        <v>3</v>
      </c>
      <c r="H80" s="109" t="s">
        <v>129</v>
      </c>
      <c r="I80" s="108">
        <v>3</v>
      </c>
      <c r="J80" s="115">
        <v>3</v>
      </c>
      <c r="K80" s="113" t="s">
        <v>129</v>
      </c>
      <c r="L80" s="108">
        <v>3</v>
      </c>
      <c r="M80" s="115">
        <v>3</v>
      </c>
      <c r="N80" s="113" t="s">
        <v>129</v>
      </c>
    </row>
    <row r="81" spans="1:14" ht="16.5">
      <c r="A81" s="105" t="s">
        <v>1322</v>
      </c>
      <c r="B81" s="67" t="s">
        <v>1257</v>
      </c>
      <c r="C81" s="67" t="s">
        <v>498</v>
      </c>
      <c r="D81" s="67" t="s">
        <v>498</v>
      </c>
      <c r="E81" s="68" t="s">
        <v>1050</v>
      </c>
      <c r="F81" s="108" t="s">
        <v>129</v>
      </c>
      <c r="G81" s="111" t="s">
        <v>129</v>
      </c>
      <c r="H81" s="109" t="s">
        <v>129</v>
      </c>
      <c r="I81" s="108" t="s">
        <v>129</v>
      </c>
      <c r="J81" s="115" t="s">
        <v>129</v>
      </c>
      <c r="K81" s="113" t="s">
        <v>129</v>
      </c>
      <c r="L81" s="108" t="s">
        <v>129</v>
      </c>
      <c r="M81" s="115" t="s">
        <v>129</v>
      </c>
      <c r="N81" s="113" t="s">
        <v>129</v>
      </c>
    </row>
    <row r="82" spans="1:14" ht="16.5">
      <c r="A82" s="105" t="s">
        <v>1323</v>
      </c>
      <c r="B82" s="67" t="s">
        <v>1257</v>
      </c>
      <c r="C82" s="67" t="s">
        <v>498</v>
      </c>
      <c r="D82" s="67" t="s">
        <v>498</v>
      </c>
      <c r="E82" s="68" t="s">
        <v>149</v>
      </c>
      <c r="F82" s="108">
        <v>2</v>
      </c>
      <c r="G82" s="111" t="s">
        <v>130</v>
      </c>
      <c r="H82" s="109" t="s">
        <v>130</v>
      </c>
      <c r="I82" s="108" t="s">
        <v>129</v>
      </c>
      <c r="J82" s="115" t="s">
        <v>129</v>
      </c>
      <c r="K82" s="113" t="s">
        <v>129</v>
      </c>
      <c r="L82" s="108" t="s">
        <v>129</v>
      </c>
      <c r="M82" s="115" t="s">
        <v>129</v>
      </c>
      <c r="N82" s="113" t="s">
        <v>129</v>
      </c>
    </row>
    <row r="83" spans="1:14" ht="16.5">
      <c r="A83" s="105" t="s">
        <v>1324</v>
      </c>
      <c r="B83" s="67" t="s">
        <v>1257</v>
      </c>
      <c r="C83" s="67" t="s">
        <v>498</v>
      </c>
      <c r="D83" s="67" t="s">
        <v>498</v>
      </c>
      <c r="E83" s="68" t="s">
        <v>1213</v>
      </c>
      <c r="F83" s="108">
        <v>2</v>
      </c>
      <c r="G83" s="111" t="s">
        <v>130</v>
      </c>
      <c r="H83" s="109" t="s">
        <v>130</v>
      </c>
      <c r="I83" s="108">
        <v>1</v>
      </c>
      <c r="J83" s="115" t="s">
        <v>130</v>
      </c>
      <c r="K83" s="113" t="s">
        <v>130</v>
      </c>
      <c r="L83" s="108">
        <v>1</v>
      </c>
      <c r="M83" s="115" t="s">
        <v>130</v>
      </c>
      <c r="N83" s="113" t="s">
        <v>130</v>
      </c>
    </row>
    <row r="84" spans="1:14" ht="16.5">
      <c r="A84" s="105" t="s">
        <v>1325</v>
      </c>
      <c r="B84" s="67" t="s">
        <v>1257</v>
      </c>
      <c r="C84" s="67" t="s">
        <v>498</v>
      </c>
      <c r="D84" s="67" t="s">
        <v>498</v>
      </c>
      <c r="E84" s="68" t="s">
        <v>190</v>
      </c>
      <c r="F84" s="108" t="s">
        <v>129</v>
      </c>
      <c r="G84" s="111" t="s">
        <v>129</v>
      </c>
      <c r="H84" s="109" t="s">
        <v>129</v>
      </c>
      <c r="I84" s="108" t="s">
        <v>129</v>
      </c>
      <c r="J84" s="115" t="s">
        <v>129</v>
      </c>
      <c r="K84" s="113" t="s">
        <v>129</v>
      </c>
      <c r="L84" s="108" t="s">
        <v>129</v>
      </c>
      <c r="M84" s="115" t="s">
        <v>129</v>
      </c>
      <c r="N84" s="113" t="s">
        <v>129</v>
      </c>
    </row>
    <row r="85" spans="1:14" ht="16.5">
      <c r="A85" s="105" t="s">
        <v>1326</v>
      </c>
      <c r="B85" s="67" t="s">
        <v>1257</v>
      </c>
      <c r="C85" s="67" t="s">
        <v>498</v>
      </c>
      <c r="D85" s="67" t="s">
        <v>498</v>
      </c>
      <c r="E85" s="68" t="s">
        <v>1076</v>
      </c>
      <c r="F85" s="108">
        <v>1</v>
      </c>
      <c r="G85" s="111" t="s">
        <v>130</v>
      </c>
      <c r="H85" s="109" t="s">
        <v>130</v>
      </c>
      <c r="I85" s="108">
        <v>1</v>
      </c>
      <c r="J85" s="115" t="s">
        <v>130</v>
      </c>
      <c r="K85" s="113" t="s">
        <v>130</v>
      </c>
      <c r="L85" s="108" t="s">
        <v>129</v>
      </c>
      <c r="M85" s="115" t="s">
        <v>129</v>
      </c>
      <c r="N85" s="113" t="s">
        <v>129</v>
      </c>
    </row>
    <row r="86" spans="1:14" ht="16.5">
      <c r="A86" s="105" t="s">
        <v>1327</v>
      </c>
      <c r="B86" s="67" t="s">
        <v>1257</v>
      </c>
      <c r="C86" s="67" t="s">
        <v>498</v>
      </c>
      <c r="D86" s="67" t="s">
        <v>498</v>
      </c>
      <c r="E86" s="68"/>
      <c r="F86" s="108" t="s">
        <v>128</v>
      </c>
      <c r="G86" s="111" t="s">
        <v>128</v>
      </c>
      <c r="H86" s="109" t="s">
        <v>128</v>
      </c>
      <c r="I86" s="108" t="s">
        <v>128</v>
      </c>
      <c r="J86" s="115" t="s">
        <v>128</v>
      </c>
      <c r="K86" s="113" t="s">
        <v>128</v>
      </c>
      <c r="L86" s="108" t="s">
        <v>129</v>
      </c>
      <c r="M86" s="115" t="s">
        <v>129</v>
      </c>
      <c r="N86" s="113" t="s">
        <v>129</v>
      </c>
    </row>
    <row r="87" spans="1:14" ht="16.5">
      <c r="A87" s="105" t="s">
        <v>1328</v>
      </c>
      <c r="B87" s="67" t="s">
        <v>1257</v>
      </c>
      <c r="C87" s="67" t="s">
        <v>498</v>
      </c>
      <c r="D87" s="67" t="s">
        <v>498</v>
      </c>
      <c r="E87" s="68"/>
      <c r="F87" s="108" t="s">
        <v>128</v>
      </c>
      <c r="G87" s="111" t="s">
        <v>128</v>
      </c>
      <c r="H87" s="109" t="s">
        <v>128</v>
      </c>
      <c r="I87" s="108" t="s">
        <v>129</v>
      </c>
      <c r="J87" s="115" t="s">
        <v>129</v>
      </c>
      <c r="K87" s="113" t="s">
        <v>129</v>
      </c>
      <c r="L87" s="108" t="s">
        <v>129</v>
      </c>
      <c r="M87" s="115" t="s">
        <v>129</v>
      </c>
      <c r="N87" s="113" t="s">
        <v>129</v>
      </c>
    </row>
    <row r="88" spans="1:14" ht="16.5">
      <c r="A88" s="105" t="s">
        <v>500</v>
      </c>
      <c r="B88" s="67" t="s">
        <v>1257</v>
      </c>
      <c r="C88" s="67" t="s">
        <v>501</v>
      </c>
      <c r="D88" s="67"/>
      <c r="E88" s="68"/>
      <c r="F88" s="108">
        <v>28</v>
      </c>
      <c r="G88" s="111">
        <v>28</v>
      </c>
      <c r="H88" s="109" t="s">
        <v>129</v>
      </c>
      <c r="I88" s="108">
        <v>31</v>
      </c>
      <c r="J88" s="115">
        <v>31</v>
      </c>
      <c r="K88" s="113" t="s">
        <v>129</v>
      </c>
      <c r="L88" s="108">
        <v>26</v>
      </c>
      <c r="M88" s="115">
        <v>26</v>
      </c>
      <c r="N88" s="113" t="s">
        <v>129</v>
      </c>
    </row>
    <row r="89" spans="1:14" ht="16.5">
      <c r="A89" s="105" t="s">
        <v>1329</v>
      </c>
      <c r="B89" s="67" t="s">
        <v>1257</v>
      </c>
      <c r="C89" s="67" t="s">
        <v>501</v>
      </c>
      <c r="D89" s="67" t="s">
        <v>501</v>
      </c>
      <c r="E89" s="68" t="s">
        <v>185</v>
      </c>
      <c r="F89" s="108">
        <v>1</v>
      </c>
      <c r="G89" s="111" t="s">
        <v>130</v>
      </c>
      <c r="H89" s="109" t="s">
        <v>130</v>
      </c>
      <c r="I89" s="108">
        <v>1</v>
      </c>
      <c r="J89" s="115" t="s">
        <v>130</v>
      </c>
      <c r="K89" s="113" t="s">
        <v>130</v>
      </c>
      <c r="L89" s="108">
        <v>1</v>
      </c>
      <c r="M89" s="115" t="s">
        <v>130</v>
      </c>
      <c r="N89" s="113" t="s">
        <v>130</v>
      </c>
    </row>
    <row r="90" spans="1:14" ht="16.5">
      <c r="A90" s="105" t="s">
        <v>1330</v>
      </c>
      <c r="B90" s="67" t="s">
        <v>1257</v>
      </c>
      <c r="C90" s="67" t="s">
        <v>501</v>
      </c>
      <c r="D90" s="67" t="s">
        <v>501</v>
      </c>
      <c r="E90" s="68" t="s">
        <v>300</v>
      </c>
      <c r="F90" s="108">
        <v>6</v>
      </c>
      <c r="G90" s="111">
        <v>6</v>
      </c>
      <c r="H90" s="109" t="s">
        <v>129</v>
      </c>
      <c r="I90" s="108">
        <v>13</v>
      </c>
      <c r="J90" s="115">
        <v>13</v>
      </c>
      <c r="K90" s="113" t="s">
        <v>129</v>
      </c>
      <c r="L90" s="108">
        <v>11</v>
      </c>
      <c r="M90" s="115">
        <v>11</v>
      </c>
      <c r="N90" s="113" t="s">
        <v>129</v>
      </c>
    </row>
    <row r="91" spans="1:14" ht="16.5">
      <c r="A91" s="105" t="s">
        <v>1331</v>
      </c>
      <c r="B91" s="67" t="s">
        <v>1257</v>
      </c>
      <c r="C91" s="67" t="s">
        <v>501</v>
      </c>
      <c r="D91" s="67" t="s">
        <v>501</v>
      </c>
      <c r="E91" s="68" t="s">
        <v>242</v>
      </c>
      <c r="F91" s="108" t="s">
        <v>129</v>
      </c>
      <c r="G91" s="111" t="s">
        <v>129</v>
      </c>
      <c r="H91" s="109" t="s">
        <v>129</v>
      </c>
      <c r="I91" s="108" t="s">
        <v>129</v>
      </c>
      <c r="J91" s="115" t="s">
        <v>129</v>
      </c>
      <c r="K91" s="113" t="s">
        <v>129</v>
      </c>
      <c r="L91" s="108">
        <v>1</v>
      </c>
      <c r="M91" s="115" t="s">
        <v>130</v>
      </c>
      <c r="N91" s="113" t="s">
        <v>130</v>
      </c>
    </row>
    <row r="92" spans="1:14" ht="16.5">
      <c r="A92" s="105" t="s">
        <v>1332</v>
      </c>
      <c r="B92" s="67" t="s">
        <v>1257</v>
      </c>
      <c r="C92" s="67" t="s">
        <v>501</v>
      </c>
      <c r="D92" s="67" t="s">
        <v>501</v>
      </c>
      <c r="E92" s="68" t="s">
        <v>1189</v>
      </c>
      <c r="F92" s="108" t="s">
        <v>129</v>
      </c>
      <c r="G92" s="111" t="s">
        <v>129</v>
      </c>
      <c r="H92" s="109" t="s">
        <v>129</v>
      </c>
      <c r="I92" s="108" t="s">
        <v>129</v>
      </c>
      <c r="J92" s="115" t="s">
        <v>129</v>
      </c>
      <c r="K92" s="113" t="s">
        <v>129</v>
      </c>
      <c r="L92" s="108" t="s">
        <v>129</v>
      </c>
      <c r="M92" s="115" t="s">
        <v>129</v>
      </c>
      <c r="N92" s="113" t="s">
        <v>129</v>
      </c>
    </row>
    <row r="93" spans="1:14" ht="16.5">
      <c r="A93" s="105" t="s">
        <v>1333</v>
      </c>
      <c r="B93" s="67" t="s">
        <v>1257</v>
      </c>
      <c r="C93" s="67" t="s">
        <v>501</v>
      </c>
      <c r="D93" s="67" t="s">
        <v>501</v>
      </c>
      <c r="E93" s="68" t="s">
        <v>1120</v>
      </c>
      <c r="F93" s="108">
        <v>5</v>
      </c>
      <c r="G93" s="111">
        <v>5</v>
      </c>
      <c r="H93" s="109" t="s">
        <v>129</v>
      </c>
      <c r="I93" s="108">
        <v>5</v>
      </c>
      <c r="J93" s="115">
        <v>5</v>
      </c>
      <c r="K93" s="113" t="s">
        <v>129</v>
      </c>
      <c r="L93" s="108">
        <v>4</v>
      </c>
      <c r="M93" s="115">
        <v>4</v>
      </c>
      <c r="N93" s="113" t="s">
        <v>129</v>
      </c>
    </row>
    <row r="94" spans="1:14" ht="16.5">
      <c r="A94" s="105" t="s">
        <v>1334</v>
      </c>
      <c r="B94" s="67" t="s">
        <v>1257</v>
      </c>
      <c r="C94" s="67" t="s">
        <v>501</v>
      </c>
      <c r="D94" s="67" t="s">
        <v>501</v>
      </c>
      <c r="E94" s="68" t="s">
        <v>1024</v>
      </c>
      <c r="F94" s="108">
        <v>6</v>
      </c>
      <c r="G94" s="111">
        <v>6</v>
      </c>
      <c r="H94" s="109" t="s">
        <v>129</v>
      </c>
      <c r="I94" s="108">
        <v>5</v>
      </c>
      <c r="J94" s="115">
        <v>5</v>
      </c>
      <c r="K94" s="113" t="s">
        <v>129</v>
      </c>
      <c r="L94" s="108">
        <v>4</v>
      </c>
      <c r="M94" s="115">
        <v>4</v>
      </c>
      <c r="N94" s="113" t="s">
        <v>129</v>
      </c>
    </row>
    <row r="95" spans="1:14" ht="16.5">
      <c r="A95" s="105" t="s">
        <v>1335</v>
      </c>
      <c r="B95" s="67" t="s">
        <v>1257</v>
      </c>
      <c r="C95" s="67" t="s">
        <v>501</v>
      </c>
      <c r="D95" s="67" t="s">
        <v>501</v>
      </c>
      <c r="E95" s="68" t="s">
        <v>1175</v>
      </c>
      <c r="F95" s="108">
        <v>3</v>
      </c>
      <c r="G95" s="111" t="s">
        <v>130</v>
      </c>
      <c r="H95" s="109" t="s">
        <v>130</v>
      </c>
      <c r="I95" s="108">
        <v>3</v>
      </c>
      <c r="J95" s="115">
        <v>3</v>
      </c>
      <c r="K95" s="113" t="s">
        <v>129</v>
      </c>
      <c r="L95" s="108">
        <v>2</v>
      </c>
      <c r="M95" s="115" t="s">
        <v>130</v>
      </c>
      <c r="N95" s="113" t="s">
        <v>130</v>
      </c>
    </row>
    <row r="96" spans="1:14" ht="16.5">
      <c r="A96" s="105" t="s">
        <v>1336</v>
      </c>
      <c r="B96" s="67" t="s">
        <v>1257</v>
      </c>
      <c r="C96" s="67" t="s">
        <v>501</v>
      </c>
      <c r="D96" s="67" t="s">
        <v>501</v>
      </c>
      <c r="E96" s="68" t="s">
        <v>1051</v>
      </c>
      <c r="F96" s="108">
        <v>3</v>
      </c>
      <c r="G96" s="111">
        <v>3</v>
      </c>
      <c r="H96" s="109" t="s">
        <v>129</v>
      </c>
      <c r="I96" s="108">
        <v>2</v>
      </c>
      <c r="J96" s="115" t="s">
        <v>130</v>
      </c>
      <c r="K96" s="113" t="s">
        <v>130</v>
      </c>
      <c r="L96" s="108">
        <v>1</v>
      </c>
      <c r="M96" s="115" t="s">
        <v>130</v>
      </c>
      <c r="N96" s="113" t="s">
        <v>130</v>
      </c>
    </row>
    <row r="97" spans="1:14" ht="16.5">
      <c r="A97" s="105" t="s">
        <v>1337</v>
      </c>
      <c r="B97" s="67" t="s">
        <v>1257</v>
      </c>
      <c r="C97" s="67" t="s">
        <v>501</v>
      </c>
      <c r="D97" s="67" t="s">
        <v>501</v>
      </c>
      <c r="E97" s="68" t="s">
        <v>993</v>
      </c>
      <c r="F97" s="108">
        <v>4</v>
      </c>
      <c r="G97" s="111">
        <v>4</v>
      </c>
      <c r="H97" s="109" t="s">
        <v>129</v>
      </c>
      <c r="I97" s="108">
        <v>2</v>
      </c>
      <c r="J97" s="115" t="s">
        <v>130</v>
      </c>
      <c r="K97" s="113" t="s">
        <v>130</v>
      </c>
      <c r="L97" s="108">
        <v>2</v>
      </c>
      <c r="M97" s="115" t="s">
        <v>130</v>
      </c>
      <c r="N97" s="113" t="s">
        <v>130</v>
      </c>
    </row>
    <row r="98" spans="1:14" ht="16.5">
      <c r="A98" s="105" t="s">
        <v>1338</v>
      </c>
      <c r="B98" s="67" t="s">
        <v>1257</v>
      </c>
      <c r="C98" s="67" t="s">
        <v>501</v>
      </c>
      <c r="D98" s="67" t="s">
        <v>501</v>
      </c>
      <c r="E98" s="68" t="s">
        <v>1160</v>
      </c>
      <c r="F98" s="108" t="s">
        <v>129</v>
      </c>
      <c r="G98" s="111" t="s">
        <v>129</v>
      </c>
      <c r="H98" s="109" t="s">
        <v>129</v>
      </c>
      <c r="I98" s="108" t="s">
        <v>129</v>
      </c>
      <c r="J98" s="115" t="s">
        <v>129</v>
      </c>
      <c r="K98" s="113" t="s">
        <v>129</v>
      </c>
      <c r="L98" s="108" t="s">
        <v>129</v>
      </c>
      <c r="M98" s="115" t="s">
        <v>129</v>
      </c>
      <c r="N98" s="113" t="s">
        <v>129</v>
      </c>
    </row>
    <row r="99" spans="1:14" ht="16.5">
      <c r="A99" s="105" t="s">
        <v>503</v>
      </c>
      <c r="B99" s="67" t="s">
        <v>1257</v>
      </c>
      <c r="C99" s="67" t="s">
        <v>504</v>
      </c>
      <c r="D99" s="67"/>
      <c r="E99" s="68"/>
      <c r="F99" s="108">
        <v>286</v>
      </c>
      <c r="G99" s="111">
        <v>286</v>
      </c>
      <c r="H99" s="109" t="s">
        <v>129</v>
      </c>
      <c r="I99" s="108">
        <v>264</v>
      </c>
      <c r="J99" s="115">
        <v>263</v>
      </c>
      <c r="K99" s="113">
        <v>1</v>
      </c>
      <c r="L99" s="108">
        <v>233</v>
      </c>
      <c r="M99" s="115">
        <v>231</v>
      </c>
      <c r="N99" s="113">
        <v>2</v>
      </c>
    </row>
    <row r="100" spans="1:14" ht="16.5">
      <c r="A100" s="105" t="s">
        <v>505</v>
      </c>
      <c r="B100" s="67" t="s">
        <v>1257</v>
      </c>
      <c r="C100" s="67" t="s">
        <v>504</v>
      </c>
      <c r="D100" s="67" t="s">
        <v>506</v>
      </c>
      <c r="E100" s="68"/>
      <c r="F100" s="108">
        <v>124</v>
      </c>
      <c r="G100" s="111">
        <v>124</v>
      </c>
      <c r="H100" s="109" t="s">
        <v>129</v>
      </c>
      <c r="I100" s="108">
        <v>111</v>
      </c>
      <c r="J100" s="115">
        <v>111</v>
      </c>
      <c r="K100" s="113" t="s">
        <v>129</v>
      </c>
      <c r="L100" s="108">
        <v>91</v>
      </c>
      <c r="M100" s="115">
        <v>90</v>
      </c>
      <c r="N100" s="113">
        <v>1</v>
      </c>
    </row>
    <row r="101" spans="1:14" ht="16.5">
      <c r="A101" s="105" t="s">
        <v>1339</v>
      </c>
      <c r="B101" s="67" t="s">
        <v>1257</v>
      </c>
      <c r="C101" s="67" t="s">
        <v>504</v>
      </c>
      <c r="D101" s="67" t="s">
        <v>506</v>
      </c>
      <c r="E101" s="68" t="s">
        <v>994</v>
      </c>
      <c r="F101" s="108">
        <v>4</v>
      </c>
      <c r="G101" s="111">
        <v>4</v>
      </c>
      <c r="H101" s="109" t="s">
        <v>129</v>
      </c>
      <c r="I101" s="108">
        <v>3</v>
      </c>
      <c r="J101" s="115">
        <v>3</v>
      </c>
      <c r="K101" s="113" t="s">
        <v>129</v>
      </c>
      <c r="L101" s="108">
        <v>3</v>
      </c>
      <c r="M101" s="115">
        <v>3</v>
      </c>
      <c r="N101" s="113" t="s">
        <v>129</v>
      </c>
    </row>
    <row r="102" spans="1:14" ht="16.5">
      <c r="A102" s="105" t="s">
        <v>1340</v>
      </c>
      <c r="B102" s="67" t="s">
        <v>1257</v>
      </c>
      <c r="C102" s="67" t="s">
        <v>504</v>
      </c>
      <c r="D102" s="67" t="s">
        <v>506</v>
      </c>
      <c r="E102" s="68" t="s">
        <v>1246</v>
      </c>
      <c r="F102" s="108">
        <v>1</v>
      </c>
      <c r="G102" s="111" t="s">
        <v>130</v>
      </c>
      <c r="H102" s="109" t="s">
        <v>130</v>
      </c>
      <c r="I102" s="108">
        <v>1</v>
      </c>
      <c r="J102" s="115" t="s">
        <v>130</v>
      </c>
      <c r="K102" s="113" t="s">
        <v>130</v>
      </c>
      <c r="L102" s="108">
        <v>1</v>
      </c>
      <c r="M102" s="115" t="s">
        <v>130</v>
      </c>
      <c r="N102" s="113" t="s">
        <v>130</v>
      </c>
    </row>
    <row r="103" spans="1:14" ht="16.5">
      <c r="A103" s="105" t="s">
        <v>1341</v>
      </c>
      <c r="B103" s="67" t="s">
        <v>1257</v>
      </c>
      <c r="C103" s="67" t="s">
        <v>504</v>
      </c>
      <c r="D103" s="67" t="s">
        <v>506</v>
      </c>
      <c r="E103" s="68" t="s">
        <v>1077</v>
      </c>
      <c r="F103" s="108">
        <v>3</v>
      </c>
      <c r="G103" s="111">
        <v>3</v>
      </c>
      <c r="H103" s="109" t="s">
        <v>129</v>
      </c>
      <c r="I103" s="108">
        <v>2</v>
      </c>
      <c r="J103" s="115" t="s">
        <v>130</v>
      </c>
      <c r="K103" s="113" t="s">
        <v>130</v>
      </c>
      <c r="L103" s="108">
        <v>2</v>
      </c>
      <c r="M103" s="115" t="s">
        <v>130</v>
      </c>
      <c r="N103" s="113" t="s">
        <v>130</v>
      </c>
    </row>
    <row r="104" spans="1:14" ht="16.5">
      <c r="A104" s="105" t="s">
        <v>1342</v>
      </c>
      <c r="B104" s="67" t="s">
        <v>1257</v>
      </c>
      <c r="C104" s="67" t="s">
        <v>504</v>
      </c>
      <c r="D104" s="67" t="s">
        <v>506</v>
      </c>
      <c r="E104" s="68" t="s">
        <v>324</v>
      </c>
      <c r="F104" s="108">
        <v>1</v>
      </c>
      <c r="G104" s="111" t="s">
        <v>130</v>
      </c>
      <c r="H104" s="109" t="s">
        <v>130</v>
      </c>
      <c r="I104" s="108">
        <v>1</v>
      </c>
      <c r="J104" s="115" t="s">
        <v>130</v>
      </c>
      <c r="K104" s="113" t="s">
        <v>130</v>
      </c>
      <c r="L104" s="108">
        <v>3</v>
      </c>
      <c r="M104" s="115">
        <v>3</v>
      </c>
      <c r="N104" s="113" t="s">
        <v>129</v>
      </c>
    </row>
    <row r="105" spans="1:14" ht="16.5">
      <c r="A105" s="105" t="s">
        <v>1343</v>
      </c>
      <c r="B105" s="67" t="s">
        <v>1257</v>
      </c>
      <c r="C105" s="67" t="s">
        <v>504</v>
      </c>
      <c r="D105" s="67" t="s">
        <v>506</v>
      </c>
      <c r="E105" s="68" t="s">
        <v>1237</v>
      </c>
      <c r="F105" s="108">
        <v>5</v>
      </c>
      <c r="G105" s="111">
        <v>5</v>
      </c>
      <c r="H105" s="109" t="s">
        <v>129</v>
      </c>
      <c r="I105" s="108">
        <v>6</v>
      </c>
      <c r="J105" s="115">
        <v>6</v>
      </c>
      <c r="K105" s="113" t="s">
        <v>129</v>
      </c>
      <c r="L105" s="108">
        <v>5</v>
      </c>
      <c r="M105" s="115">
        <v>5</v>
      </c>
      <c r="N105" s="113" t="s">
        <v>129</v>
      </c>
    </row>
    <row r="106" spans="1:14" ht="16.5">
      <c r="A106" s="105" t="s">
        <v>1344</v>
      </c>
      <c r="B106" s="67" t="s">
        <v>1257</v>
      </c>
      <c r="C106" s="67" t="s">
        <v>504</v>
      </c>
      <c r="D106" s="67" t="s">
        <v>506</v>
      </c>
      <c r="E106" s="68" t="s">
        <v>148</v>
      </c>
      <c r="F106" s="108">
        <v>7</v>
      </c>
      <c r="G106" s="111">
        <v>7</v>
      </c>
      <c r="H106" s="109" t="s">
        <v>129</v>
      </c>
      <c r="I106" s="108">
        <v>7</v>
      </c>
      <c r="J106" s="115">
        <v>7</v>
      </c>
      <c r="K106" s="113" t="s">
        <v>129</v>
      </c>
      <c r="L106" s="108">
        <v>4</v>
      </c>
      <c r="M106" s="115">
        <v>4</v>
      </c>
      <c r="N106" s="113" t="s">
        <v>129</v>
      </c>
    </row>
    <row r="107" spans="1:14" ht="16.5">
      <c r="A107" s="105" t="s">
        <v>1345</v>
      </c>
      <c r="B107" s="67" t="s">
        <v>1257</v>
      </c>
      <c r="C107" s="67" t="s">
        <v>504</v>
      </c>
      <c r="D107" s="67" t="s">
        <v>506</v>
      </c>
      <c r="E107" s="68" t="s">
        <v>280</v>
      </c>
      <c r="F107" s="108" t="s">
        <v>129</v>
      </c>
      <c r="G107" s="111" t="s">
        <v>129</v>
      </c>
      <c r="H107" s="109" t="s">
        <v>129</v>
      </c>
      <c r="I107" s="108" t="s">
        <v>129</v>
      </c>
      <c r="J107" s="115" t="s">
        <v>129</v>
      </c>
      <c r="K107" s="113" t="s">
        <v>129</v>
      </c>
      <c r="L107" s="108" t="s">
        <v>129</v>
      </c>
      <c r="M107" s="115" t="s">
        <v>129</v>
      </c>
      <c r="N107" s="113" t="s">
        <v>129</v>
      </c>
    </row>
    <row r="108" spans="1:14" ht="16.5">
      <c r="A108" s="105" t="s">
        <v>1346</v>
      </c>
      <c r="B108" s="67" t="s">
        <v>1257</v>
      </c>
      <c r="C108" s="67" t="s">
        <v>504</v>
      </c>
      <c r="D108" s="67" t="s">
        <v>506</v>
      </c>
      <c r="E108" s="68" t="s">
        <v>1121</v>
      </c>
      <c r="F108" s="108">
        <v>12</v>
      </c>
      <c r="G108" s="111">
        <v>12</v>
      </c>
      <c r="H108" s="109" t="s">
        <v>129</v>
      </c>
      <c r="I108" s="108">
        <v>8</v>
      </c>
      <c r="J108" s="115">
        <v>8</v>
      </c>
      <c r="K108" s="113" t="s">
        <v>129</v>
      </c>
      <c r="L108" s="108">
        <v>5</v>
      </c>
      <c r="M108" s="115">
        <v>5</v>
      </c>
      <c r="N108" s="113" t="s">
        <v>129</v>
      </c>
    </row>
    <row r="109" spans="1:14" ht="16.5">
      <c r="A109" s="105" t="s">
        <v>1347</v>
      </c>
      <c r="B109" s="67" t="s">
        <v>1257</v>
      </c>
      <c r="C109" s="67" t="s">
        <v>504</v>
      </c>
      <c r="D109" s="67" t="s">
        <v>506</v>
      </c>
      <c r="E109" s="68" t="s">
        <v>264</v>
      </c>
      <c r="F109" s="108">
        <v>9</v>
      </c>
      <c r="G109" s="111">
        <v>9</v>
      </c>
      <c r="H109" s="109" t="s">
        <v>129</v>
      </c>
      <c r="I109" s="108">
        <v>9</v>
      </c>
      <c r="J109" s="115">
        <v>9</v>
      </c>
      <c r="K109" s="113" t="s">
        <v>129</v>
      </c>
      <c r="L109" s="108">
        <v>5</v>
      </c>
      <c r="M109" s="115">
        <v>5</v>
      </c>
      <c r="N109" s="113" t="s">
        <v>129</v>
      </c>
    </row>
    <row r="110" spans="1:14" ht="16.5">
      <c r="A110" s="105" t="s">
        <v>1348</v>
      </c>
      <c r="B110" s="67" t="s">
        <v>1257</v>
      </c>
      <c r="C110" s="67" t="s">
        <v>504</v>
      </c>
      <c r="D110" s="67" t="s">
        <v>506</v>
      </c>
      <c r="E110" s="68" t="s">
        <v>1214</v>
      </c>
      <c r="F110" s="108">
        <v>1</v>
      </c>
      <c r="G110" s="111" t="s">
        <v>130</v>
      </c>
      <c r="H110" s="109" t="s">
        <v>130</v>
      </c>
      <c r="I110" s="108">
        <v>1</v>
      </c>
      <c r="J110" s="115" t="s">
        <v>130</v>
      </c>
      <c r="K110" s="113" t="s">
        <v>130</v>
      </c>
      <c r="L110" s="108">
        <v>1</v>
      </c>
      <c r="M110" s="115" t="s">
        <v>130</v>
      </c>
      <c r="N110" s="113" t="s">
        <v>130</v>
      </c>
    </row>
    <row r="111" spans="1:14" ht="16.5">
      <c r="A111" s="105" t="s">
        <v>1349</v>
      </c>
      <c r="B111" s="67" t="s">
        <v>1257</v>
      </c>
      <c r="C111" s="67" t="s">
        <v>504</v>
      </c>
      <c r="D111" s="67" t="s">
        <v>506</v>
      </c>
      <c r="E111" s="68" t="s">
        <v>1204</v>
      </c>
      <c r="F111" s="108">
        <v>12</v>
      </c>
      <c r="G111" s="111">
        <v>12</v>
      </c>
      <c r="H111" s="109" t="s">
        <v>129</v>
      </c>
      <c r="I111" s="108">
        <v>8</v>
      </c>
      <c r="J111" s="115">
        <v>8</v>
      </c>
      <c r="K111" s="113" t="s">
        <v>129</v>
      </c>
      <c r="L111" s="108">
        <v>6</v>
      </c>
      <c r="M111" s="115">
        <v>6</v>
      </c>
      <c r="N111" s="113" t="s">
        <v>129</v>
      </c>
    </row>
    <row r="112" spans="1:14" ht="16.5">
      <c r="A112" s="105" t="s">
        <v>1350</v>
      </c>
      <c r="B112" s="67" t="s">
        <v>1257</v>
      </c>
      <c r="C112" s="67" t="s">
        <v>504</v>
      </c>
      <c r="D112" s="67" t="s">
        <v>506</v>
      </c>
      <c r="E112" s="68" t="s">
        <v>1142</v>
      </c>
      <c r="F112" s="108">
        <v>9</v>
      </c>
      <c r="G112" s="111">
        <v>9</v>
      </c>
      <c r="H112" s="109" t="s">
        <v>129</v>
      </c>
      <c r="I112" s="108">
        <v>9</v>
      </c>
      <c r="J112" s="115">
        <v>9</v>
      </c>
      <c r="K112" s="113" t="s">
        <v>129</v>
      </c>
      <c r="L112" s="108">
        <v>9</v>
      </c>
      <c r="M112" s="115">
        <v>9</v>
      </c>
      <c r="N112" s="113" t="s">
        <v>129</v>
      </c>
    </row>
    <row r="113" spans="1:14" ht="16.5">
      <c r="A113" s="105" t="s">
        <v>1351</v>
      </c>
      <c r="B113" s="67" t="s">
        <v>1257</v>
      </c>
      <c r="C113" s="67" t="s">
        <v>504</v>
      </c>
      <c r="D113" s="67" t="s">
        <v>506</v>
      </c>
      <c r="E113" s="68" t="s">
        <v>1052</v>
      </c>
      <c r="F113" s="108">
        <v>3</v>
      </c>
      <c r="G113" s="111">
        <v>3</v>
      </c>
      <c r="H113" s="109" t="s">
        <v>129</v>
      </c>
      <c r="I113" s="108">
        <v>3</v>
      </c>
      <c r="J113" s="115">
        <v>3</v>
      </c>
      <c r="K113" s="113" t="s">
        <v>129</v>
      </c>
      <c r="L113" s="108">
        <v>2</v>
      </c>
      <c r="M113" s="115" t="s">
        <v>130</v>
      </c>
      <c r="N113" s="113" t="s">
        <v>130</v>
      </c>
    </row>
    <row r="114" spans="1:14" ht="16.5">
      <c r="A114" s="105" t="s">
        <v>1352</v>
      </c>
      <c r="B114" s="67" t="s">
        <v>1257</v>
      </c>
      <c r="C114" s="67" t="s">
        <v>504</v>
      </c>
      <c r="D114" s="67" t="s">
        <v>506</v>
      </c>
      <c r="E114" s="68" t="s">
        <v>1222</v>
      </c>
      <c r="F114" s="108">
        <v>1</v>
      </c>
      <c r="G114" s="111" t="s">
        <v>130</v>
      </c>
      <c r="H114" s="109" t="s">
        <v>130</v>
      </c>
      <c r="I114" s="108">
        <v>2</v>
      </c>
      <c r="J114" s="115" t="s">
        <v>130</v>
      </c>
      <c r="K114" s="113" t="s">
        <v>130</v>
      </c>
      <c r="L114" s="108">
        <v>2</v>
      </c>
      <c r="M114" s="115" t="s">
        <v>130</v>
      </c>
      <c r="N114" s="113" t="s">
        <v>130</v>
      </c>
    </row>
    <row r="115" spans="1:14" ht="16.5">
      <c r="A115" s="105" t="s">
        <v>1353</v>
      </c>
      <c r="B115" s="67" t="s">
        <v>1257</v>
      </c>
      <c r="C115" s="67" t="s">
        <v>504</v>
      </c>
      <c r="D115" s="67" t="s">
        <v>506</v>
      </c>
      <c r="E115" s="68" t="s">
        <v>1240</v>
      </c>
      <c r="F115" s="108" t="s">
        <v>129</v>
      </c>
      <c r="G115" s="111" t="s">
        <v>129</v>
      </c>
      <c r="H115" s="109" t="s">
        <v>129</v>
      </c>
      <c r="I115" s="108" t="s">
        <v>129</v>
      </c>
      <c r="J115" s="115" t="s">
        <v>129</v>
      </c>
      <c r="K115" s="113" t="s">
        <v>129</v>
      </c>
      <c r="L115" s="108" t="s">
        <v>129</v>
      </c>
      <c r="M115" s="115" t="s">
        <v>129</v>
      </c>
      <c r="N115" s="113" t="s">
        <v>129</v>
      </c>
    </row>
    <row r="116" spans="1:14" ht="16.5">
      <c r="A116" s="105" t="s">
        <v>1354</v>
      </c>
      <c r="B116" s="67" t="s">
        <v>1257</v>
      </c>
      <c r="C116" s="67" t="s">
        <v>504</v>
      </c>
      <c r="D116" s="67" t="s">
        <v>506</v>
      </c>
      <c r="E116" s="68" t="s">
        <v>303</v>
      </c>
      <c r="F116" s="108" t="s">
        <v>129</v>
      </c>
      <c r="G116" s="111" t="s">
        <v>129</v>
      </c>
      <c r="H116" s="109" t="s">
        <v>129</v>
      </c>
      <c r="I116" s="108">
        <v>1</v>
      </c>
      <c r="J116" s="115" t="s">
        <v>130</v>
      </c>
      <c r="K116" s="113" t="s">
        <v>130</v>
      </c>
      <c r="L116" s="108" t="s">
        <v>129</v>
      </c>
      <c r="M116" s="115" t="s">
        <v>129</v>
      </c>
      <c r="N116" s="113" t="s">
        <v>129</v>
      </c>
    </row>
    <row r="117" spans="1:14" ht="16.5">
      <c r="A117" s="105" t="s">
        <v>1355</v>
      </c>
      <c r="B117" s="67" t="s">
        <v>1257</v>
      </c>
      <c r="C117" s="67" t="s">
        <v>504</v>
      </c>
      <c r="D117" s="67" t="s">
        <v>506</v>
      </c>
      <c r="E117" s="68" t="s">
        <v>1098</v>
      </c>
      <c r="F117" s="108">
        <v>5</v>
      </c>
      <c r="G117" s="111">
        <v>5</v>
      </c>
      <c r="H117" s="109" t="s">
        <v>129</v>
      </c>
      <c r="I117" s="108">
        <v>2</v>
      </c>
      <c r="J117" s="115" t="s">
        <v>130</v>
      </c>
      <c r="K117" s="113" t="s">
        <v>130</v>
      </c>
      <c r="L117" s="108">
        <v>2</v>
      </c>
      <c r="M117" s="115" t="s">
        <v>130</v>
      </c>
      <c r="N117" s="113" t="s">
        <v>130</v>
      </c>
    </row>
    <row r="118" spans="1:14" ht="16.5">
      <c r="A118" s="105" t="s">
        <v>1356</v>
      </c>
      <c r="B118" s="67" t="s">
        <v>1257</v>
      </c>
      <c r="C118" s="67" t="s">
        <v>504</v>
      </c>
      <c r="D118" s="67" t="s">
        <v>506</v>
      </c>
      <c r="E118" s="68" t="s">
        <v>1025</v>
      </c>
      <c r="F118" s="108" t="s">
        <v>129</v>
      </c>
      <c r="G118" s="111" t="s">
        <v>129</v>
      </c>
      <c r="H118" s="109" t="s">
        <v>129</v>
      </c>
      <c r="I118" s="108">
        <v>3</v>
      </c>
      <c r="J118" s="115">
        <v>3</v>
      </c>
      <c r="K118" s="113" t="s">
        <v>129</v>
      </c>
      <c r="L118" s="108">
        <v>1</v>
      </c>
      <c r="M118" s="115" t="s">
        <v>130</v>
      </c>
      <c r="N118" s="113" t="s">
        <v>130</v>
      </c>
    </row>
    <row r="119" spans="1:14" ht="16.5">
      <c r="A119" s="105" t="s">
        <v>1357</v>
      </c>
      <c r="B119" s="67" t="s">
        <v>1257</v>
      </c>
      <c r="C119" s="67" t="s">
        <v>504</v>
      </c>
      <c r="D119" s="67" t="s">
        <v>506</v>
      </c>
      <c r="E119" s="68" t="s">
        <v>1233</v>
      </c>
      <c r="F119" s="108">
        <v>12</v>
      </c>
      <c r="G119" s="111">
        <v>12</v>
      </c>
      <c r="H119" s="109" t="s">
        <v>129</v>
      </c>
      <c r="I119" s="108">
        <v>10</v>
      </c>
      <c r="J119" s="115">
        <v>10</v>
      </c>
      <c r="K119" s="113" t="s">
        <v>129</v>
      </c>
      <c r="L119" s="108">
        <v>8</v>
      </c>
      <c r="M119" s="115">
        <v>7</v>
      </c>
      <c r="N119" s="113">
        <v>1</v>
      </c>
    </row>
    <row r="120" spans="1:14" ht="16.5">
      <c r="A120" s="105" t="s">
        <v>1358</v>
      </c>
      <c r="B120" s="67" t="s">
        <v>1257</v>
      </c>
      <c r="C120" s="67" t="s">
        <v>504</v>
      </c>
      <c r="D120" s="67" t="s">
        <v>506</v>
      </c>
      <c r="E120" s="68" t="s">
        <v>1176</v>
      </c>
      <c r="F120" s="108">
        <v>39</v>
      </c>
      <c r="G120" s="111">
        <v>39</v>
      </c>
      <c r="H120" s="109" t="s">
        <v>129</v>
      </c>
      <c r="I120" s="108">
        <v>35</v>
      </c>
      <c r="J120" s="115">
        <v>35</v>
      </c>
      <c r="K120" s="113" t="s">
        <v>129</v>
      </c>
      <c r="L120" s="108">
        <v>32</v>
      </c>
      <c r="M120" s="115">
        <v>32</v>
      </c>
      <c r="N120" s="113" t="s">
        <v>129</v>
      </c>
    </row>
    <row r="121" spans="1:14" ht="16.5">
      <c r="A121" s="105" t="s">
        <v>507</v>
      </c>
      <c r="B121" s="67" t="s">
        <v>1257</v>
      </c>
      <c r="C121" s="67" t="s">
        <v>504</v>
      </c>
      <c r="D121" s="67" t="s">
        <v>508</v>
      </c>
      <c r="E121" s="68"/>
      <c r="F121" s="108">
        <v>162</v>
      </c>
      <c r="G121" s="111">
        <v>162</v>
      </c>
      <c r="H121" s="109" t="s">
        <v>129</v>
      </c>
      <c r="I121" s="108">
        <v>153</v>
      </c>
      <c r="J121" s="115">
        <v>152</v>
      </c>
      <c r="K121" s="113">
        <v>1</v>
      </c>
      <c r="L121" s="108">
        <v>142</v>
      </c>
      <c r="M121" s="115">
        <v>141</v>
      </c>
      <c r="N121" s="113">
        <v>1</v>
      </c>
    </row>
    <row r="122" spans="1:14" ht="16.5">
      <c r="A122" s="105" t="s">
        <v>1359</v>
      </c>
      <c r="B122" s="67" t="s">
        <v>1257</v>
      </c>
      <c r="C122" s="67" t="s">
        <v>504</v>
      </c>
      <c r="D122" s="67" t="s">
        <v>508</v>
      </c>
      <c r="E122" s="68" t="s">
        <v>995</v>
      </c>
      <c r="F122" s="108">
        <v>10</v>
      </c>
      <c r="G122" s="111">
        <v>10</v>
      </c>
      <c r="H122" s="109" t="s">
        <v>129</v>
      </c>
      <c r="I122" s="108">
        <v>11</v>
      </c>
      <c r="J122" s="115">
        <v>11</v>
      </c>
      <c r="K122" s="113" t="s">
        <v>129</v>
      </c>
      <c r="L122" s="108">
        <v>10</v>
      </c>
      <c r="M122" s="115">
        <v>10</v>
      </c>
      <c r="N122" s="113" t="s">
        <v>129</v>
      </c>
    </row>
    <row r="123" spans="1:14" ht="16.5">
      <c r="A123" s="105" t="s">
        <v>1360</v>
      </c>
      <c r="B123" s="67" t="s">
        <v>1257</v>
      </c>
      <c r="C123" s="67" t="s">
        <v>504</v>
      </c>
      <c r="D123" s="67" t="s">
        <v>508</v>
      </c>
      <c r="E123" s="68" t="s">
        <v>1205</v>
      </c>
      <c r="F123" s="108">
        <v>7</v>
      </c>
      <c r="G123" s="111">
        <v>7</v>
      </c>
      <c r="H123" s="109" t="s">
        <v>129</v>
      </c>
      <c r="I123" s="108">
        <v>5</v>
      </c>
      <c r="J123" s="115">
        <v>5</v>
      </c>
      <c r="K123" s="113" t="s">
        <v>129</v>
      </c>
      <c r="L123" s="108">
        <v>5</v>
      </c>
      <c r="M123" s="115">
        <v>5</v>
      </c>
      <c r="N123" s="113" t="s">
        <v>129</v>
      </c>
    </row>
    <row r="124" spans="1:14" ht="16.5">
      <c r="A124" s="105" t="s">
        <v>1361</v>
      </c>
      <c r="B124" s="67" t="s">
        <v>1257</v>
      </c>
      <c r="C124" s="67" t="s">
        <v>504</v>
      </c>
      <c r="D124" s="67" t="s">
        <v>508</v>
      </c>
      <c r="E124" s="68" t="s">
        <v>1078</v>
      </c>
      <c r="F124" s="108">
        <v>8</v>
      </c>
      <c r="G124" s="111">
        <v>8</v>
      </c>
      <c r="H124" s="109" t="s">
        <v>129</v>
      </c>
      <c r="I124" s="108">
        <v>8</v>
      </c>
      <c r="J124" s="115">
        <v>8</v>
      </c>
      <c r="K124" s="113" t="s">
        <v>129</v>
      </c>
      <c r="L124" s="108">
        <v>8</v>
      </c>
      <c r="M124" s="115">
        <v>7</v>
      </c>
      <c r="N124" s="113">
        <v>1</v>
      </c>
    </row>
    <row r="125" spans="1:14" ht="16.5">
      <c r="A125" s="105" t="s">
        <v>1362</v>
      </c>
      <c r="B125" s="67" t="s">
        <v>1257</v>
      </c>
      <c r="C125" s="67" t="s">
        <v>504</v>
      </c>
      <c r="D125" s="67" t="s">
        <v>508</v>
      </c>
      <c r="E125" s="68" t="s">
        <v>1099</v>
      </c>
      <c r="F125" s="108">
        <v>13</v>
      </c>
      <c r="G125" s="111">
        <v>13</v>
      </c>
      <c r="H125" s="109" t="s">
        <v>129</v>
      </c>
      <c r="I125" s="108">
        <v>11</v>
      </c>
      <c r="J125" s="115">
        <v>11</v>
      </c>
      <c r="K125" s="113" t="s">
        <v>129</v>
      </c>
      <c r="L125" s="108">
        <v>12</v>
      </c>
      <c r="M125" s="115">
        <v>12</v>
      </c>
      <c r="N125" s="113" t="s">
        <v>129</v>
      </c>
    </row>
    <row r="126" spans="1:14" ht="16.5">
      <c r="A126" s="105" t="s">
        <v>1363</v>
      </c>
      <c r="B126" s="67" t="s">
        <v>1257</v>
      </c>
      <c r="C126" s="67" t="s">
        <v>504</v>
      </c>
      <c r="D126" s="67" t="s">
        <v>508</v>
      </c>
      <c r="E126" s="68" t="s">
        <v>1015</v>
      </c>
      <c r="F126" s="108">
        <v>32</v>
      </c>
      <c r="G126" s="111">
        <v>32</v>
      </c>
      <c r="H126" s="109" t="s">
        <v>129</v>
      </c>
      <c r="I126" s="108">
        <v>30</v>
      </c>
      <c r="J126" s="115">
        <v>30</v>
      </c>
      <c r="K126" s="113" t="s">
        <v>129</v>
      </c>
      <c r="L126" s="108">
        <v>29</v>
      </c>
      <c r="M126" s="115">
        <v>29</v>
      </c>
      <c r="N126" s="113" t="s">
        <v>129</v>
      </c>
    </row>
    <row r="127" spans="1:14" ht="16.5">
      <c r="A127" s="105" t="s">
        <v>1364</v>
      </c>
      <c r="B127" s="67" t="s">
        <v>1257</v>
      </c>
      <c r="C127" s="67" t="s">
        <v>504</v>
      </c>
      <c r="D127" s="67" t="s">
        <v>508</v>
      </c>
      <c r="E127" s="68" t="s">
        <v>1070</v>
      </c>
      <c r="F127" s="108">
        <v>5</v>
      </c>
      <c r="G127" s="111">
        <v>5</v>
      </c>
      <c r="H127" s="109" t="s">
        <v>129</v>
      </c>
      <c r="I127" s="108">
        <v>5</v>
      </c>
      <c r="J127" s="115">
        <v>5</v>
      </c>
      <c r="K127" s="113" t="s">
        <v>129</v>
      </c>
      <c r="L127" s="108">
        <v>3</v>
      </c>
      <c r="M127" s="115">
        <v>3</v>
      </c>
      <c r="N127" s="113" t="s">
        <v>129</v>
      </c>
    </row>
    <row r="128" spans="1:14" ht="16.5">
      <c r="A128" s="105" t="s">
        <v>1365</v>
      </c>
      <c r="B128" s="67" t="s">
        <v>1257</v>
      </c>
      <c r="C128" s="67" t="s">
        <v>504</v>
      </c>
      <c r="D128" s="67" t="s">
        <v>508</v>
      </c>
      <c r="E128" s="68" t="s">
        <v>1122</v>
      </c>
      <c r="F128" s="108">
        <v>14</v>
      </c>
      <c r="G128" s="111">
        <v>14</v>
      </c>
      <c r="H128" s="109" t="s">
        <v>129</v>
      </c>
      <c r="I128" s="108">
        <v>13</v>
      </c>
      <c r="J128" s="115">
        <v>13</v>
      </c>
      <c r="K128" s="113" t="s">
        <v>129</v>
      </c>
      <c r="L128" s="108">
        <v>11</v>
      </c>
      <c r="M128" s="115">
        <v>11</v>
      </c>
      <c r="N128" s="113" t="s">
        <v>129</v>
      </c>
    </row>
    <row r="129" spans="1:14" ht="16.5">
      <c r="A129" s="105" t="s">
        <v>1366</v>
      </c>
      <c r="B129" s="67" t="s">
        <v>1257</v>
      </c>
      <c r="C129" s="67" t="s">
        <v>504</v>
      </c>
      <c r="D129" s="67" t="s">
        <v>508</v>
      </c>
      <c r="E129" s="68" t="s">
        <v>1215</v>
      </c>
      <c r="F129" s="108" t="s">
        <v>129</v>
      </c>
      <c r="G129" s="111" t="s">
        <v>129</v>
      </c>
      <c r="H129" s="109" t="s">
        <v>129</v>
      </c>
      <c r="I129" s="108">
        <v>3</v>
      </c>
      <c r="J129" s="115">
        <v>3</v>
      </c>
      <c r="K129" s="113" t="s">
        <v>129</v>
      </c>
      <c r="L129" s="108">
        <v>5</v>
      </c>
      <c r="M129" s="115">
        <v>5</v>
      </c>
      <c r="N129" s="113" t="s">
        <v>129</v>
      </c>
    </row>
    <row r="130" spans="1:14" ht="16.5">
      <c r="A130" s="105" t="s">
        <v>1367</v>
      </c>
      <c r="B130" s="67" t="s">
        <v>1257</v>
      </c>
      <c r="C130" s="67" t="s">
        <v>504</v>
      </c>
      <c r="D130" s="67" t="s">
        <v>508</v>
      </c>
      <c r="E130" s="68" t="s">
        <v>1026</v>
      </c>
      <c r="F130" s="108">
        <v>31</v>
      </c>
      <c r="G130" s="111">
        <v>31</v>
      </c>
      <c r="H130" s="109" t="s">
        <v>129</v>
      </c>
      <c r="I130" s="108">
        <v>31</v>
      </c>
      <c r="J130" s="115">
        <v>31</v>
      </c>
      <c r="K130" s="113" t="s">
        <v>129</v>
      </c>
      <c r="L130" s="108">
        <v>23</v>
      </c>
      <c r="M130" s="115">
        <v>23</v>
      </c>
      <c r="N130" s="113" t="s">
        <v>129</v>
      </c>
    </row>
    <row r="131" spans="1:14" ht="16.5">
      <c r="A131" s="105" t="s">
        <v>1368</v>
      </c>
      <c r="B131" s="67" t="s">
        <v>1257</v>
      </c>
      <c r="C131" s="67" t="s">
        <v>504</v>
      </c>
      <c r="D131" s="67" t="s">
        <v>508</v>
      </c>
      <c r="E131" s="68" t="s">
        <v>1044</v>
      </c>
      <c r="F131" s="108">
        <v>13</v>
      </c>
      <c r="G131" s="111">
        <v>13</v>
      </c>
      <c r="H131" s="109" t="s">
        <v>129</v>
      </c>
      <c r="I131" s="108">
        <v>8</v>
      </c>
      <c r="J131" s="115">
        <v>8</v>
      </c>
      <c r="K131" s="113" t="s">
        <v>129</v>
      </c>
      <c r="L131" s="108">
        <v>10</v>
      </c>
      <c r="M131" s="115">
        <v>10</v>
      </c>
      <c r="N131" s="113" t="s">
        <v>129</v>
      </c>
    </row>
    <row r="132" spans="1:14" ht="16.5">
      <c r="A132" s="105" t="s">
        <v>1369</v>
      </c>
      <c r="B132" s="67" t="s">
        <v>1257</v>
      </c>
      <c r="C132" s="67" t="s">
        <v>504</v>
      </c>
      <c r="D132" s="67" t="s">
        <v>508</v>
      </c>
      <c r="E132" s="68" t="s">
        <v>1143</v>
      </c>
      <c r="F132" s="108">
        <v>6</v>
      </c>
      <c r="G132" s="111">
        <v>6</v>
      </c>
      <c r="H132" s="109" t="s">
        <v>129</v>
      </c>
      <c r="I132" s="108">
        <v>6</v>
      </c>
      <c r="J132" s="115">
        <v>5</v>
      </c>
      <c r="K132" s="113">
        <v>1</v>
      </c>
      <c r="L132" s="108">
        <v>5</v>
      </c>
      <c r="M132" s="115">
        <v>5</v>
      </c>
      <c r="N132" s="113" t="s">
        <v>129</v>
      </c>
    </row>
    <row r="133" spans="1:14" ht="16.5">
      <c r="A133" s="105" t="s">
        <v>1370</v>
      </c>
      <c r="B133" s="67" t="s">
        <v>1257</v>
      </c>
      <c r="C133" s="67" t="s">
        <v>504</v>
      </c>
      <c r="D133" s="67" t="s">
        <v>508</v>
      </c>
      <c r="E133" s="68" t="s">
        <v>1190</v>
      </c>
      <c r="F133" s="108">
        <v>5</v>
      </c>
      <c r="G133" s="111">
        <v>5</v>
      </c>
      <c r="H133" s="109" t="s">
        <v>129</v>
      </c>
      <c r="I133" s="108">
        <v>5</v>
      </c>
      <c r="J133" s="115">
        <v>5</v>
      </c>
      <c r="K133" s="113" t="s">
        <v>129</v>
      </c>
      <c r="L133" s="108">
        <v>4</v>
      </c>
      <c r="M133" s="115">
        <v>4</v>
      </c>
      <c r="N133" s="113" t="s">
        <v>129</v>
      </c>
    </row>
    <row r="134" spans="1:14" ht="16.5">
      <c r="A134" s="105" t="s">
        <v>1371</v>
      </c>
      <c r="B134" s="67" t="s">
        <v>1257</v>
      </c>
      <c r="C134" s="67" t="s">
        <v>504</v>
      </c>
      <c r="D134" s="67" t="s">
        <v>508</v>
      </c>
      <c r="E134" s="68" t="s">
        <v>1161</v>
      </c>
      <c r="F134" s="108">
        <v>18</v>
      </c>
      <c r="G134" s="111">
        <v>18</v>
      </c>
      <c r="H134" s="109" t="s">
        <v>129</v>
      </c>
      <c r="I134" s="108">
        <v>17</v>
      </c>
      <c r="J134" s="115">
        <v>17</v>
      </c>
      <c r="K134" s="113" t="s">
        <v>129</v>
      </c>
      <c r="L134" s="108">
        <v>17</v>
      </c>
      <c r="M134" s="115">
        <v>17</v>
      </c>
      <c r="N134" s="113" t="s">
        <v>129</v>
      </c>
    </row>
    <row r="135" spans="1:14" ht="16.5">
      <c r="A135" s="105" t="s">
        <v>510</v>
      </c>
      <c r="B135" s="67" t="s">
        <v>1257</v>
      </c>
      <c r="C135" s="67" t="s">
        <v>511</v>
      </c>
      <c r="D135" s="67"/>
      <c r="E135" s="68"/>
      <c r="F135" s="108">
        <v>254</v>
      </c>
      <c r="G135" s="111">
        <v>245</v>
      </c>
      <c r="H135" s="109">
        <v>9</v>
      </c>
      <c r="I135" s="108">
        <v>243</v>
      </c>
      <c r="J135" s="115">
        <v>237</v>
      </c>
      <c r="K135" s="113">
        <v>6</v>
      </c>
      <c r="L135" s="108">
        <v>211</v>
      </c>
      <c r="M135" s="115">
        <v>204</v>
      </c>
      <c r="N135" s="113">
        <v>7</v>
      </c>
    </row>
    <row r="136" spans="1:14" ht="16.5">
      <c r="A136" s="105" t="s">
        <v>512</v>
      </c>
      <c r="B136" s="67" t="s">
        <v>1257</v>
      </c>
      <c r="C136" s="67" t="s">
        <v>511</v>
      </c>
      <c r="D136" s="67" t="s">
        <v>513</v>
      </c>
      <c r="E136" s="68"/>
      <c r="F136" s="108">
        <v>26</v>
      </c>
      <c r="G136" s="111">
        <v>25</v>
      </c>
      <c r="H136" s="109">
        <v>1</v>
      </c>
      <c r="I136" s="108">
        <v>22</v>
      </c>
      <c r="J136" s="115">
        <v>21</v>
      </c>
      <c r="K136" s="113">
        <v>1</v>
      </c>
      <c r="L136" s="108">
        <v>20</v>
      </c>
      <c r="M136" s="115">
        <v>19</v>
      </c>
      <c r="N136" s="113">
        <v>1</v>
      </c>
    </row>
    <row r="137" spans="1:14" ht="16.5">
      <c r="A137" s="105" t="s">
        <v>1372</v>
      </c>
      <c r="B137" s="67" t="s">
        <v>1257</v>
      </c>
      <c r="C137" s="67" t="s">
        <v>511</v>
      </c>
      <c r="D137" s="67" t="s">
        <v>513</v>
      </c>
      <c r="E137" s="68" t="s">
        <v>996</v>
      </c>
      <c r="F137" s="108">
        <v>11</v>
      </c>
      <c r="G137" s="111">
        <v>10</v>
      </c>
      <c r="H137" s="109">
        <v>1</v>
      </c>
      <c r="I137" s="108">
        <v>10</v>
      </c>
      <c r="J137" s="115">
        <v>9</v>
      </c>
      <c r="K137" s="113">
        <v>1</v>
      </c>
      <c r="L137" s="108">
        <v>10</v>
      </c>
      <c r="M137" s="115">
        <v>9</v>
      </c>
      <c r="N137" s="113">
        <v>1</v>
      </c>
    </row>
    <row r="138" spans="1:14" ht="16.5">
      <c r="A138" s="105" t="s">
        <v>1373</v>
      </c>
      <c r="B138" s="67" t="s">
        <v>1257</v>
      </c>
      <c r="C138" s="67" t="s">
        <v>511</v>
      </c>
      <c r="D138" s="67" t="s">
        <v>513</v>
      </c>
      <c r="E138" s="68" t="s">
        <v>276</v>
      </c>
      <c r="F138" s="108" t="s">
        <v>129</v>
      </c>
      <c r="G138" s="111" t="s">
        <v>129</v>
      </c>
      <c r="H138" s="109" t="s">
        <v>129</v>
      </c>
      <c r="I138" s="108" t="s">
        <v>129</v>
      </c>
      <c r="J138" s="115" t="s">
        <v>129</v>
      </c>
      <c r="K138" s="113" t="s">
        <v>129</v>
      </c>
      <c r="L138" s="108" t="s">
        <v>129</v>
      </c>
      <c r="M138" s="115" t="s">
        <v>129</v>
      </c>
      <c r="N138" s="113" t="s">
        <v>129</v>
      </c>
    </row>
    <row r="139" spans="1:14" ht="16.5">
      <c r="A139" s="105" t="s">
        <v>1374</v>
      </c>
      <c r="B139" s="67" t="s">
        <v>1257</v>
      </c>
      <c r="C139" s="67" t="s">
        <v>511</v>
      </c>
      <c r="D139" s="67" t="s">
        <v>513</v>
      </c>
      <c r="E139" s="68" t="s">
        <v>1027</v>
      </c>
      <c r="F139" s="108">
        <v>3</v>
      </c>
      <c r="G139" s="111">
        <v>3</v>
      </c>
      <c r="H139" s="109" t="s">
        <v>129</v>
      </c>
      <c r="I139" s="108">
        <v>2</v>
      </c>
      <c r="J139" s="115" t="s">
        <v>130</v>
      </c>
      <c r="K139" s="113" t="s">
        <v>130</v>
      </c>
      <c r="L139" s="108">
        <v>2</v>
      </c>
      <c r="M139" s="115" t="s">
        <v>130</v>
      </c>
      <c r="N139" s="113" t="s">
        <v>130</v>
      </c>
    </row>
    <row r="140" spans="1:14" ht="16.5">
      <c r="A140" s="105" t="s">
        <v>1375</v>
      </c>
      <c r="B140" s="67" t="s">
        <v>1257</v>
      </c>
      <c r="C140" s="67" t="s">
        <v>511</v>
      </c>
      <c r="D140" s="67" t="s">
        <v>513</v>
      </c>
      <c r="E140" s="68" t="s">
        <v>1100</v>
      </c>
      <c r="F140" s="108" t="s">
        <v>129</v>
      </c>
      <c r="G140" s="111" t="s">
        <v>129</v>
      </c>
      <c r="H140" s="109" t="s">
        <v>129</v>
      </c>
      <c r="I140" s="108" t="s">
        <v>129</v>
      </c>
      <c r="J140" s="115" t="s">
        <v>129</v>
      </c>
      <c r="K140" s="113" t="s">
        <v>129</v>
      </c>
      <c r="L140" s="108" t="s">
        <v>129</v>
      </c>
      <c r="M140" s="115" t="s">
        <v>129</v>
      </c>
      <c r="N140" s="113" t="s">
        <v>129</v>
      </c>
    </row>
    <row r="141" spans="1:14" ht="16.5">
      <c r="A141" s="105" t="s">
        <v>1376</v>
      </c>
      <c r="B141" s="67" t="s">
        <v>1257</v>
      </c>
      <c r="C141" s="67" t="s">
        <v>511</v>
      </c>
      <c r="D141" s="67" t="s">
        <v>513</v>
      </c>
      <c r="E141" s="68" t="s">
        <v>1123</v>
      </c>
      <c r="F141" s="108">
        <v>2</v>
      </c>
      <c r="G141" s="111" t="s">
        <v>130</v>
      </c>
      <c r="H141" s="109" t="s">
        <v>130</v>
      </c>
      <c r="I141" s="108">
        <v>3</v>
      </c>
      <c r="J141" s="115">
        <v>3</v>
      </c>
      <c r="K141" s="113" t="s">
        <v>129</v>
      </c>
      <c r="L141" s="108">
        <v>3</v>
      </c>
      <c r="M141" s="115">
        <v>3</v>
      </c>
      <c r="N141" s="113" t="s">
        <v>129</v>
      </c>
    </row>
    <row r="142" spans="1:14" ht="16.5">
      <c r="A142" s="105" t="s">
        <v>1377</v>
      </c>
      <c r="B142" s="67" t="s">
        <v>1257</v>
      </c>
      <c r="C142" s="67" t="s">
        <v>511</v>
      </c>
      <c r="D142" s="67" t="s">
        <v>513</v>
      </c>
      <c r="E142" s="68" t="s">
        <v>1079</v>
      </c>
      <c r="F142" s="108">
        <v>9</v>
      </c>
      <c r="G142" s="111">
        <v>9</v>
      </c>
      <c r="H142" s="109" t="s">
        <v>129</v>
      </c>
      <c r="I142" s="108">
        <v>6</v>
      </c>
      <c r="J142" s="115">
        <v>6</v>
      </c>
      <c r="K142" s="113" t="s">
        <v>129</v>
      </c>
      <c r="L142" s="108">
        <v>4</v>
      </c>
      <c r="M142" s="115">
        <v>4</v>
      </c>
      <c r="N142" s="113" t="s">
        <v>129</v>
      </c>
    </row>
    <row r="143" spans="1:14" ht="16.5">
      <c r="A143" s="105" t="s">
        <v>1378</v>
      </c>
      <c r="B143" s="67" t="s">
        <v>1257</v>
      </c>
      <c r="C143" s="67" t="s">
        <v>511</v>
      </c>
      <c r="D143" s="67" t="s">
        <v>513</v>
      </c>
      <c r="E143" s="68" t="s">
        <v>1144</v>
      </c>
      <c r="F143" s="108" t="s">
        <v>129</v>
      </c>
      <c r="G143" s="111" t="s">
        <v>129</v>
      </c>
      <c r="H143" s="109" t="s">
        <v>129</v>
      </c>
      <c r="I143" s="108" t="s">
        <v>129</v>
      </c>
      <c r="J143" s="115" t="s">
        <v>129</v>
      </c>
      <c r="K143" s="113" t="s">
        <v>129</v>
      </c>
      <c r="L143" s="108" t="s">
        <v>129</v>
      </c>
      <c r="M143" s="115" t="s">
        <v>129</v>
      </c>
      <c r="N143" s="113" t="s">
        <v>129</v>
      </c>
    </row>
    <row r="144" spans="1:14" ht="16.5">
      <c r="A144" s="105" t="s">
        <v>1379</v>
      </c>
      <c r="B144" s="67" t="s">
        <v>1257</v>
      </c>
      <c r="C144" s="67" t="s">
        <v>511</v>
      </c>
      <c r="D144" s="67" t="s">
        <v>513</v>
      </c>
      <c r="E144" s="68" t="s">
        <v>133</v>
      </c>
      <c r="F144" s="108">
        <v>1</v>
      </c>
      <c r="G144" s="111" t="s">
        <v>130</v>
      </c>
      <c r="H144" s="109" t="s">
        <v>130</v>
      </c>
      <c r="I144" s="108">
        <v>1</v>
      </c>
      <c r="J144" s="115" t="s">
        <v>130</v>
      </c>
      <c r="K144" s="113" t="s">
        <v>130</v>
      </c>
      <c r="L144" s="108">
        <v>1</v>
      </c>
      <c r="M144" s="115" t="s">
        <v>130</v>
      </c>
      <c r="N144" s="113" t="s">
        <v>130</v>
      </c>
    </row>
    <row r="145" spans="1:14" ht="16.5">
      <c r="A145" s="105" t="s">
        <v>514</v>
      </c>
      <c r="B145" s="67" t="s">
        <v>1257</v>
      </c>
      <c r="C145" s="67" t="s">
        <v>511</v>
      </c>
      <c r="D145" s="67" t="s">
        <v>515</v>
      </c>
      <c r="E145" s="68"/>
      <c r="F145" s="108">
        <v>7</v>
      </c>
      <c r="G145" s="111">
        <v>6</v>
      </c>
      <c r="H145" s="109">
        <v>1</v>
      </c>
      <c r="I145" s="108">
        <v>6</v>
      </c>
      <c r="J145" s="115">
        <v>5</v>
      </c>
      <c r="K145" s="113">
        <v>1</v>
      </c>
      <c r="L145" s="108">
        <v>4</v>
      </c>
      <c r="M145" s="115">
        <v>3</v>
      </c>
      <c r="N145" s="113">
        <v>1</v>
      </c>
    </row>
    <row r="146" spans="1:14" ht="16.5">
      <c r="A146" s="105" t="s">
        <v>1380</v>
      </c>
      <c r="B146" s="67" t="s">
        <v>1257</v>
      </c>
      <c r="C146" s="67" t="s">
        <v>511</v>
      </c>
      <c r="D146" s="67" t="s">
        <v>515</v>
      </c>
      <c r="E146" s="68" t="s">
        <v>1028</v>
      </c>
      <c r="F146" s="108">
        <v>5</v>
      </c>
      <c r="G146" s="111" t="s">
        <v>130</v>
      </c>
      <c r="H146" s="109" t="s">
        <v>130</v>
      </c>
      <c r="I146" s="108">
        <v>5</v>
      </c>
      <c r="J146" s="115" t="s">
        <v>130</v>
      </c>
      <c r="K146" s="113" t="s">
        <v>130</v>
      </c>
      <c r="L146" s="108">
        <v>4</v>
      </c>
      <c r="M146" s="115">
        <v>3</v>
      </c>
      <c r="N146" s="113">
        <v>1</v>
      </c>
    </row>
    <row r="147" spans="1:14" ht="16.5">
      <c r="A147" s="105" t="s">
        <v>1381</v>
      </c>
      <c r="B147" s="67" t="s">
        <v>1257</v>
      </c>
      <c r="C147" s="67" t="s">
        <v>511</v>
      </c>
      <c r="D147" s="67" t="s">
        <v>515</v>
      </c>
      <c r="E147" s="68" t="s">
        <v>997</v>
      </c>
      <c r="F147" s="108">
        <v>2</v>
      </c>
      <c r="G147" s="111" t="s">
        <v>130</v>
      </c>
      <c r="H147" s="109" t="s">
        <v>130</v>
      </c>
      <c r="I147" s="108">
        <v>1</v>
      </c>
      <c r="J147" s="115" t="s">
        <v>130</v>
      </c>
      <c r="K147" s="113" t="s">
        <v>130</v>
      </c>
      <c r="L147" s="108" t="s">
        <v>129</v>
      </c>
      <c r="M147" s="115" t="s">
        <v>129</v>
      </c>
      <c r="N147" s="113" t="s">
        <v>129</v>
      </c>
    </row>
    <row r="148" spans="1:14" ht="16.5">
      <c r="A148" s="105" t="s">
        <v>516</v>
      </c>
      <c r="B148" s="67" t="s">
        <v>1257</v>
      </c>
      <c r="C148" s="67" t="s">
        <v>511</v>
      </c>
      <c r="D148" s="67" t="s">
        <v>517</v>
      </c>
      <c r="E148" s="68"/>
      <c r="F148" s="108">
        <v>55</v>
      </c>
      <c r="G148" s="111">
        <v>53</v>
      </c>
      <c r="H148" s="109">
        <v>2</v>
      </c>
      <c r="I148" s="108">
        <v>56</v>
      </c>
      <c r="J148" s="115">
        <v>54</v>
      </c>
      <c r="K148" s="113">
        <v>2</v>
      </c>
      <c r="L148" s="108">
        <v>42</v>
      </c>
      <c r="M148" s="115">
        <v>42</v>
      </c>
      <c r="N148" s="113" t="s">
        <v>129</v>
      </c>
    </row>
    <row r="149" spans="1:14" ht="16.5">
      <c r="A149" s="105" t="s">
        <v>1382</v>
      </c>
      <c r="B149" s="67" t="s">
        <v>1257</v>
      </c>
      <c r="C149" s="67" t="s">
        <v>511</v>
      </c>
      <c r="D149" s="67" t="s">
        <v>517</v>
      </c>
      <c r="E149" s="68" t="s">
        <v>139</v>
      </c>
      <c r="F149" s="108">
        <v>6</v>
      </c>
      <c r="G149" s="111">
        <v>6</v>
      </c>
      <c r="H149" s="109" t="s">
        <v>129</v>
      </c>
      <c r="I149" s="108">
        <v>6</v>
      </c>
      <c r="J149" s="115">
        <v>6</v>
      </c>
      <c r="K149" s="113" t="s">
        <v>129</v>
      </c>
      <c r="L149" s="108">
        <v>7</v>
      </c>
      <c r="M149" s="115">
        <v>7</v>
      </c>
      <c r="N149" s="113" t="s">
        <v>129</v>
      </c>
    </row>
    <row r="150" spans="1:14" ht="16.5">
      <c r="A150" s="105" t="s">
        <v>1383</v>
      </c>
      <c r="B150" s="67" t="s">
        <v>1257</v>
      </c>
      <c r="C150" s="67" t="s">
        <v>511</v>
      </c>
      <c r="D150" s="67" t="s">
        <v>517</v>
      </c>
      <c r="E150" s="68" t="s">
        <v>1177</v>
      </c>
      <c r="F150" s="108">
        <v>4</v>
      </c>
      <c r="G150" s="111">
        <v>4</v>
      </c>
      <c r="H150" s="109" t="s">
        <v>129</v>
      </c>
      <c r="I150" s="108">
        <v>4</v>
      </c>
      <c r="J150" s="115">
        <v>4</v>
      </c>
      <c r="K150" s="113" t="s">
        <v>129</v>
      </c>
      <c r="L150" s="108">
        <v>4</v>
      </c>
      <c r="M150" s="115">
        <v>4</v>
      </c>
      <c r="N150" s="113" t="s">
        <v>129</v>
      </c>
    </row>
    <row r="151" spans="1:14" ht="16.5">
      <c r="A151" s="105" t="s">
        <v>1384</v>
      </c>
      <c r="B151" s="67" t="s">
        <v>1257</v>
      </c>
      <c r="C151" s="67" t="s">
        <v>511</v>
      </c>
      <c r="D151" s="67" t="s">
        <v>517</v>
      </c>
      <c r="E151" s="68" t="s">
        <v>1191</v>
      </c>
      <c r="F151" s="108">
        <v>3</v>
      </c>
      <c r="G151" s="111">
        <v>2</v>
      </c>
      <c r="H151" s="109">
        <v>1</v>
      </c>
      <c r="I151" s="108">
        <v>2</v>
      </c>
      <c r="J151" s="115" t="s">
        <v>130</v>
      </c>
      <c r="K151" s="113" t="s">
        <v>130</v>
      </c>
      <c r="L151" s="108">
        <v>1</v>
      </c>
      <c r="M151" s="115" t="s">
        <v>130</v>
      </c>
      <c r="N151" s="113" t="s">
        <v>130</v>
      </c>
    </row>
    <row r="152" spans="1:14" ht="16.5">
      <c r="A152" s="105" t="s">
        <v>1385</v>
      </c>
      <c r="B152" s="67" t="s">
        <v>1257</v>
      </c>
      <c r="C152" s="67" t="s">
        <v>511</v>
      </c>
      <c r="D152" s="67" t="s">
        <v>517</v>
      </c>
      <c r="E152" s="68" t="s">
        <v>1053</v>
      </c>
      <c r="F152" s="108">
        <v>5</v>
      </c>
      <c r="G152" s="111">
        <v>5</v>
      </c>
      <c r="H152" s="109" t="s">
        <v>129</v>
      </c>
      <c r="I152" s="108">
        <v>6</v>
      </c>
      <c r="J152" s="115">
        <v>6</v>
      </c>
      <c r="K152" s="113" t="s">
        <v>129</v>
      </c>
      <c r="L152" s="108">
        <v>5</v>
      </c>
      <c r="M152" s="115">
        <v>5</v>
      </c>
      <c r="N152" s="113" t="s">
        <v>129</v>
      </c>
    </row>
    <row r="153" spans="1:14" ht="16.5">
      <c r="A153" s="105" t="s">
        <v>1386</v>
      </c>
      <c r="B153" s="67" t="s">
        <v>1257</v>
      </c>
      <c r="C153" s="67" t="s">
        <v>511</v>
      </c>
      <c r="D153" s="67" t="s">
        <v>517</v>
      </c>
      <c r="E153" s="68" t="s">
        <v>998</v>
      </c>
      <c r="F153" s="108">
        <v>4</v>
      </c>
      <c r="G153" s="111">
        <v>4</v>
      </c>
      <c r="H153" s="109" t="s">
        <v>129</v>
      </c>
      <c r="I153" s="108">
        <v>4</v>
      </c>
      <c r="J153" s="115">
        <v>4</v>
      </c>
      <c r="K153" s="113" t="s">
        <v>129</v>
      </c>
      <c r="L153" s="108">
        <v>4</v>
      </c>
      <c r="M153" s="115">
        <v>4</v>
      </c>
      <c r="N153" s="113" t="s">
        <v>129</v>
      </c>
    </row>
    <row r="154" spans="1:14" ht="16.5">
      <c r="A154" s="105" t="s">
        <v>1387</v>
      </c>
      <c r="B154" s="67" t="s">
        <v>1257</v>
      </c>
      <c r="C154" s="67" t="s">
        <v>511</v>
      </c>
      <c r="D154" s="67" t="s">
        <v>517</v>
      </c>
      <c r="E154" s="68" t="s">
        <v>1223</v>
      </c>
      <c r="F154" s="108">
        <v>2</v>
      </c>
      <c r="G154" s="111" t="s">
        <v>130</v>
      </c>
      <c r="H154" s="109" t="s">
        <v>130</v>
      </c>
      <c r="I154" s="108">
        <v>2</v>
      </c>
      <c r="J154" s="115" t="s">
        <v>130</v>
      </c>
      <c r="K154" s="113" t="s">
        <v>130</v>
      </c>
      <c r="L154" s="108">
        <v>4</v>
      </c>
      <c r="M154" s="115">
        <v>4</v>
      </c>
      <c r="N154" s="113" t="s">
        <v>129</v>
      </c>
    </row>
    <row r="155" spans="1:14" ht="16.5">
      <c r="A155" s="105" t="s">
        <v>1388</v>
      </c>
      <c r="B155" s="67" t="s">
        <v>1257</v>
      </c>
      <c r="C155" s="67" t="s">
        <v>511</v>
      </c>
      <c r="D155" s="67" t="s">
        <v>517</v>
      </c>
      <c r="E155" s="68" t="s">
        <v>176</v>
      </c>
      <c r="F155" s="108" t="s">
        <v>129</v>
      </c>
      <c r="G155" s="111" t="s">
        <v>129</v>
      </c>
      <c r="H155" s="109" t="s">
        <v>129</v>
      </c>
      <c r="I155" s="108" t="s">
        <v>129</v>
      </c>
      <c r="J155" s="115" t="s">
        <v>129</v>
      </c>
      <c r="K155" s="113" t="s">
        <v>129</v>
      </c>
      <c r="L155" s="108" t="s">
        <v>129</v>
      </c>
      <c r="M155" s="115" t="s">
        <v>129</v>
      </c>
      <c r="N155" s="113" t="s">
        <v>129</v>
      </c>
    </row>
    <row r="156" spans="1:14" ht="16.5">
      <c r="A156" s="105" t="s">
        <v>1389</v>
      </c>
      <c r="B156" s="67" t="s">
        <v>1257</v>
      </c>
      <c r="C156" s="67" t="s">
        <v>511</v>
      </c>
      <c r="D156" s="67" t="s">
        <v>517</v>
      </c>
      <c r="E156" s="68" t="s">
        <v>1080</v>
      </c>
      <c r="F156" s="108" t="s">
        <v>129</v>
      </c>
      <c r="G156" s="111" t="s">
        <v>129</v>
      </c>
      <c r="H156" s="109" t="s">
        <v>129</v>
      </c>
      <c r="I156" s="108" t="s">
        <v>129</v>
      </c>
      <c r="J156" s="115" t="s">
        <v>129</v>
      </c>
      <c r="K156" s="113" t="s">
        <v>129</v>
      </c>
      <c r="L156" s="108" t="s">
        <v>129</v>
      </c>
      <c r="M156" s="115" t="s">
        <v>129</v>
      </c>
      <c r="N156" s="113" t="s">
        <v>129</v>
      </c>
    </row>
    <row r="157" spans="1:14" ht="16.5">
      <c r="A157" s="105" t="s">
        <v>1390</v>
      </c>
      <c r="B157" s="67" t="s">
        <v>1257</v>
      </c>
      <c r="C157" s="67" t="s">
        <v>511</v>
      </c>
      <c r="D157" s="67" t="s">
        <v>517</v>
      </c>
      <c r="E157" s="68" t="s">
        <v>1101</v>
      </c>
      <c r="F157" s="108">
        <v>1</v>
      </c>
      <c r="G157" s="111" t="s">
        <v>130</v>
      </c>
      <c r="H157" s="109" t="s">
        <v>130</v>
      </c>
      <c r="I157" s="108">
        <v>1</v>
      </c>
      <c r="J157" s="115" t="s">
        <v>130</v>
      </c>
      <c r="K157" s="113" t="s">
        <v>130</v>
      </c>
      <c r="L157" s="108">
        <v>1</v>
      </c>
      <c r="M157" s="115" t="s">
        <v>130</v>
      </c>
      <c r="N157" s="113" t="s">
        <v>130</v>
      </c>
    </row>
    <row r="158" spans="1:14" ht="16.5">
      <c r="A158" s="105" t="s">
        <v>1391</v>
      </c>
      <c r="B158" s="67" t="s">
        <v>1257</v>
      </c>
      <c r="C158" s="67" t="s">
        <v>511</v>
      </c>
      <c r="D158" s="67" t="s">
        <v>517</v>
      </c>
      <c r="E158" s="68" t="s">
        <v>262</v>
      </c>
      <c r="F158" s="108">
        <v>3</v>
      </c>
      <c r="G158" s="111">
        <v>3</v>
      </c>
      <c r="H158" s="109" t="s">
        <v>129</v>
      </c>
      <c r="I158" s="108">
        <v>3</v>
      </c>
      <c r="J158" s="115">
        <v>3</v>
      </c>
      <c r="K158" s="113" t="s">
        <v>129</v>
      </c>
      <c r="L158" s="108">
        <v>2</v>
      </c>
      <c r="M158" s="115" t="s">
        <v>130</v>
      </c>
      <c r="N158" s="113" t="s">
        <v>130</v>
      </c>
    </row>
    <row r="159" spans="1:14" ht="16.5">
      <c r="A159" s="105" t="s">
        <v>1392</v>
      </c>
      <c r="B159" s="67" t="s">
        <v>1257</v>
      </c>
      <c r="C159" s="67" t="s">
        <v>511</v>
      </c>
      <c r="D159" s="67" t="s">
        <v>517</v>
      </c>
      <c r="E159" s="68" t="s">
        <v>1206</v>
      </c>
      <c r="F159" s="108">
        <v>4</v>
      </c>
      <c r="G159" s="111">
        <v>4</v>
      </c>
      <c r="H159" s="109" t="s">
        <v>129</v>
      </c>
      <c r="I159" s="108">
        <v>5</v>
      </c>
      <c r="J159" s="115">
        <v>5</v>
      </c>
      <c r="K159" s="113" t="s">
        <v>129</v>
      </c>
      <c r="L159" s="108">
        <v>3</v>
      </c>
      <c r="M159" s="115">
        <v>3</v>
      </c>
      <c r="N159" s="113" t="s">
        <v>129</v>
      </c>
    </row>
    <row r="160" spans="1:14" ht="16.5">
      <c r="A160" s="105" t="s">
        <v>1393</v>
      </c>
      <c r="B160" s="67" t="s">
        <v>1257</v>
      </c>
      <c r="C160" s="67" t="s">
        <v>511</v>
      </c>
      <c r="D160" s="67" t="s">
        <v>517</v>
      </c>
      <c r="E160" s="68" t="s">
        <v>1216</v>
      </c>
      <c r="F160" s="108">
        <v>15</v>
      </c>
      <c r="G160" s="111">
        <v>14</v>
      </c>
      <c r="H160" s="109">
        <v>1</v>
      </c>
      <c r="I160" s="108">
        <v>16</v>
      </c>
      <c r="J160" s="115">
        <v>15</v>
      </c>
      <c r="K160" s="113">
        <v>1</v>
      </c>
      <c r="L160" s="108">
        <v>10</v>
      </c>
      <c r="M160" s="115">
        <v>10</v>
      </c>
      <c r="N160" s="113" t="s">
        <v>129</v>
      </c>
    </row>
    <row r="161" spans="1:14" ht="16.5">
      <c r="A161" s="105" t="s">
        <v>1394</v>
      </c>
      <c r="B161" s="67" t="s">
        <v>1257</v>
      </c>
      <c r="C161" s="67" t="s">
        <v>511</v>
      </c>
      <c r="D161" s="67" t="s">
        <v>517</v>
      </c>
      <c r="E161" s="68" t="s">
        <v>1029</v>
      </c>
      <c r="F161" s="108">
        <v>8</v>
      </c>
      <c r="G161" s="111">
        <v>8</v>
      </c>
      <c r="H161" s="109" t="s">
        <v>129</v>
      </c>
      <c r="I161" s="108">
        <v>7</v>
      </c>
      <c r="J161" s="115">
        <v>7</v>
      </c>
      <c r="K161" s="113" t="s">
        <v>129</v>
      </c>
      <c r="L161" s="108">
        <v>1</v>
      </c>
      <c r="M161" s="115" t="s">
        <v>130</v>
      </c>
      <c r="N161" s="113" t="s">
        <v>130</v>
      </c>
    </row>
    <row r="162" spans="1:14" ht="16.5">
      <c r="A162" s="105" t="s">
        <v>518</v>
      </c>
      <c r="B162" s="67" t="s">
        <v>1257</v>
      </c>
      <c r="C162" s="67" t="s">
        <v>511</v>
      </c>
      <c r="D162" s="67" t="s">
        <v>519</v>
      </c>
      <c r="E162" s="68"/>
      <c r="F162" s="108">
        <v>138</v>
      </c>
      <c r="G162" s="111">
        <v>133</v>
      </c>
      <c r="H162" s="109">
        <v>5</v>
      </c>
      <c r="I162" s="108">
        <v>133</v>
      </c>
      <c r="J162" s="115">
        <v>131</v>
      </c>
      <c r="K162" s="113">
        <v>2</v>
      </c>
      <c r="L162" s="108">
        <v>121</v>
      </c>
      <c r="M162" s="115">
        <v>116</v>
      </c>
      <c r="N162" s="113">
        <v>5</v>
      </c>
    </row>
    <row r="163" spans="1:14" ht="16.5">
      <c r="A163" s="105" t="s">
        <v>1395</v>
      </c>
      <c r="B163" s="67" t="s">
        <v>1257</v>
      </c>
      <c r="C163" s="67" t="s">
        <v>511</v>
      </c>
      <c r="D163" s="67" t="s">
        <v>519</v>
      </c>
      <c r="E163" s="68" t="s">
        <v>1030</v>
      </c>
      <c r="F163" s="108">
        <v>23</v>
      </c>
      <c r="G163" s="111">
        <v>21</v>
      </c>
      <c r="H163" s="109">
        <v>2</v>
      </c>
      <c r="I163" s="108">
        <v>22</v>
      </c>
      <c r="J163" s="115">
        <v>21</v>
      </c>
      <c r="K163" s="113">
        <v>1</v>
      </c>
      <c r="L163" s="108">
        <v>23</v>
      </c>
      <c r="M163" s="115">
        <v>22</v>
      </c>
      <c r="N163" s="113">
        <v>1</v>
      </c>
    </row>
    <row r="164" spans="1:14" ht="16.5">
      <c r="A164" s="105" t="s">
        <v>1396</v>
      </c>
      <c r="B164" s="67" t="s">
        <v>1257</v>
      </c>
      <c r="C164" s="67" t="s">
        <v>511</v>
      </c>
      <c r="D164" s="67" t="s">
        <v>519</v>
      </c>
      <c r="E164" s="68" t="s">
        <v>1124</v>
      </c>
      <c r="F164" s="108">
        <v>19</v>
      </c>
      <c r="G164" s="111">
        <v>18</v>
      </c>
      <c r="H164" s="109">
        <v>1</v>
      </c>
      <c r="I164" s="108">
        <v>18</v>
      </c>
      <c r="J164" s="115">
        <v>18</v>
      </c>
      <c r="K164" s="113" t="s">
        <v>129</v>
      </c>
      <c r="L164" s="108">
        <v>16</v>
      </c>
      <c r="M164" s="115">
        <v>16</v>
      </c>
      <c r="N164" s="113" t="s">
        <v>129</v>
      </c>
    </row>
    <row r="165" spans="1:14" ht="16.5">
      <c r="A165" s="105" t="s">
        <v>1397</v>
      </c>
      <c r="B165" s="67" t="s">
        <v>1257</v>
      </c>
      <c r="C165" s="67" t="s">
        <v>511</v>
      </c>
      <c r="D165" s="67" t="s">
        <v>519</v>
      </c>
      <c r="E165" s="68" t="s">
        <v>1145</v>
      </c>
      <c r="F165" s="108">
        <v>8</v>
      </c>
      <c r="G165" s="111">
        <v>8</v>
      </c>
      <c r="H165" s="109" t="s">
        <v>129</v>
      </c>
      <c r="I165" s="108">
        <v>8</v>
      </c>
      <c r="J165" s="115">
        <v>8</v>
      </c>
      <c r="K165" s="113" t="s">
        <v>129</v>
      </c>
      <c r="L165" s="108">
        <v>7</v>
      </c>
      <c r="M165" s="115">
        <v>7</v>
      </c>
      <c r="N165" s="113" t="s">
        <v>129</v>
      </c>
    </row>
    <row r="166" spans="1:14" ht="16.5">
      <c r="A166" s="105" t="s">
        <v>1398</v>
      </c>
      <c r="B166" s="67" t="s">
        <v>1257</v>
      </c>
      <c r="C166" s="67" t="s">
        <v>511</v>
      </c>
      <c r="D166" s="67" t="s">
        <v>519</v>
      </c>
      <c r="E166" s="68" t="s">
        <v>1081</v>
      </c>
      <c r="F166" s="108">
        <v>11</v>
      </c>
      <c r="G166" s="111">
        <v>11</v>
      </c>
      <c r="H166" s="109" t="s">
        <v>129</v>
      </c>
      <c r="I166" s="108">
        <v>10</v>
      </c>
      <c r="J166" s="115">
        <v>10</v>
      </c>
      <c r="K166" s="113" t="s">
        <v>129</v>
      </c>
      <c r="L166" s="108">
        <v>8</v>
      </c>
      <c r="M166" s="115">
        <v>7</v>
      </c>
      <c r="N166" s="113">
        <v>1</v>
      </c>
    </row>
    <row r="167" spans="1:14" ht="16.5">
      <c r="A167" s="105" t="s">
        <v>1399</v>
      </c>
      <c r="B167" s="67" t="s">
        <v>1257</v>
      </c>
      <c r="C167" s="67" t="s">
        <v>511</v>
      </c>
      <c r="D167" s="67" t="s">
        <v>519</v>
      </c>
      <c r="E167" s="68" t="s">
        <v>1102</v>
      </c>
      <c r="F167" s="108">
        <v>15</v>
      </c>
      <c r="G167" s="111">
        <v>14</v>
      </c>
      <c r="H167" s="109">
        <v>1</v>
      </c>
      <c r="I167" s="108">
        <v>15</v>
      </c>
      <c r="J167" s="115">
        <v>15</v>
      </c>
      <c r="K167" s="113" t="s">
        <v>129</v>
      </c>
      <c r="L167" s="108">
        <v>16</v>
      </c>
      <c r="M167" s="115">
        <v>14</v>
      </c>
      <c r="N167" s="113">
        <v>2</v>
      </c>
    </row>
    <row r="168" spans="1:14" ht="16.5">
      <c r="A168" s="105" t="s">
        <v>1400</v>
      </c>
      <c r="B168" s="67" t="s">
        <v>1257</v>
      </c>
      <c r="C168" s="67" t="s">
        <v>511</v>
      </c>
      <c r="D168" s="67" t="s">
        <v>519</v>
      </c>
      <c r="E168" s="68" t="s">
        <v>1178</v>
      </c>
      <c r="F168" s="108">
        <v>19</v>
      </c>
      <c r="G168" s="111">
        <v>19</v>
      </c>
      <c r="H168" s="109" t="s">
        <v>129</v>
      </c>
      <c r="I168" s="108">
        <v>20</v>
      </c>
      <c r="J168" s="115">
        <v>20</v>
      </c>
      <c r="K168" s="113" t="s">
        <v>129</v>
      </c>
      <c r="L168" s="108">
        <v>16</v>
      </c>
      <c r="M168" s="115">
        <v>16</v>
      </c>
      <c r="N168" s="113" t="s">
        <v>129</v>
      </c>
    </row>
    <row r="169" spans="1:14" ht="16.5">
      <c r="A169" s="105" t="s">
        <v>1401</v>
      </c>
      <c r="B169" s="67" t="s">
        <v>1257</v>
      </c>
      <c r="C169" s="67" t="s">
        <v>511</v>
      </c>
      <c r="D169" s="67" t="s">
        <v>519</v>
      </c>
      <c r="E169" s="68" t="s">
        <v>1162</v>
      </c>
      <c r="F169" s="108">
        <v>21</v>
      </c>
      <c r="G169" s="111">
        <v>20</v>
      </c>
      <c r="H169" s="109">
        <v>1</v>
      </c>
      <c r="I169" s="108">
        <v>19</v>
      </c>
      <c r="J169" s="115">
        <v>18</v>
      </c>
      <c r="K169" s="113">
        <v>1</v>
      </c>
      <c r="L169" s="108">
        <v>17</v>
      </c>
      <c r="M169" s="115">
        <v>16</v>
      </c>
      <c r="N169" s="113">
        <v>1</v>
      </c>
    </row>
    <row r="170" spans="1:14" ht="16.5">
      <c r="A170" s="105" t="s">
        <v>1402</v>
      </c>
      <c r="B170" s="67" t="s">
        <v>1257</v>
      </c>
      <c r="C170" s="67" t="s">
        <v>511</v>
      </c>
      <c r="D170" s="67" t="s">
        <v>519</v>
      </c>
      <c r="E170" s="68" t="s">
        <v>293</v>
      </c>
      <c r="F170" s="108">
        <v>12</v>
      </c>
      <c r="G170" s="111">
        <v>12</v>
      </c>
      <c r="H170" s="109" t="s">
        <v>129</v>
      </c>
      <c r="I170" s="108">
        <v>12</v>
      </c>
      <c r="J170" s="115">
        <v>12</v>
      </c>
      <c r="K170" s="113" t="s">
        <v>129</v>
      </c>
      <c r="L170" s="108">
        <v>14</v>
      </c>
      <c r="M170" s="115">
        <v>14</v>
      </c>
      <c r="N170" s="113" t="s">
        <v>129</v>
      </c>
    </row>
    <row r="171" spans="1:14" ht="16.5">
      <c r="A171" s="105" t="s">
        <v>1403</v>
      </c>
      <c r="B171" s="67" t="s">
        <v>1257</v>
      </c>
      <c r="C171" s="67" t="s">
        <v>511</v>
      </c>
      <c r="D171" s="67" t="s">
        <v>519</v>
      </c>
      <c r="E171" s="68" t="s">
        <v>999</v>
      </c>
      <c r="F171" s="108">
        <v>10</v>
      </c>
      <c r="G171" s="111">
        <v>10</v>
      </c>
      <c r="H171" s="109" t="s">
        <v>129</v>
      </c>
      <c r="I171" s="108">
        <v>9</v>
      </c>
      <c r="J171" s="115">
        <v>9</v>
      </c>
      <c r="K171" s="113" t="s">
        <v>129</v>
      </c>
      <c r="L171" s="108">
        <v>4</v>
      </c>
      <c r="M171" s="115">
        <v>4</v>
      </c>
      <c r="N171" s="113" t="s">
        <v>129</v>
      </c>
    </row>
    <row r="172" spans="1:14" ht="16.5">
      <c r="A172" s="105" t="s">
        <v>520</v>
      </c>
      <c r="B172" s="67" t="s">
        <v>1257</v>
      </c>
      <c r="C172" s="67" t="s">
        <v>511</v>
      </c>
      <c r="D172" s="67" t="s">
        <v>521</v>
      </c>
      <c r="E172" s="68"/>
      <c r="F172" s="108">
        <v>28</v>
      </c>
      <c r="G172" s="111">
        <v>28</v>
      </c>
      <c r="H172" s="109" t="s">
        <v>129</v>
      </c>
      <c r="I172" s="108">
        <v>26</v>
      </c>
      <c r="J172" s="115">
        <v>26</v>
      </c>
      <c r="K172" s="113" t="s">
        <v>129</v>
      </c>
      <c r="L172" s="108">
        <v>24</v>
      </c>
      <c r="M172" s="115">
        <v>24</v>
      </c>
      <c r="N172" s="113" t="s">
        <v>129</v>
      </c>
    </row>
    <row r="173" spans="1:14" ht="16.5">
      <c r="A173" s="105" t="s">
        <v>1404</v>
      </c>
      <c r="B173" s="67" t="s">
        <v>1257</v>
      </c>
      <c r="C173" s="67" t="s">
        <v>511</v>
      </c>
      <c r="D173" s="67" t="s">
        <v>521</v>
      </c>
      <c r="E173" s="68" t="s">
        <v>1125</v>
      </c>
      <c r="F173" s="108">
        <v>2</v>
      </c>
      <c r="G173" s="111" t="s">
        <v>130</v>
      </c>
      <c r="H173" s="109" t="s">
        <v>130</v>
      </c>
      <c r="I173" s="108">
        <v>2</v>
      </c>
      <c r="J173" s="115" t="s">
        <v>130</v>
      </c>
      <c r="K173" s="113" t="s">
        <v>130</v>
      </c>
      <c r="L173" s="108">
        <v>2</v>
      </c>
      <c r="M173" s="115" t="s">
        <v>130</v>
      </c>
      <c r="N173" s="113" t="s">
        <v>130</v>
      </c>
    </row>
    <row r="174" spans="1:14" ht="16.5">
      <c r="A174" s="105" t="s">
        <v>1405</v>
      </c>
      <c r="B174" s="67" t="s">
        <v>1257</v>
      </c>
      <c r="C174" s="67" t="s">
        <v>511</v>
      </c>
      <c r="D174" s="67" t="s">
        <v>521</v>
      </c>
      <c r="E174" s="68" t="s">
        <v>1146</v>
      </c>
      <c r="F174" s="108">
        <v>2</v>
      </c>
      <c r="G174" s="111" t="s">
        <v>130</v>
      </c>
      <c r="H174" s="109" t="s">
        <v>130</v>
      </c>
      <c r="I174" s="108">
        <v>2</v>
      </c>
      <c r="J174" s="115" t="s">
        <v>130</v>
      </c>
      <c r="K174" s="113" t="s">
        <v>130</v>
      </c>
      <c r="L174" s="108">
        <v>2</v>
      </c>
      <c r="M174" s="115" t="s">
        <v>130</v>
      </c>
      <c r="N174" s="113" t="s">
        <v>130</v>
      </c>
    </row>
    <row r="175" spans="1:14" ht="16.5">
      <c r="A175" s="105" t="s">
        <v>1406</v>
      </c>
      <c r="B175" s="67" t="s">
        <v>1257</v>
      </c>
      <c r="C175" s="67" t="s">
        <v>511</v>
      </c>
      <c r="D175" s="67" t="s">
        <v>521</v>
      </c>
      <c r="E175" s="68" t="s">
        <v>1082</v>
      </c>
      <c r="F175" s="108">
        <v>2</v>
      </c>
      <c r="G175" s="111" t="s">
        <v>130</v>
      </c>
      <c r="H175" s="109" t="s">
        <v>130</v>
      </c>
      <c r="I175" s="108">
        <v>2</v>
      </c>
      <c r="J175" s="115" t="s">
        <v>130</v>
      </c>
      <c r="K175" s="113" t="s">
        <v>130</v>
      </c>
      <c r="L175" s="108">
        <v>2</v>
      </c>
      <c r="M175" s="115" t="s">
        <v>130</v>
      </c>
      <c r="N175" s="113" t="s">
        <v>130</v>
      </c>
    </row>
    <row r="176" spans="1:14" ht="16.5">
      <c r="A176" s="105" t="s">
        <v>1407</v>
      </c>
      <c r="B176" s="67" t="s">
        <v>1257</v>
      </c>
      <c r="C176" s="67" t="s">
        <v>511</v>
      </c>
      <c r="D176" s="67" t="s">
        <v>521</v>
      </c>
      <c r="E176" s="68" t="s">
        <v>1163</v>
      </c>
      <c r="F176" s="108">
        <v>3</v>
      </c>
      <c r="G176" s="111">
        <v>3</v>
      </c>
      <c r="H176" s="109" t="s">
        <v>129</v>
      </c>
      <c r="I176" s="108">
        <v>3</v>
      </c>
      <c r="J176" s="115">
        <v>3</v>
      </c>
      <c r="K176" s="113" t="s">
        <v>129</v>
      </c>
      <c r="L176" s="108">
        <v>3</v>
      </c>
      <c r="M176" s="115">
        <v>3</v>
      </c>
      <c r="N176" s="113" t="s">
        <v>129</v>
      </c>
    </row>
    <row r="177" spans="1:14" ht="16.5">
      <c r="A177" s="105" t="s">
        <v>1408</v>
      </c>
      <c r="B177" s="67" t="s">
        <v>1257</v>
      </c>
      <c r="C177" s="67" t="s">
        <v>511</v>
      </c>
      <c r="D177" s="67" t="s">
        <v>521</v>
      </c>
      <c r="E177" s="68" t="s">
        <v>146</v>
      </c>
      <c r="F177" s="108">
        <v>11</v>
      </c>
      <c r="G177" s="111">
        <v>11</v>
      </c>
      <c r="H177" s="109" t="s">
        <v>129</v>
      </c>
      <c r="I177" s="108">
        <v>11</v>
      </c>
      <c r="J177" s="115">
        <v>11</v>
      </c>
      <c r="K177" s="113" t="s">
        <v>129</v>
      </c>
      <c r="L177" s="108">
        <v>9</v>
      </c>
      <c r="M177" s="115">
        <v>9</v>
      </c>
      <c r="N177" s="113" t="s">
        <v>129</v>
      </c>
    </row>
    <row r="178" spans="1:14" ht="16.5">
      <c r="A178" s="105" t="s">
        <v>1409</v>
      </c>
      <c r="B178" s="67" t="s">
        <v>1257</v>
      </c>
      <c r="C178" s="67" t="s">
        <v>511</v>
      </c>
      <c r="D178" s="67" t="s">
        <v>521</v>
      </c>
      <c r="E178" s="68" t="s">
        <v>1000</v>
      </c>
      <c r="F178" s="108">
        <v>1</v>
      </c>
      <c r="G178" s="111" t="s">
        <v>130</v>
      </c>
      <c r="H178" s="109" t="s">
        <v>130</v>
      </c>
      <c r="I178" s="108">
        <v>1</v>
      </c>
      <c r="J178" s="115" t="s">
        <v>130</v>
      </c>
      <c r="K178" s="113" t="s">
        <v>130</v>
      </c>
      <c r="L178" s="108">
        <v>1</v>
      </c>
      <c r="M178" s="115" t="s">
        <v>130</v>
      </c>
      <c r="N178" s="113" t="s">
        <v>130</v>
      </c>
    </row>
    <row r="179" spans="1:14" ht="16.5">
      <c r="A179" s="105" t="s">
        <v>1410</v>
      </c>
      <c r="B179" s="67" t="s">
        <v>1257</v>
      </c>
      <c r="C179" s="67" t="s">
        <v>511</v>
      </c>
      <c r="D179" s="67" t="s">
        <v>521</v>
      </c>
      <c r="E179" s="68" t="s">
        <v>1031</v>
      </c>
      <c r="F179" s="108">
        <v>1</v>
      </c>
      <c r="G179" s="111" t="s">
        <v>130</v>
      </c>
      <c r="H179" s="109" t="s">
        <v>130</v>
      </c>
      <c r="I179" s="108" t="s">
        <v>129</v>
      </c>
      <c r="J179" s="115" t="s">
        <v>129</v>
      </c>
      <c r="K179" s="113" t="s">
        <v>129</v>
      </c>
      <c r="L179" s="108" t="s">
        <v>129</v>
      </c>
      <c r="M179" s="115" t="s">
        <v>129</v>
      </c>
      <c r="N179" s="113" t="s">
        <v>129</v>
      </c>
    </row>
    <row r="180" spans="1:14" ht="16.5">
      <c r="A180" s="105" t="s">
        <v>1411</v>
      </c>
      <c r="B180" s="67" t="s">
        <v>1257</v>
      </c>
      <c r="C180" s="67" t="s">
        <v>511</v>
      </c>
      <c r="D180" s="67" t="s">
        <v>521</v>
      </c>
      <c r="E180" s="68" t="s">
        <v>200</v>
      </c>
      <c r="F180" s="108">
        <v>6</v>
      </c>
      <c r="G180" s="111">
        <v>6</v>
      </c>
      <c r="H180" s="109" t="s">
        <v>129</v>
      </c>
      <c r="I180" s="108">
        <v>5</v>
      </c>
      <c r="J180" s="115">
        <v>5</v>
      </c>
      <c r="K180" s="113" t="s">
        <v>129</v>
      </c>
      <c r="L180" s="108">
        <v>5</v>
      </c>
      <c r="M180" s="115">
        <v>5</v>
      </c>
      <c r="N180" s="113" t="s">
        <v>129</v>
      </c>
    </row>
    <row r="181" spans="1:14" ht="16.5">
      <c r="A181" s="105" t="s">
        <v>523</v>
      </c>
      <c r="B181" s="67" t="s">
        <v>1257</v>
      </c>
      <c r="C181" s="67" t="s">
        <v>524</v>
      </c>
      <c r="D181" s="67"/>
      <c r="E181" s="68"/>
      <c r="F181" s="108">
        <v>53</v>
      </c>
      <c r="G181" s="111">
        <v>52</v>
      </c>
      <c r="H181" s="109">
        <v>1</v>
      </c>
      <c r="I181" s="108">
        <v>52</v>
      </c>
      <c r="J181" s="115">
        <v>51</v>
      </c>
      <c r="K181" s="113">
        <v>1</v>
      </c>
      <c r="L181" s="108">
        <v>49</v>
      </c>
      <c r="M181" s="115">
        <v>48</v>
      </c>
      <c r="N181" s="113">
        <v>1</v>
      </c>
    </row>
    <row r="182" spans="1:14" ht="16.5">
      <c r="A182" s="105" t="s">
        <v>1412</v>
      </c>
      <c r="B182" s="67" t="s">
        <v>1257</v>
      </c>
      <c r="C182" s="67" t="s">
        <v>524</v>
      </c>
      <c r="D182" s="67" t="s">
        <v>524</v>
      </c>
      <c r="E182" s="68" t="s">
        <v>1234</v>
      </c>
      <c r="F182" s="108" t="s">
        <v>129</v>
      </c>
      <c r="G182" s="111" t="s">
        <v>129</v>
      </c>
      <c r="H182" s="109" t="s">
        <v>129</v>
      </c>
      <c r="I182" s="108" t="s">
        <v>129</v>
      </c>
      <c r="J182" s="115" t="s">
        <v>129</v>
      </c>
      <c r="K182" s="113" t="s">
        <v>129</v>
      </c>
      <c r="L182" s="108" t="s">
        <v>129</v>
      </c>
      <c r="M182" s="115" t="s">
        <v>129</v>
      </c>
      <c r="N182" s="113" t="s">
        <v>129</v>
      </c>
    </row>
    <row r="183" spans="1:14" ht="16.5">
      <c r="A183" s="105" t="s">
        <v>1413</v>
      </c>
      <c r="B183" s="67" t="s">
        <v>1257</v>
      </c>
      <c r="C183" s="67" t="s">
        <v>524</v>
      </c>
      <c r="D183" s="67" t="s">
        <v>524</v>
      </c>
      <c r="E183" s="68" t="s">
        <v>1238</v>
      </c>
      <c r="F183" s="108" t="s">
        <v>129</v>
      </c>
      <c r="G183" s="111" t="s">
        <v>129</v>
      </c>
      <c r="H183" s="109" t="s">
        <v>129</v>
      </c>
      <c r="I183" s="108" t="s">
        <v>129</v>
      </c>
      <c r="J183" s="115" t="s">
        <v>129</v>
      </c>
      <c r="K183" s="113" t="s">
        <v>129</v>
      </c>
      <c r="L183" s="108" t="s">
        <v>129</v>
      </c>
      <c r="M183" s="115" t="s">
        <v>129</v>
      </c>
      <c r="N183" s="113" t="s">
        <v>129</v>
      </c>
    </row>
    <row r="184" spans="1:14" ht="16.5">
      <c r="A184" s="105" t="s">
        <v>1414</v>
      </c>
      <c r="B184" s="67" t="s">
        <v>1257</v>
      </c>
      <c r="C184" s="67" t="s">
        <v>524</v>
      </c>
      <c r="D184" s="67" t="s">
        <v>524</v>
      </c>
      <c r="E184" s="68" t="s">
        <v>1243</v>
      </c>
      <c r="F184" s="108">
        <v>1</v>
      </c>
      <c r="G184" s="111" t="s">
        <v>130</v>
      </c>
      <c r="H184" s="109" t="s">
        <v>130</v>
      </c>
      <c r="I184" s="108">
        <v>1</v>
      </c>
      <c r="J184" s="115" t="s">
        <v>130</v>
      </c>
      <c r="K184" s="113" t="s">
        <v>130</v>
      </c>
      <c r="L184" s="108">
        <v>1</v>
      </c>
      <c r="M184" s="115" t="s">
        <v>130</v>
      </c>
      <c r="N184" s="113" t="s">
        <v>130</v>
      </c>
    </row>
    <row r="185" spans="1:14" ht="16.5">
      <c r="A185" s="105" t="s">
        <v>1415</v>
      </c>
      <c r="B185" s="67" t="s">
        <v>1257</v>
      </c>
      <c r="C185" s="67" t="s">
        <v>524</v>
      </c>
      <c r="D185" s="67" t="s">
        <v>524</v>
      </c>
      <c r="E185" s="68" t="s">
        <v>206</v>
      </c>
      <c r="F185" s="108" t="s">
        <v>129</v>
      </c>
      <c r="G185" s="111" t="s">
        <v>129</v>
      </c>
      <c r="H185" s="109" t="s">
        <v>129</v>
      </c>
      <c r="I185" s="108" t="s">
        <v>129</v>
      </c>
      <c r="J185" s="115" t="s">
        <v>129</v>
      </c>
      <c r="K185" s="113" t="s">
        <v>129</v>
      </c>
      <c r="L185" s="108" t="s">
        <v>129</v>
      </c>
      <c r="M185" s="115" t="s">
        <v>129</v>
      </c>
      <c r="N185" s="113" t="s">
        <v>129</v>
      </c>
    </row>
    <row r="186" spans="1:14" ht="16.5">
      <c r="A186" s="105" t="s">
        <v>1416</v>
      </c>
      <c r="B186" s="67" t="s">
        <v>1257</v>
      </c>
      <c r="C186" s="67" t="s">
        <v>524</v>
      </c>
      <c r="D186" s="67" t="s">
        <v>524</v>
      </c>
      <c r="E186" s="68" t="s">
        <v>194</v>
      </c>
      <c r="F186" s="108">
        <v>2</v>
      </c>
      <c r="G186" s="111" t="s">
        <v>130</v>
      </c>
      <c r="H186" s="109" t="s">
        <v>130</v>
      </c>
      <c r="I186" s="108">
        <v>2</v>
      </c>
      <c r="J186" s="115" t="s">
        <v>130</v>
      </c>
      <c r="K186" s="113" t="s">
        <v>130</v>
      </c>
      <c r="L186" s="108">
        <v>2</v>
      </c>
      <c r="M186" s="115" t="s">
        <v>130</v>
      </c>
      <c r="N186" s="113" t="s">
        <v>130</v>
      </c>
    </row>
    <row r="187" spans="1:14" ht="16.5">
      <c r="A187" s="105" t="s">
        <v>1417</v>
      </c>
      <c r="B187" s="67" t="s">
        <v>1257</v>
      </c>
      <c r="C187" s="67" t="s">
        <v>524</v>
      </c>
      <c r="D187" s="67" t="s">
        <v>524</v>
      </c>
      <c r="E187" s="68" t="s">
        <v>346</v>
      </c>
      <c r="F187" s="108">
        <v>3</v>
      </c>
      <c r="G187" s="111">
        <v>3</v>
      </c>
      <c r="H187" s="109" t="s">
        <v>129</v>
      </c>
      <c r="I187" s="108">
        <v>3</v>
      </c>
      <c r="J187" s="115">
        <v>3</v>
      </c>
      <c r="K187" s="113" t="s">
        <v>129</v>
      </c>
      <c r="L187" s="108">
        <v>4</v>
      </c>
      <c r="M187" s="115">
        <v>4</v>
      </c>
      <c r="N187" s="113" t="s">
        <v>129</v>
      </c>
    </row>
    <row r="188" spans="1:14" ht="16.5">
      <c r="A188" s="105" t="s">
        <v>1418</v>
      </c>
      <c r="B188" s="67" t="s">
        <v>1257</v>
      </c>
      <c r="C188" s="67" t="s">
        <v>524</v>
      </c>
      <c r="D188" s="67" t="s">
        <v>524</v>
      </c>
      <c r="E188" s="68" t="s">
        <v>1008</v>
      </c>
      <c r="F188" s="108">
        <v>1</v>
      </c>
      <c r="G188" s="111" t="s">
        <v>130</v>
      </c>
      <c r="H188" s="109" t="s">
        <v>130</v>
      </c>
      <c r="I188" s="108">
        <v>1</v>
      </c>
      <c r="J188" s="115" t="s">
        <v>130</v>
      </c>
      <c r="K188" s="113" t="s">
        <v>130</v>
      </c>
      <c r="L188" s="108">
        <v>1</v>
      </c>
      <c r="M188" s="115" t="s">
        <v>130</v>
      </c>
      <c r="N188" s="113" t="s">
        <v>130</v>
      </c>
    </row>
    <row r="189" spans="1:14" ht="16.5">
      <c r="A189" s="105" t="s">
        <v>1419</v>
      </c>
      <c r="B189" s="67" t="s">
        <v>1257</v>
      </c>
      <c r="C189" s="67" t="s">
        <v>524</v>
      </c>
      <c r="D189" s="67" t="s">
        <v>524</v>
      </c>
      <c r="E189" s="68" t="s">
        <v>271</v>
      </c>
      <c r="F189" s="108">
        <v>2</v>
      </c>
      <c r="G189" s="111" t="s">
        <v>130</v>
      </c>
      <c r="H189" s="109" t="s">
        <v>130</v>
      </c>
      <c r="I189" s="108">
        <v>2</v>
      </c>
      <c r="J189" s="115" t="s">
        <v>130</v>
      </c>
      <c r="K189" s="113" t="s">
        <v>130</v>
      </c>
      <c r="L189" s="108">
        <v>2</v>
      </c>
      <c r="M189" s="115" t="s">
        <v>130</v>
      </c>
      <c r="N189" s="113" t="s">
        <v>130</v>
      </c>
    </row>
    <row r="190" spans="1:14" ht="16.5">
      <c r="A190" s="105" t="s">
        <v>1420</v>
      </c>
      <c r="B190" s="67" t="s">
        <v>1257</v>
      </c>
      <c r="C190" s="67" t="s">
        <v>524</v>
      </c>
      <c r="D190" s="67" t="s">
        <v>524</v>
      </c>
      <c r="E190" s="68" t="s">
        <v>1248</v>
      </c>
      <c r="F190" s="108" t="s">
        <v>129</v>
      </c>
      <c r="G190" s="111" t="s">
        <v>129</v>
      </c>
      <c r="H190" s="109" t="s">
        <v>129</v>
      </c>
      <c r="I190" s="108" t="s">
        <v>129</v>
      </c>
      <c r="J190" s="115" t="s">
        <v>129</v>
      </c>
      <c r="K190" s="113" t="s">
        <v>129</v>
      </c>
      <c r="L190" s="108" t="s">
        <v>129</v>
      </c>
      <c r="M190" s="115" t="s">
        <v>129</v>
      </c>
      <c r="N190" s="113" t="s">
        <v>129</v>
      </c>
    </row>
    <row r="191" spans="1:14" ht="16.5">
      <c r="A191" s="105" t="s">
        <v>1421</v>
      </c>
      <c r="B191" s="67" t="s">
        <v>1257</v>
      </c>
      <c r="C191" s="67" t="s">
        <v>524</v>
      </c>
      <c r="D191" s="67" t="s">
        <v>524</v>
      </c>
      <c r="E191" s="68" t="s">
        <v>1251</v>
      </c>
      <c r="F191" s="108" t="s">
        <v>129</v>
      </c>
      <c r="G191" s="111" t="s">
        <v>129</v>
      </c>
      <c r="H191" s="109" t="s">
        <v>129</v>
      </c>
      <c r="I191" s="108" t="s">
        <v>129</v>
      </c>
      <c r="J191" s="115" t="s">
        <v>129</v>
      </c>
      <c r="K191" s="113" t="s">
        <v>129</v>
      </c>
      <c r="L191" s="108" t="s">
        <v>129</v>
      </c>
      <c r="M191" s="115" t="s">
        <v>129</v>
      </c>
      <c r="N191" s="113" t="s">
        <v>129</v>
      </c>
    </row>
    <row r="192" spans="1:14" ht="16.5">
      <c r="A192" s="105" t="s">
        <v>1422</v>
      </c>
      <c r="B192" s="67" t="s">
        <v>1257</v>
      </c>
      <c r="C192" s="67" t="s">
        <v>524</v>
      </c>
      <c r="D192" s="67" t="s">
        <v>524</v>
      </c>
      <c r="E192" s="68" t="s">
        <v>1054</v>
      </c>
      <c r="F192" s="108">
        <v>4</v>
      </c>
      <c r="G192" s="111">
        <v>4</v>
      </c>
      <c r="H192" s="109" t="s">
        <v>129</v>
      </c>
      <c r="I192" s="108">
        <v>3</v>
      </c>
      <c r="J192" s="115">
        <v>3</v>
      </c>
      <c r="K192" s="113" t="s">
        <v>129</v>
      </c>
      <c r="L192" s="108">
        <v>3</v>
      </c>
      <c r="M192" s="115">
        <v>3</v>
      </c>
      <c r="N192" s="113" t="s">
        <v>129</v>
      </c>
    </row>
    <row r="193" spans="1:14" ht="16.5">
      <c r="A193" s="105" t="s">
        <v>1423</v>
      </c>
      <c r="B193" s="67" t="s">
        <v>1257</v>
      </c>
      <c r="C193" s="67" t="s">
        <v>524</v>
      </c>
      <c r="D193" s="67" t="s">
        <v>524</v>
      </c>
      <c r="E193" s="68" t="s">
        <v>1207</v>
      </c>
      <c r="F193" s="108">
        <v>1</v>
      </c>
      <c r="G193" s="111" t="s">
        <v>130</v>
      </c>
      <c r="H193" s="109" t="s">
        <v>130</v>
      </c>
      <c r="I193" s="108">
        <v>1</v>
      </c>
      <c r="J193" s="115" t="s">
        <v>130</v>
      </c>
      <c r="K193" s="113" t="s">
        <v>130</v>
      </c>
      <c r="L193" s="108">
        <v>1</v>
      </c>
      <c r="M193" s="115" t="s">
        <v>130</v>
      </c>
      <c r="N193" s="113" t="s">
        <v>130</v>
      </c>
    </row>
    <row r="194" spans="1:14" ht="16.5">
      <c r="A194" s="105" t="s">
        <v>1424</v>
      </c>
      <c r="B194" s="67" t="s">
        <v>1257</v>
      </c>
      <c r="C194" s="67" t="s">
        <v>524</v>
      </c>
      <c r="D194" s="67" t="s">
        <v>524</v>
      </c>
      <c r="E194" s="68" t="s">
        <v>342</v>
      </c>
      <c r="F194" s="108">
        <v>5</v>
      </c>
      <c r="G194" s="111">
        <v>5</v>
      </c>
      <c r="H194" s="109" t="s">
        <v>129</v>
      </c>
      <c r="I194" s="108">
        <v>4</v>
      </c>
      <c r="J194" s="115">
        <v>4</v>
      </c>
      <c r="K194" s="113" t="s">
        <v>129</v>
      </c>
      <c r="L194" s="108">
        <v>4</v>
      </c>
      <c r="M194" s="115">
        <v>4</v>
      </c>
      <c r="N194" s="113" t="s">
        <v>129</v>
      </c>
    </row>
    <row r="195" spans="1:14" ht="16.5">
      <c r="A195" s="105" t="s">
        <v>1425</v>
      </c>
      <c r="B195" s="67" t="s">
        <v>1257</v>
      </c>
      <c r="C195" s="67" t="s">
        <v>524</v>
      </c>
      <c r="D195" s="67" t="s">
        <v>524</v>
      </c>
      <c r="E195" s="68" t="s">
        <v>183</v>
      </c>
      <c r="F195" s="108">
        <v>2</v>
      </c>
      <c r="G195" s="111" t="s">
        <v>130</v>
      </c>
      <c r="H195" s="109" t="s">
        <v>130</v>
      </c>
      <c r="I195" s="108">
        <v>2</v>
      </c>
      <c r="J195" s="115" t="s">
        <v>130</v>
      </c>
      <c r="K195" s="113" t="s">
        <v>130</v>
      </c>
      <c r="L195" s="108">
        <v>1</v>
      </c>
      <c r="M195" s="115" t="s">
        <v>130</v>
      </c>
      <c r="N195" s="113" t="s">
        <v>130</v>
      </c>
    </row>
    <row r="196" spans="1:14" ht="16.5">
      <c r="A196" s="105" t="s">
        <v>1426</v>
      </c>
      <c r="B196" s="67" t="s">
        <v>1257</v>
      </c>
      <c r="C196" s="67" t="s">
        <v>524</v>
      </c>
      <c r="D196" s="67" t="s">
        <v>524</v>
      </c>
      <c r="E196" s="68" t="s">
        <v>1001</v>
      </c>
      <c r="F196" s="108" t="s">
        <v>129</v>
      </c>
      <c r="G196" s="111" t="s">
        <v>129</v>
      </c>
      <c r="H196" s="109" t="s">
        <v>129</v>
      </c>
      <c r="I196" s="108" t="s">
        <v>129</v>
      </c>
      <c r="J196" s="115" t="s">
        <v>129</v>
      </c>
      <c r="K196" s="113" t="s">
        <v>129</v>
      </c>
      <c r="L196" s="108" t="s">
        <v>129</v>
      </c>
      <c r="M196" s="115" t="s">
        <v>129</v>
      </c>
      <c r="N196" s="113" t="s">
        <v>129</v>
      </c>
    </row>
    <row r="197" spans="1:14" ht="16.5">
      <c r="A197" s="105" t="s">
        <v>1427</v>
      </c>
      <c r="B197" s="67" t="s">
        <v>1257</v>
      </c>
      <c r="C197" s="67" t="s">
        <v>524</v>
      </c>
      <c r="D197" s="67" t="s">
        <v>524</v>
      </c>
      <c r="E197" s="68" t="s">
        <v>1103</v>
      </c>
      <c r="F197" s="108">
        <v>1</v>
      </c>
      <c r="G197" s="111" t="s">
        <v>130</v>
      </c>
      <c r="H197" s="109" t="s">
        <v>130</v>
      </c>
      <c r="I197" s="108">
        <v>1</v>
      </c>
      <c r="J197" s="115" t="s">
        <v>130</v>
      </c>
      <c r="K197" s="113" t="s">
        <v>130</v>
      </c>
      <c r="L197" s="108">
        <v>1</v>
      </c>
      <c r="M197" s="115" t="s">
        <v>130</v>
      </c>
      <c r="N197" s="113" t="s">
        <v>130</v>
      </c>
    </row>
    <row r="198" spans="1:14" ht="16.5">
      <c r="A198" s="105" t="s">
        <v>1428</v>
      </c>
      <c r="B198" s="67" t="s">
        <v>1257</v>
      </c>
      <c r="C198" s="67" t="s">
        <v>524</v>
      </c>
      <c r="D198" s="67" t="s">
        <v>524</v>
      </c>
      <c r="E198" s="68" t="s">
        <v>1229</v>
      </c>
      <c r="F198" s="108">
        <v>1</v>
      </c>
      <c r="G198" s="111" t="s">
        <v>130</v>
      </c>
      <c r="H198" s="109" t="s">
        <v>130</v>
      </c>
      <c r="I198" s="108">
        <v>1</v>
      </c>
      <c r="J198" s="115" t="s">
        <v>130</v>
      </c>
      <c r="K198" s="113" t="s">
        <v>130</v>
      </c>
      <c r="L198" s="108">
        <v>2</v>
      </c>
      <c r="M198" s="115" t="s">
        <v>130</v>
      </c>
      <c r="N198" s="113" t="s">
        <v>130</v>
      </c>
    </row>
    <row r="199" spans="1:14" ht="16.5">
      <c r="A199" s="105" t="s">
        <v>1429</v>
      </c>
      <c r="B199" s="67" t="s">
        <v>1257</v>
      </c>
      <c r="C199" s="67" t="s">
        <v>524</v>
      </c>
      <c r="D199" s="67" t="s">
        <v>524</v>
      </c>
      <c r="E199" s="68" t="s">
        <v>1241</v>
      </c>
      <c r="F199" s="108">
        <v>16</v>
      </c>
      <c r="G199" s="111">
        <v>16</v>
      </c>
      <c r="H199" s="109" t="s">
        <v>129</v>
      </c>
      <c r="I199" s="108">
        <v>17</v>
      </c>
      <c r="J199" s="115">
        <v>17</v>
      </c>
      <c r="K199" s="113" t="s">
        <v>129</v>
      </c>
      <c r="L199" s="108">
        <v>14</v>
      </c>
      <c r="M199" s="115">
        <v>14</v>
      </c>
      <c r="N199" s="113" t="s">
        <v>129</v>
      </c>
    </row>
    <row r="200" spans="1:14" ht="16.5">
      <c r="A200" s="105" t="s">
        <v>1430</v>
      </c>
      <c r="B200" s="67" t="s">
        <v>1257</v>
      </c>
      <c r="C200" s="67" t="s">
        <v>524</v>
      </c>
      <c r="D200" s="67" t="s">
        <v>524</v>
      </c>
      <c r="E200" s="68" t="s">
        <v>1252</v>
      </c>
      <c r="F200" s="108">
        <v>2</v>
      </c>
      <c r="G200" s="111" t="s">
        <v>130</v>
      </c>
      <c r="H200" s="109" t="s">
        <v>130</v>
      </c>
      <c r="I200" s="108">
        <v>2</v>
      </c>
      <c r="J200" s="115" t="s">
        <v>130</v>
      </c>
      <c r="K200" s="113" t="s">
        <v>130</v>
      </c>
      <c r="L200" s="108">
        <v>1</v>
      </c>
      <c r="M200" s="115" t="s">
        <v>130</v>
      </c>
      <c r="N200" s="113" t="s">
        <v>130</v>
      </c>
    </row>
    <row r="201" spans="1:14" ht="16.5">
      <c r="A201" s="105" t="s">
        <v>1431</v>
      </c>
      <c r="B201" s="67" t="s">
        <v>1257</v>
      </c>
      <c r="C201" s="67" t="s">
        <v>524</v>
      </c>
      <c r="D201" s="67" t="s">
        <v>524</v>
      </c>
      <c r="E201" s="68" t="s">
        <v>1250</v>
      </c>
      <c r="F201" s="108">
        <v>3</v>
      </c>
      <c r="G201" s="111">
        <v>3</v>
      </c>
      <c r="H201" s="109" t="s">
        <v>129</v>
      </c>
      <c r="I201" s="108">
        <v>3</v>
      </c>
      <c r="J201" s="115">
        <v>3</v>
      </c>
      <c r="K201" s="113" t="s">
        <v>129</v>
      </c>
      <c r="L201" s="108">
        <v>4</v>
      </c>
      <c r="M201" s="115">
        <v>4</v>
      </c>
      <c r="N201" s="113" t="s">
        <v>129</v>
      </c>
    </row>
    <row r="202" spans="1:14" ht="16.5">
      <c r="A202" s="105" t="s">
        <v>1432</v>
      </c>
      <c r="B202" s="67" t="s">
        <v>1257</v>
      </c>
      <c r="C202" s="67" t="s">
        <v>524</v>
      </c>
      <c r="D202" s="67" t="s">
        <v>524</v>
      </c>
      <c r="E202" s="68" t="s">
        <v>1224</v>
      </c>
      <c r="F202" s="108" t="s">
        <v>129</v>
      </c>
      <c r="G202" s="111" t="s">
        <v>129</v>
      </c>
      <c r="H202" s="109" t="s">
        <v>129</v>
      </c>
      <c r="I202" s="108" t="s">
        <v>129</v>
      </c>
      <c r="J202" s="115" t="s">
        <v>129</v>
      </c>
      <c r="K202" s="113" t="s">
        <v>129</v>
      </c>
      <c r="L202" s="108" t="s">
        <v>129</v>
      </c>
      <c r="M202" s="115" t="s">
        <v>129</v>
      </c>
      <c r="N202" s="113" t="s">
        <v>129</v>
      </c>
    </row>
    <row r="203" spans="1:14" ht="16.5">
      <c r="A203" s="105" t="s">
        <v>1433</v>
      </c>
      <c r="B203" s="67" t="s">
        <v>1257</v>
      </c>
      <c r="C203" s="67" t="s">
        <v>524</v>
      </c>
      <c r="D203" s="67" t="s">
        <v>524</v>
      </c>
      <c r="E203" s="68" t="s">
        <v>1249</v>
      </c>
      <c r="F203" s="108">
        <v>1</v>
      </c>
      <c r="G203" s="111" t="s">
        <v>130</v>
      </c>
      <c r="H203" s="109" t="s">
        <v>130</v>
      </c>
      <c r="I203" s="108">
        <v>1</v>
      </c>
      <c r="J203" s="115" t="s">
        <v>130</v>
      </c>
      <c r="K203" s="113" t="s">
        <v>130</v>
      </c>
      <c r="L203" s="108">
        <v>2</v>
      </c>
      <c r="M203" s="115" t="s">
        <v>130</v>
      </c>
      <c r="N203" s="113" t="s">
        <v>130</v>
      </c>
    </row>
    <row r="204" spans="1:14" ht="16.5">
      <c r="A204" s="105" t="s">
        <v>1434</v>
      </c>
      <c r="B204" s="67" t="s">
        <v>1257</v>
      </c>
      <c r="C204" s="67" t="s">
        <v>524</v>
      </c>
      <c r="D204" s="67" t="s">
        <v>524</v>
      </c>
      <c r="E204" s="68" t="s">
        <v>1032</v>
      </c>
      <c r="F204" s="108">
        <v>3</v>
      </c>
      <c r="G204" s="111">
        <v>3</v>
      </c>
      <c r="H204" s="109" t="s">
        <v>129</v>
      </c>
      <c r="I204" s="108">
        <v>3</v>
      </c>
      <c r="J204" s="115">
        <v>3</v>
      </c>
      <c r="K204" s="113" t="s">
        <v>129</v>
      </c>
      <c r="L204" s="108">
        <v>3</v>
      </c>
      <c r="M204" s="115">
        <v>3</v>
      </c>
      <c r="N204" s="113" t="s">
        <v>129</v>
      </c>
    </row>
    <row r="205" spans="1:14" ht="16.5">
      <c r="A205" s="105" t="s">
        <v>1435</v>
      </c>
      <c r="B205" s="67" t="s">
        <v>1257</v>
      </c>
      <c r="C205" s="67" t="s">
        <v>524</v>
      </c>
      <c r="D205" s="67" t="s">
        <v>524</v>
      </c>
      <c r="E205" s="68" t="s">
        <v>1147</v>
      </c>
      <c r="F205" s="108">
        <v>4</v>
      </c>
      <c r="G205" s="111">
        <v>4</v>
      </c>
      <c r="H205" s="109" t="s">
        <v>129</v>
      </c>
      <c r="I205" s="108">
        <v>4</v>
      </c>
      <c r="J205" s="115">
        <v>4</v>
      </c>
      <c r="K205" s="113" t="s">
        <v>129</v>
      </c>
      <c r="L205" s="108">
        <v>3</v>
      </c>
      <c r="M205" s="115">
        <v>3</v>
      </c>
      <c r="N205" s="113" t="s">
        <v>129</v>
      </c>
    </row>
    <row r="206" spans="1:14" ht="16.5">
      <c r="A206" s="105" t="s">
        <v>1436</v>
      </c>
      <c r="B206" s="67" t="s">
        <v>1257</v>
      </c>
      <c r="C206" s="67" t="s">
        <v>524</v>
      </c>
      <c r="D206" s="67" t="s">
        <v>524</v>
      </c>
      <c r="E206" s="68" t="s">
        <v>1164</v>
      </c>
      <c r="F206" s="108" t="s">
        <v>129</v>
      </c>
      <c r="G206" s="111" t="s">
        <v>129</v>
      </c>
      <c r="H206" s="109" t="s">
        <v>129</v>
      </c>
      <c r="I206" s="108" t="s">
        <v>129</v>
      </c>
      <c r="J206" s="115" t="s">
        <v>129</v>
      </c>
      <c r="K206" s="113" t="s">
        <v>129</v>
      </c>
      <c r="L206" s="108" t="s">
        <v>129</v>
      </c>
      <c r="M206" s="115" t="s">
        <v>129</v>
      </c>
      <c r="N206" s="113" t="s">
        <v>129</v>
      </c>
    </row>
    <row r="207" spans="1:14" ht="16.5">
      <c r="A207" s="105" t="s">
        <v>1437</v>
      </c>
      <c r="B207" s="67" t="s">
        <v>1257</v>
      </c>
      <c r="C207" s="67" t="s">
        <v>524</v>
      </c>
      <c r="D207" s="67" t="s">
        <v>524</v>
      </c>
      <c r="E207" s="68" t="s">
        <v>141</v>
      </c>
      <c r="F207" s="108">
        <v>1</v>
      </c>
      <c r="G207" s="111" t="s">
        <v>130</v>
      </c>
      <c r="H207" s="109" t="s">
        <v>130</v>
      </c>
      <c r="I207" s="108">
        <v>1</v>
      </c>
      <c r="J207" s="115" t="s">
        <v>130</v>
      </c>
      <c r="K207" s="113" t="s">
        <v>130</v>
      </c>
      <c r="L207" s="108" t="s">
        <v>129</v>
      </c>
      <c r="M207" s="115" t="s">
        <v>129</v>
      </c>
      <c r="N207" s="113" t="s">
        <v>129</v>
      </c>
    </row>
    <row r="208" spans="1:14" ht="16.5">
      <c r="A208" s="105" t="s">
        <v>1438</v>
      </c>
      <c r="B208" s="67" t="s">
        <v>1257</v>
      </c>
      <c r="C208" s="67" t="s">
        <v>524</v>
      </c>
      <c r="D208" s="67" t="s">
        <v>524</v>
      </c>
      <c r="E208" s="68" t="s">
        <v>1192</v>
      </c>
      <c r="F208" s="108" t="s">
        <v>129</v>
      </c>
      <c r="G208" s="111" t="s">
        <v>129</v>
      </c>
      <c r="H208" s="109" t="s">
        <v>129</v>
      </c>
      <c r="I208" s="108" t="s">
        <v>129</v>
      </c>
      <c r="J208" s="115" t="s">
        <v>129</v>
      </c>
      <c r="K208" s="113" t="s">
        <v>129</v>
      </c>
      <c r="L208" s="108" t="s">
        <v>129</v>
      </c>
      <c r="M208" s="115" t="s">
        <v>129</v>
      </c>
      <c r="N208" s="113" t="s">
        <v>129</v>
      </c>
    </row>
    <row r="209" spans="1:14" ht="16.5">
      <c r="A209" s="105" t="s">
        <v>526</v>
      </c>
      <c r="B209" s="67" t="s">
        <v>1257</v>
      </c>
      <c r="C209" s="67" t="s">
        <v>527</v>
      </c>
      <c r="D209" s="67"/>
      <c r="E209" s="68"/>
      <c r="F209" s="108">
        <v>200</v>
      </c>
      <c r="G209" s="111">
        <v>198</v>
      </c>
      <c r="H209" s="109">
        <v>2</v>
      </c>
      <c r="I209" s="108">
        <v>173</v>
      </c>
      <c r="J209" s="115">
        <v>173</v>
      </c>
      <c r="K209" s="113" t="s">
        <v>129</v>
      </c>
      <c r="L209" s="108">
        <v>166</v>
      </c>
      <c r="M209" s="115">
        <v>162</v>
      </c>
      <c r="N209" s="113">
        <v>4</v>
      </c>
    </row>
    <row r="210" spans="1:14" ht="16.5">
      <c r="A210" s="105" t="s">
        <v>528</v>
      </c>
      <c r="B210" s="67" t="s">
        <v>1257</v>
      </c>
      <c r="C210" s="67" t="s">
        <v>527</v>
      </c>
      <c r="D210" s="67" t="s">
        <v>529</v>
      </c>
      <c r="E210" s="68"/>
      <c r="F210" s="108">
        <v>15</v>
      </c>
      <c r="G210" s="111">
        <v>15</v>
      </c>
      <c r="H210" s="109" t="s">
        <v>129</v>
      </c>
      <c r="I210" s="108">
        <v>15</v>
      </c>
      <c r="J210" s="115">
        <v>15</v>
      </c>
      <c r="K210" s="113" t="s">
        <v>129</v>
      </c>
      <c r="L210" s="108">
        <v>11</v>
      </c>
      <c r="M210" s="115">
        <v>11</v>
      </c>
      <c r="N210" s="113" t="s">
        <v>129</v>
      </c>
    </row>
    <row r="211" spans="1:14" ht="16.5">
      <c r="A211" s="105" t="s">
        <v>1439</v>
      </c>
      <c r="B211" s="67" t="s">
        <v>1257</v>
      </c>
      <c r="C211" s="67" t="s">
        <v>527</v>
      </c>
      <c r="D211" s="67" t="s">
        <v>529</v>
      </c>
      <c r="E211" s="68" t="s">
        <v>247</v>
      </c>
      <c r="F211" s="108">
        <v>15</v>
      </c>
      <c r="G211" s="111">
        <v>15</v>
      </c>
      <c r="H211" s="109" t="s">
        <v>129</v>
      </c>
      <c r="I211" s="108">
        <v>15</v>
      </c>
      <c r="J211" s="115">
        <v>15</v>
      </c>
      <c r="K211" s="113" t="s">
        <v>129</v>
      </c>
      <c r="L211" s="108">
        <v>11</v>
      </c>
      <c r="M211" s="115">
        <v>11</v>
      </c>
      <c r="N211" s="113" t="s">
        <v>129</v>
      </c>
    </row>
    <row r="212" spans="1:14" ht="16.5">
      <c r="A212" s="105" t="s">
        <v>530</v>
      </c>
      <c r="B212" s="67" t="s">
        <v>1257</v>
      </c>
      <c r="C212" s="67" t="s">
        <v>527</v>
      </c>
      <c r="D212" s="67" t="s">
        <v>531</v>
      </c>
      <c r="E212" s="68"/>
      <c r="F212" s="108">
        <v>81</v>
      </c>
      <c r="G212" s="111">
        <v>79</v>
      </c>
      <c r="H212" s="109">
        <v>2</v>
      </c>
      <c r="I212" s="108">
        <v>71</v>
      </c>
      <c r="J212" s="115">
        <v>71</v>
      </c>
      <c r="K212" s="113" t="s">
        <v>129</v>
      </c>
      <c r="L212" s="108">
        <v>73</v>
      </c>
      <c r="M212" s="115">
        <v>72</v>
      </c>
      <c r="N212" s="113">
        <v>1</v>
      </c>
    </row>
    <row r="213" spans="1:14" ht="16.5">
      <c r="A213" s="105" t="s">
        <v>1440</v>
      </c>
      <c r="B213" s="67" t="s">
        <v>1257</v>
      </c>
      <c r="C213" s="67" t="s">
        <v>527</v>
      </c>
      <c r="D213" s="67" t="s">
        <v>531</v>
      </c>
      <c r="E213" s="68" t="s">
        <v>1126</v>
      </c>
      <c r="F213" s="108">
        <v>6</v>
      </c>
      <c r="G213" s="111">
        <v>6</v>
      </c>
      <c r="H213" s="109" t="s">
        <v>129</v>
      </c>
      <c r="I213" s="108">
        <v>6</v>
      </c>
      <c r="J213" s="115">
        <v>6</v>
      </c>
      <c r="K213" s="113" t="s">
        <v>129</v>
      </c>
      <c r="L213" s="108">
        <v>5</v>
      </c>
      <c r="M213" s="115">
        <v>5</v>
      </c>
      <c r="N213" s="113" t="s">
        <v>129</v>
      </c>
    </row>
    <row r="214" spans="1:14" ht="16.5">
      <c r="A214" s="105" t="s">
        <v>1441</v>
      </c>
      <c r="B214" s="67" t="s">
        <v>1257</v>
      </c>
      <c r="C214" s="67" t="s">
        <v>527</v>
      </c>
      <c r="D214" s="67" t="s">
        <v>531</v>
      </c>
      <c r="E214" s="68" t="s">
        <v>1002</v>
      </c>
      <c r="F214" s="108">
        <v>2</v>
      </c>
      <c r="G214" s="111" t="s">
        <v>130</v>
      </c>
      <c r="H214" s="109" t="s">
        <v>130</v>
      </c>
      <c r="I214" s="108">
        <v>1</v>
      </c>
      <c r="J214" s="115" t="s">
        <v>130</v>
      </c>
      <c r="K214" s="113" t="s">
        <v>130</v>
      </c>
      <c r="L214" s="108">
        <v>2</v>
      </c>
      <c r="M214" s="115" t="s">
        <v>130</v>
      </c>
      <c r="N214" s="113" t="s">
        <v>130</v>
      </c>
    </row>
    <row r="215" spans="1:14" ht="16.5">
      <c r="A215" s="105" t="s">
        <v>1442</v>
      </c>
      <c r="B215" s="67" t="s">
        <v>1257</v>
      </c>
      <c r="C215" s="67" t="s">
        <v>527</v>
      </c>
      <c r="D215" s="67" t="s">
        <v>531</v>
      </c>
      <c r="E215" s="68" t="s">
        <v>156</v>
      </c>
      <c r="F215" s="108">
        <v>9</v>
      </c>
      <c r="G215" s="111">
        <v>9</v>
      </c>
      <c r="H215" s="109" t="s">
        <v>129</v>
      </c>
      <c r="I215" s="108">
        <v>9</v>
      </c>
      <c r="J215" s="115">
        <v>9</v>
      </c>
      <c r="K215" s="113" t="s">
        <v>129</v>
      </c>
      <c r="L215" s="108">
        <v>8</v>
      </c>
      <c r="M215" s="115">
        <v>8</v>
      </c>
      <c r="N215" s="113" t="s">
        <v>129</v>
      </c>
    </row>
    <row r="216" spans="1:14" ht="16.5">
      <c r="A216" s="105" t="s">
        <v>1443</v>
      </c>
      <c r="B216" s="67" t="s">
        <v>1257</v>
      </c>
      <c r="C216" s="67" t="s">
        <v>527</v>
      </c>
      <c r="D216" s="67" t="s">
        <v>531</v>
      </c>
      <c r="E216" s="68" t="s">
        <v>1165</v>
      </c>
      <c r="F216" s="108">
        <v>9</v>
      </c>
      <c r="G216" s="111">
        <v>8</v>
      </c>
      <c r="H216" s="109">
        <v>1</v>
      </c>
      <c r="I216" s="108">
        <v>7</v>
      </c>
      <c r="J216" s="115">
        <v>7</v>
      </c>
      <c r="K216" s="113" t="s">
        <v>129</v>
      </c>
      <c r="L216" s="108">
        <v>4</v>
      </c>
      <c r="M216" s="115" t="s">
        <v>130</v>
      </c>
      <c r="N216" s="113" t="s">
        <v>130</v>
      </c>
    </row>
    <row r="217" spans="1:14" ht="16.5">
      <c r="A217" s="105" t="s">
        <v>1444</v>
      </c>
      <c r="B217" s="67" t="s">
        <v>1257</v>
      </c>
      <c r="C217" s="67" t="s">
        <v>527</v>
      </c>
      <c r="D217" s="67" t="s">
        <v>531</v>
      </c>
      <c r="E217" s="68" t="s">
        <v>1148</v>
      </c>
      <c r="F217" s="108">
        <v>5</v>
      </c>
      <c r="G217" s="111" t="s">
        <v>130</v>
      </c>
      <c r="H217" s="109" t="s">
        <v>130</v>
      </c>
      <c r="I217" s="108">
        <v>4</v>
      </c>
      <c r="J217" s="115" t="s">
        <v>130</v>
      </c>
      <c r="K217" s="113" t="s">
        <v>130</v>
      </c>
      <c r="L217" s="108">
        <v>4</v>
      </c>
      <c r="M217" s="115">
        <v>4</v>
      </c>
      <c r="N217" s="113" t="s">
        <v>129</v>
      </c>
    </row>
    <row r="218" spans="1:14" ht="16.5">
      <c r="A218" s="105" t="s">
        <v>1445</v>
      </c>
      <c r="B218" s="67" t="s">
        <v>1257</v>
      </c>
      <c r="C218" s="67" t="s">
        <v>527</v>
      </c>
      <c r="D218" s="67" t="s">
        <v>531</v>
      </c>
      <c r="E218" s="68" t="s">
        <v>1083</v>
      </c>
      <c r="F218" s="108">
        <v>7</v>
      </c>
      <c r="G218" s="111">
        <v>6</v>
      </c>
      <c r="H218" s="109">
        <v>1</v>
      </c>
      <c r="I218" s="108">
        <v>7</v>
      </c>
      <c r="J218" s="115">
        <v>7</v>
      </c>
      <c r="K218" s="113" t="s">
        <v>129</v>
      </c>
      <c r="L218" s="108">
        <v>9</v>
      </c>
      <c r="M218" s="115">
        <v>8</v>
      </c>
      <c r="N218" s="113">
        <v>1</v>
      </c>
    </row>
    <row r="219" spans="1:14" ht="16.5">
      <c r="A219" s="105" t="s">
        <v>1446</v>
      </c>
      <c r="B219" s="67" t="s">
        <v>1257</v>
      </c>
      <c r="C219" s="67" t="s">
        <v>527</v>
      </c>
      <c r="D219" s="67" t="s">
        <v>531</v>
      </c>
      <c r="E219" s="68" t="s">
        <v>1055</v>
      </c>
      <c r="F219" s="108">
        <v>6</v>
      </c>
      <c r="G219" s="111">
        <v>6</v>
      </c>
      <c r="H219" s="109" t="s">
        <v>129</v>
      </c>
      <c r="I219" s="108">
        <v>4</v>
      </c>
      <c r="J219" s="115">
        <v>4</v>
      </c>
      <c r="K219" s="113" t="s">
        <v>129</v>
      </c>
      <c r="L219" s="108">
        <v>5</v>
      </c>
      <c r="M219" s="115">
        <v>5</v>
      </c>
      <c r="N219" s="113" t="s">
        <v>129</v>
      </c>
    </row>
    <row r="220" spans="1:14" ht="16.5">
      <c r="A220" s="105" t="s">
        <v>1447</v>
      </c>
      <c r="B220" s="67" t="s">
        <v>1257</v>
      </c>
      <c r="C220" s="67" t="s">
        <v>527</v>
      </c>
      <c r="D220" s="67" t="s">
        <v>531</v>
      </c>
      <c r="E220" s="68" t="s">
        <v>1033</v>
      </c>
      <c r="F220" s="108">
        <v>10</v>
      </c>
      <c r="G220" s="111">
        <v>10</v>
      </c>
      <c r="H220" s="109" t="s">
        <v>129</v>
      </c>
      <c r="I220" s="108">
        <v>9</v>
      </c>
      <c r="J220" s="115">
        <v>9</v>
      </c>
      <c r="K220" s="113" t="s">
        <v>129</v>
      </c>
      <c r="L220" s="108">
        <v>14</v>
      </c>
      <c r="M220" s="115">
        <v>14</v>
      </c>
      <c r="N220" s="113" t="s">
        <v>129</v>
      </c>
    </row>
    <row r="221" spans="1:14" ht="16.5">
      <c r="A221" s="105" t="s">
        <v>1448</v>
      </c>
      <c r="B221" s="67" t="s">
        <v>1257</v>
      </c>
      <c r="C221" s="67" t="s">
        <v>527</v>
      </c>
      <c r="D221" s="67" t="s">
        <v>531</v>
      </c>
      <c r="E221" s="68" t="s">
        <v>1104</v>
      </c>
      <c r="F221" s="108">
        <v>17</v>
      </c>
      <c r="G221" s="111">
        <v>17</v>
      </c>
      <c r="H221" s="109" t="s">
        <v>129</v>
      </c>
      <c r="I221" s="108">
        <v>16</v>
      </c>
      <c r="J221" s="115">
        <v>16</v>
      </c>
      <c r="K221" s="113" t="s">
        <v>129</v>
      </c>
      <c r="L221" s="108">
        <v>15</v>
      </c>
      <c r="M221" s="115">
        <v>15</v>
      </c>
      <c r="N221" s="113" t="s">
        <v>129</v>
      </c>
    </row>
    <row r="222" spans="1:14" ht="16.5">
      <c r="A222" s="105" t="s">
        <v>1449</v>
      </c>
      <c r="B222" s="67" t="s">
        <v>1257</v>
      </c>
      <c r="C222" s="67" t="s">
        <v>527</v>
      </c>
      <c r="D222" s="67" t="s">
        <v>531</v>
      </c>
      <c r="E222" s="68" t="s">
        <v>401</v>
      </c>
      <c r="F222" s="108">
        <v>10</v>
      </c>
      <c r="G222" s="111">
        <v>10</v>
      </c>
      <c r="H222" s="109" t="s">
        <v>129</v>
      </c>
      <c r="I222" s="108">
        <v>8</v>
      </c>
      <c r="J222" s="115">
        <v>8</v>
      </c>
      <c r="K222" s="113" t="s">
        <v>129</v>
      </c>
      <c r="L222" s="108">
        <v>7</v>
      </c>
      <c r="M222" s="115">
        <v>7</v>
      </c>
      <c r="N222" s="113" t="s">
        <v>129</v>
      </c>
    </row>
    <row r="223" spans="1:14" ht="16.5">
      <c r="A223" s="105" t="s">
        <v>532</v>
      </c>
      <c r="B223" s="67" t="s">
        <v>1257</v>
      </c>
      <c r="C223" s="67" t="s">
        <v>527</v>
      </c>
      <c r="D223" s="67" t="s">
        <v>533</v>
      </c>
      <c r="E223" s="68"/>
      <c r="F223" s="108">
        <v>104</v>
      </c>
      <c r="G223" s="111">
        <v>104</v>
      </c>
      <c r="H223" s="109" t="s">
        <v>129</v>
      </c>
      <c r="I223" s="108">
        <v>87</v>
      </c>
      <c r="J223" s="115">
        <v>87</v>
      </c>
      <c r="K223" s="113" t="s">
        <v>129</v>
      </c>
      <c r="L223" s="108">
        <v>82</v>
      </c>
      <c r="M223" s="115">
        <v>79</v>
      </c>
      <c r="N223" s="113">
        <v>3</v>
      </c>
    </row>
    <row r="224" spans="1:14" ht="16.5">
      <c r="A224" s="105" t="s">
        <v>1450</v>
      </c>
      <c r="B224" s="67" t="s">
        <v>1257</v>
      </c>
      <c r="C224" s="67" t="s">
        <v>527</v>
      </c>
      <c r="D224" s="67" t="s">
        <v>533</v>
      </c>
      <c r="E224" s="68" t="s">
        <v>1084</v>
      </c>
      <c r="F224" s="108">
        <v>41</v>
      </c>
      <c r="G224" s="111">
        <v>41</v>
      </c>
      <c r="H224" s="109" t="s">
        <v>129</v>
      </c>
      <c r="I224" s="108">
        <v>37</v>
      </c>
      <c r="J224" s="115">
        <v>37</v>
      </c>
      <c r="K224" s="113" t="s">
        <v>129</v>
      </c>
      <c r="L224" s="108">
        <v>36</v>
      </c>
      <c r="M224" s="115">
        <v>34</v>
      </c>
      <c r="N224" s="113">
        <v>2</v>
      </c>
    </row>
    <row r="225" spans="1:14" ht="16.5">
      <c r="A225" s="105" t="s">
        <v>1451</v>
      </c>
      <c r="B225" s="67" t="s">
        <v>1257</v>
      </c>
      <c r="C225" s="67" t="s">
        <v>527</v>
      </c>
      <c r="D225" s="67" t="s">
        <v>533</v>
      </c>
      <c r="E225" s="68" t="s">
        <v>1127</v>
      </c>
      <c r="F225" s="108">
        <v>2</v>
      </c>
      <c r="G225" s="111" t="s">
        <v>130</v>
      </c>
      <c r="H225" s="109" t="s">
        <v>130</v>
      </c>
      <c r="I225" s="108">
        <v>2</v>
      </c>
      <c r="J225" s="115" t="s">
        <v>130</v>
      </c>
      <c r="K225" s="113" t="s">
        <v>130</v>
      </c>
      <c r="L225" s="108">
        <v>2</v>
      </c>
      <c r="M225" s="115" t="s">
        <v>130</v>
      </c>
      <c r="N225" s="113" t="s">
        <v>130</v>
      </c>
    </row>
    <row r="226" spans="1:14" ht="16.5">
      <c r="A226" s="105" t="s">
        <v>1452</v>
      </c>
      <c r="B226" s="67" t="s">
        <v>1257</v>
      </c>
      <c r="C226" s="67" t="s">
        <v>527</v>
      </c>
      <c r="D226" s="67" t="s">
        <v>533</v>
      </c>
      <c r="E226" s="68" t="s">
        <v>1149</v>
      </c>
      <c r="F226" s="108">
        <v>3</v>
      </c>
      <c r="G226" s="111" t="s">
        <v>130</v>
      </c>
      <c r="H226" s="109" t="s">
        <v>130</v>
      </c>
      <c r="I226" s="108">
        <v>2</v>
      </c>
      <c r="J226" s="115" t="s">
        <v>130</v>
      </c>
      <c r="K226" s="113" t="s">
        <v>130</v>
      </c>
      <c r="L226" s="108">
        <v>3</v>
      </c>
      <c r="M226" s="115">
        <v>3</v>
      </c>
      <c r="N226" s="113" t="s">
        <v>129</v>
      </c>
    </row>
    <row r="227" spans="1:14" ht="16.5">
      <c r="A227" s="105" t="s">
        <v>1453</v>
      </c>
      <c r="B227" s="67" t="s">
        <v>1257</v>
      </c>
      <c r="C227" s="67" t="s">
        <v>527</v>
      </c>
      <c r="D227" s="67" t="s">
        <v>533</v>
      </c>
      <c r="E227" s="68" t="s">
        <v>1003</v>
      </c>
      <c r="F227" s="108">
        <v>28</v>
      </c>
      <c r="G227" s="111">
        <v>28</v>
      </c>
      <c r="H227" s="109" t="s">
        <v>129</v>
      </c>
      <c r="I227" s="108">
        <v>25</v>
      </c>
      <c r="J227" s="115">
        <v>25</v>
      </c>
      <c r="K227" s="113" t="s">
        <v>129</v>
      </c>
      <c r="L227" s="108">
        <v>25</v>
      </c>
      <c r="M227" s="115">
        <v>24</v>
      </c>
      <c r="N227" s="113">
        <v>1</v>
      </c>
    </row>
    <row r="228" spans="1:14" ht="16.5">
      <c r="A228" s="105" t="s">
        <v>1454</v>
      </c>
      <c r="B228" s="67" t="s">
        <v>1257</v>
      </c>
      <c r="C228" s="67" t="s">
        <v>527</v>
      </c>
      <c r="D228" s="67" t="s">
        <v>533</v>
      </c>
      <c r="E228" s="68" t="s">
        <v>1056</v>
      </c>
      <c r="F228" s="108" t="s">
        <v>129</v>
      </c>
      <c r="G228" s="111" t="s">
        <v>129</v>
      </c>
      <c r="H228" s="109" t="s">
        <v>129</v>
      </c>
      <c r="I228" s="108" t="s">
        <v>129</v>
      </c>
      <c r="J228" s="115" t="s">
        <v>129</v>
      </c>
      <c r="K228" s="113" t="s">
        <v>129</v>
      </c>
      <c r="L228" s="108" t="s">
        <v>129</v>
      </c>
      <c r="M228" s="115" t="s">
        <v>129</v>
      </c>
      <c r="N228" s="113" t="s">
        <v>129</v>
      </c>
    </row>
    <row r="229" spans="1:14" ht="16.5">
      <c r="A229" s="105" t="s">
        <v>1455</v>
      </c>
      <c r="B229" s="67" t="s">
        <v>1257</v>
      </c>
      <c r="C229" s="67" t="s">
        <v>527</v>
      </c>
      <c r="D229" s="67" t="s">
        <v>533</v>
      </c>
      <c r="E229" s="68" t="s">
        <v>270</v>
      </c>
      <c r="F229" s="108">
        <v>18</v>
      </c>
      <c r="G229" s="111">
        <v>18</v>
      </c>
      <c r="H229" s="109" t="s">
        <v>129</v>
      </c>
      <c r="I229" s="108">
        <v>13</v>
      </c>
      <c r="J229" s="115">
        <v>13</v>
      </c>
      <c r="K229" s="113" t="s">
        <v>129</v>
      </c>
      <c r="L229" s="108">
        <v>12</v>
      </c>
      <c r="M229" s="115">
        <v>12</v>
      </c>
      <c r="N229" s="113" t="s">
        <v>129</v>
      </c>
    </row>
    <row r="230" spans="1:14" ht="16.5">
      <c r="A230" s="105" t="s">
        <v>1456</v>
      </c>
      <c r="B230" s="67" t="s">
        <v>1257</v>
      </c>
      <c r="C230" s="67" t="s">
        <v>527</v>
      </c>
      <c r="D230" s="67" t="s">
        <v>533</v>
      </c>
      <c r="E230" s="68" t="s">
        <v>1166</v>
      </c>
      <c r="F230" s="108" t="s">
        <v>129</v>
      </c>
      <c r="G230" s="111" t="s">
        <v>129</v>
      </c>
      <c r="H230" s="109" t="s">
        <v>129</v>
      </c>
      <c r="I230" s="108" t="s">
        <v>129</v>
      </c>
      <c r="J230" s="115" t="s">
        <v>129</v>
      </c>
      <c r="K230" s="113" t="s">
        <v>129</v>
      </c>
      <c r="L230" s="108" t="s">
        <v>129</v>
      </c>
      <c r="M230" s="115" t="s">
        <v>129</v>
      </c>
      <c r="N230" s="113" t="s">
        <v>129</v>
      </c>
    </row>
    <row r="231" spans="1:14" ht="16.5">
      <c r="A231" s="105" t="s">
        <v>1457</v>
      </c>
      <c r="B231" s="67" t="s">
        <v>1257</v>
      </c>
      <c r="C231" s="67" t="s">
        <v>527</v>
      </c>
      <c r="D231" s="67" t="s">
        <v>533</v>
      </c>
      <c r="E231" s="68" t="s">
        <v>1105</v>
      </c>
      <c r="F231" s="108">
        <v>4</v>
      </c>
      <c r="G231" s="111">
        <v>4</v>
      </c>
      <c r="H231" s="109" t="s">
        <v>129</v>
      </c>
      <c r="I231" s="108">
        <v>3</v>
      </c>
      <c r="J231" s="115">
        <v>3</v>
      </c>
      <c r="K231" s="113" t="s">
        <v>129</v>
      </c>
      <c r="L231" s="108">
        <v>2</v>
      </c>
      <c r="M231" s="115" t="s">
        <v>130</v>
      </c>
      <c r="N231" s="113" t="s">
        <v>130</v>
      </c>
    </row>
    <row r="232" spans="1:14" ht="16.5">
      <c r="A232" s="105" t="s">
        <v>1458</v>
      </c>
      <c r="B232" s="67" t="s">
        <v>1257</v>
      </c>
      <c r="C232" s="67" t="s">
        <v>527</v>
      </c>
      <c r="D232" s="67" t="s">
        <v>533</v>
      </c>
      <c r="E232" s="68" t="s">
        <v>1179</v>
      </c>
      <c r="F232" s="108">
        <v>3</v>
      </c>
      <c r="G232" s="111">
        <v>3</v>
      </c>
      <c r="H232" s="109" t="s">
        <v>129</v>
      </c>
      <c r="I232" s="108">
        <v>2</v>
      </c>
      <c r="J232" s="115" t="s">
        <v>130</v>
      </c>
      <c r="K232" s="113" t="s">
        <v>130</v>
      </c>
      <c r="L232" s="108" t="s">
        <v>129</v>
      </c>
      <c r="M232" s="115" t="s">
        <v>129</v>
      </c>
      <c r="N232" s="113" t="s">
        <v>129</v>
      </c>
    </row>
    <row r="233" spans="1:14" ht="16.5">
      <c r="A233" s="105" t="s">
        <v>1459</v>
      </c>
      <c r="B233" s="67" t="s">
        <v>1257</v>
      </c>
      <c r="C233" s="67" t="s">
        <v>527</v>
      </c>
      <c r="D233" s="67" t="s">
        <v>533</v>
      </c>
      <c r="E233" s="68" t="s">
        <v>1193</v>
      </c>
      <c r="F233" s="108">
        <v>5</v>
      </c>
      <c r="G233" s="111">
        <v>5</v>
      </c>
      <c r="H233" s="109" t="s">
        <v>129</v>
      </c>
      <c r="I233" s="108">
        <v>3</v>
      </c>
      <c r="J233" s="115">
        <v>3</v>
      </c>
      <c r="K233" s="113" t="s">
        <v>129</v>
      </c>
      <c r="L233" s="108">
        <v>2</v>
      </c>
      <c r="M233" s="115" t="s">
        <v>130</v>
      </c>
      <c r="N233" s="113" t="s">
        <v>130</v>
      </c>
    </row>
    <row r="234" spans="1:14" ht="16.5">
      <c r="A234" s="105" t="s">
        <v>535</v>
      </c>
      <c r="B234" s="67" t="s">
        <v>1257</v>
      </c>
      <c r="C234" s="67" t="s">
        <v>536</v>
      </c>
      <c r="D234" s="67"/>
      <c r="E234" s="68"/>
      <c r="F234" s="108">
        <v>286</v>
      </c>
      <c r="G234" s="111">
        <v>283</v>
      </c>
      <c r="H234" s="109">
        <v>3</v>
      </c>
      <c r="I234" s="108">
        <v>264</v>
      </c>
      <c r="J234" s="115">
        <v>262</v>
      </c>
      <c r="K234" s="113">
        <v>2</v>
      </c>
      <c r="L234" s="108">
        <v>237</v>
      </c>
      <c r="M234" s="115">
        <v>233</v>
      </c>
      <c r="N234" s="113">
        <v>4</v>
      </c>
    </row>
    <row r="235" spans="1:14" ht="16.5">
      <c r="A235" s="105" t="s">
        <v>537</v>
      </c>
      <c r="B235" s="67" t="s">
        <v>1257</v>
      </c>
      <c r="C235" s="67" t="s">
        <v>536</v>
      </c>
      <c r="D235" s="67" t="s">
        <v>538</v>
      </c>
      <c r="E235" s="68"/>
      <c r="F235" s="108">
        <v>71</v>
      </c>
      <c r="G235" s="111">
        <v>69</v>
      </c>
      <c r="H235" s="109">
        <v>2</v>
      </c>
      <c r="I235" s="108">
        <v>67</v>
      </c>
      <c r="J235" s="115">
        <v>66</v>
      </c>
      <c r="K235" s="113">
        <v>1</v>
      </c>
      <c r="L235" s="108">
        <v>66</v>
      </c>
      <c r="M235" s="115">
        <v>64</v>
      </c>
      <c r="N235" s="113">
        <v>2</v>
      </c>
    </row>
    <row r="236" spans="1:14" ht="16.5">
      <c r="A236" s="105" t="s">
        <v>1460</v>
      </c>
      <c r="B236" s="67" t="s">
        <v>1257</v>
      </c>
      <c r="C236" s="67" t="s">
        <v>536</v>
      </c>
      <c r="D236" s="67" t="s">
        <v>538</v>
      </c>
      <c r="E236" s="68" t="s">
        <v>1106</v>
      </c>
      <c r="F236" s="108">
        <v>18</v>
      </c>
      <c r="G236" s="111">
        <v>18</v>
      </c>
      <c r="H236" s="109" t="s">
        <v>129</v>
      </c>
      <c r="I236" s="108">
        <v>14</v>
      </c>
      <c r="J236" s="115">
        <v>14</v>
      </c>
      <c r="K236" s="113" t="s">
        <v>129</v>
      </c>
      <c r="L236" s="108">
        <v>16</v>
      </c>
      <c r="M236" s="115">
        <v>16</v>
      </c>
      <c r="N236" s="113" t="s">
        <v>129</v>
      </c>
    </row>
    <row r="237" spans="1:14" ht="16.5">
      <c r="A237" s="105" t="s">
        <v>1461</v>
      </c>
      <c r="B237" s="67" t="s">
        <v>1257</v>
      </c>
      <c r="C237" s="67" t="s">
        <v>536</v>
      </c>
      <c r="D237" s="67" t="s">
        <v>538</v>
      </c>
      <c r="E237" s="68" t="s">
        <v>1085</v>
      </c>
      <c r="F237" s="108">
        <v>18</v>
      </c>
      <c r="G237" s="111">
        <v>17</v>
      </c>
      <c r="H237" s="109">
        <v>1</v>
      </c>
      <c r="I237" s="108">
        <v>17</v>
      </c>
      <c r="J237" s="115">
        <v>17</v>
      </c>
      <c r="K237" s="113" t="s">
        <v>129</v>
      </c>
      <c r="L237" s="108">
        <v>16</v>
      </c>
      <c r="M237" s="115">
        <v>16</v>
      </c>
      <c r="N237" s="113" t="s">
        <v>129</v>
      </c>
    </row>
    <row r="238" spans="1:14" ht="16.5">
      <c r="A238" s="105" t="s">
        <v>1462</v>
      </c>
      <c r="B238" s="67" t="s">
        <v>1257</v>
      </c>
      <c r="C238" s="67" t="s">
        <v>536</v>
      </c>
      <c r="D238" s="67" t="s">
        <v>538</v>
      </c>
      <c r="E238" s="68" t="s">
        <v>1057</v>
      </c>
      <c r="F238" s="108">
        <v>3</v>
      </c>
      <c r="G238" s="111">
        <v>3</v>
      </c>
      <c r="H238" s="109" t="s">
        <v>129</v>
      </c>
      <c r="I238" s="108">
        <v>7</v>
      </c>
      <c r="J238" s="115">
        <v>7</v>
      </c>
      <c r="K238" s="113" t="s">
        <v>129</v>
      </c>
      <c r="L238" s="108">
        <v>7</v>
      </c>
      <c r="M238" s="115">
        <v>7</v>
      </c>
      <c r="N238" s="113" t="s">
        <v>129</v>
      </c>
    </row>
    <row r="239" spans="1:14" ht="16.5">
      <c r="A239" s="105" t="s">
        <v>1463</v>
      </c>
      <c r="B239" s="67" t="s">
        <v>1257</v>
      </c>
      <c r="C239" s="67" t="s">
        <v>536</v>
      </c>
      <c r="D239" s="67" t="s">
        <v>538</v>
      </c>
      <c r="E239" s="68" t="s">
        <v>289</v>
      </c>
      <c r="F239" s="108">
        <v>26</v>
      </c>
      <c r="G239" s="111">
        <v>26</v>
      </c>
      <c r="H239" s="109" t="s">
        <v>129</v>
      </c>
      <c r="I239" s="108">
        <v>24</v>
      </c>
      <c r="J239" s="115">
        <v>23</v>
      </c>
      <c r="K239" s="113">
        <v>1</v>
      </c>
      <c r="L239" s="108">
        <v>22</v>
      </c>
      <c r="M239" s="115">
        <v>20</v>
      </c>
      <c r="N239" s="113">
        <v>2</v>
      </c>
    </row>
    <row r="240" spans="1:14" ht="16.5">
      <c r="A240" s="105" t="s">
        <v>1464</v>
      </c>
      <c r="B240" s="67" t="s">
        <v>1257</v>
      </c>
      <c r="C240" s="67" t="s">
        <v>536</v>
      </c>
      <c r="D240" s="67" t="s">
        <v>538</v>
      </c>
      <c r="E240" s="68" t="s">
        <v>1034</v>
      </c>
      <c r="F240" s="108">
        <v>6</v>
      </c>
      <c r="G240" s="111">
        <v>5</v>
      </c>
      <c r="H240" s="109">
        <v>1</v>
      </c>
      <c r="I240" s="108">
        <v>5</v>
      </c>
      <c r="J240" s="115">
        <v>5</v>
      </c>
      <c r="K240" s="113" t="s">
        <v>129</v>
      </c>
      <c r="L240" s="108">
        <v>5</v>
      </c>
      <c r="M240" s="115">
        <v>5</v>
      </c>
      <c r="N240" s="113" t="s">
        <v>129</v>
      </c>
    </row>
    <row r="241" spans="1:14" ht="16.5">
      <c r="A241" s="105" t="s">
        <v>539</v>
      </c>
      <c r="B241" s="67" t="s">
        <v>1257</v>
      </c>
      <c r="C241" s="67" t="s">
        <v>536</v>
      </c>
      <c r="D241" s="67" t="s">
        <v>540</v>
      </c>
      <c r="E241" s="68"/>
      <c r="F241" s="108">
        <v>77</v>
      </c>
      <c r="G241" s="111">
        <v>76</v>
      </c>
      <c r="H241" s="109">
        <v>1</v>
      </c>
      <c r="I241" s="108">
        <v>75</v>
      </c>
      <c r="J241" s="115">
        <v>74</v>
      </c>
      <c r="K241" s="113">
        <v>1</v>
      </c>
      <c r="L241" s="108">
        <v>74</v>
      </c>
      <c r="M241" s="115">
        <v>73</v>
      </c>
      <c r="N241" s="113">
        <v>1</v>
      </c>
    </row>
    <row r="242" spans="1:14" ht="16.5">
      <c r="A242" s="105" t="s">
        <v>1465</v>
      </c>
      <c r="B242" s="67" t="s">
        <v>1257</v>
      </c>
      <c r="C242" s="67" t="s">
        <v>536</v>
      </c>
      <c r="D242" s="67" t="s">
        <v>540</v>
      </c>
      <c r="E242" s="68" t="s">
        <v>1107</v>
      </c>
      <c r="F242" s="108">
        <v>17</v>
      </c>
      <c r="G242" s="111">
        <v>17</v>
      </c>
      <c r="H242" s="109" t="s">
        <v>129</v>
      </c>
      <c r="I242" s="108">
        <v>17</v>
      </c>
      <c r="J242" s="115">
        <v>17</v>
      </c>
      <c r="K242" s="113" t="s">
        <v>129</v>
      </c>
      <c r="L242" s="108">
        <v>17</v>
      </c>
      <c r="M242" s="115">
        <v>17</v>
      </c>
      <c r="N242" s="113" t="s">
        <v>129</v>
      </c>
    </row>
    <row r="243" spans="1:14" ht="16.5">
      <c r="A243" s="105" t="s">
        <v>1466</v>
      </c>
      <c r="B243" s="67" t="s">
        <v>1257</v>
      </c>
      <c r="C243" s="67" t="s">
        <v>536</v>
      </c>
      <c r="D243" s="67" t="s">
        <v>540</v>
      </c>
      <c r="E243" s="68" t="s">
        <v>365</v>
      </c>
      <c r="F243" s="108">
        <v>20</v>
      </c>
      <c r="G243" s="111">
        <v>20</v>
      </c>
      <c r="H243" s="109" t="s">
        <v>129</v>
      </c>
      <c r="I243" s="108">
        <v>17</v>
      </c>
      <c r="J243" s="115">
        <v>17</v>
      </c>
      <c r="K243" s="113" t="s">
        <v>129</v>
      </c>
      <c r="L243" s="108">
        <v>18</v>
      </c>
      <c r="M243" s="115">
        <v>18</v>
      </c>
      <c r="N243" s="113" t="s">
        <v>129</v>
      </c>
    </row>
    <row r="244" spans="1:14" ht="16.5">
      <c r="A244" s="105" t="s">
        <v>1467</v>
      </c>
      <c r="B244" s="67" t="s">
        <v>1257</v>
      </c>
      <c r="C244" s="67" t="s">
        <v>536</v>
      </c>
      <c r="D244" s="67" t="s">
        <v>540</v>
      </c>
      <c r="E244" s="68" t="s">
        <v>146</v>
      </c>
      <c r="F244" s="108">
        <v>11</v>
      </c>
      <c r="G244" s="111">
        <v>11</v>
      </c>
      <c r="H244" s="109" t="s">
        <v>129</v>
      </c>
      <c r="I244" s="108">
        <v>12</v>
      </c>
      <c r="J244" s="115">
        <v>12</v>
      </c>
      <c r="K244" s="113" t="s">
        <v>129</v>
      </c>
      <c r="L244" s="108">
        <v>8</v>
      </c>
      <c r="M244" s="115">
        <v>8</v>
      </c>
      <c r="N244" s="113" t="s">
        <v>129</v>
      </c>
    </row>
    <row r="245" spans="1:14" ht="16.5">
      <c r="A245" s="105" t="s">
        <v>1468</v>
      </c>
      <c r="B245" s="67" t="s">
        <v>1257</v>
      </c>
      <c r="C245" s="67" t="s">
        <v>536</v>
      </c>
      <c r="D245" s="67" t="s">
        <v>540</v>
      </c>
      <c r="E245" s="68" t="s">
        <v>1058</v>
      </c>
      <c r="F245" s="108" t="s">
        <v>129</v>
      </c>
      <c r="G245" s="111" t="s">
        <v>129</v>
      </c>
      <c r="H245" s="109" t="s">
        <v>129</v>
      </c>
      <c r="I245" s="108" t="s">
        <v>129</v>
      </c>
      <c r="J245" s="115" t="s">
        <v>129</v>
      </c>
      <c r="K245" s="113" t="s">
        <v>129</v>
      </c>
      <c r="L245" s="108">
        <v>1</v>
      </c>
      <c r="M245" s="115" t="s">
        <v>130</v>
      </c>
      <c r="N245" s="113" t="s">
        <v>130</v>
      </c>
    </row>
    <row r="246" spans="1:14" ht="16.5">
      <c r="A246" s="105" t="s">
        <v>1469</v>
      </c>
      <c r="B246" s="67" t="s">
        <v>1257</v>
      </c>
      <c r="C246" s="67" t="s">
        <v>536</v>
      </c>
      <c r="D246" s="67" t="s">
        <v>540</v>
      </c>
      <c r="E246" s="68" t="s">
        <v>1150</v>
      </c>
      <c r="F246" s="108">
        <v>7</v>
      </c>
      <c r="G246" s="111" t="s">
        <v>130</v>
      </c>
      <c r="H246" s="109" t="s">
        <v>130</v>
      </c>
      <c r="I246" s="108">
        <v>6</v>
      </c>
      <c r="J246" s="115">
        <v>6</v>
      </c>
      <c r="K246" s="113" t="s">
        <v>129</v>
      </c>
      <c r="L246" s="108">
        <v>6</v>
      </c>
      <c r="M246" s="115">
        <v>6</v>
      </c>
      <c r="N246" s="113" t="s">
        <v>129</v>
      </c>
    </row>
    <row r="247" spans="1:14" ht="16.5">
      <c r="A247" s="105" t="s">
        <v>1470</v>
      </c>
      <c r="B247" s="67" t="s">
        <v>1257</v>
      </c>
      <c r="C247" s="67" t="s">
        <v>536</v>
      </c>
      <c r="D247" s="67" t="s">
        <v>540</v>
      </c>
      <c r="E247" s="68" t="s">
        <v>144</v>
      </c>
      <c r="F247" s="108">
        <v>1</v>
      </c>
      <c r="G247" s="111" t="s">
        <v>130</v>
      </c>
      <c r="H247" s="109" t="s">
        <v>130</v>
      </c>
      <c r="I247" s="108">
        <v>3</v>
      </c>
      <c r="J247" s="115">
        <v>3</v>
      </c>
      <c r="K247" s="113" t="s">
        <v>129</v>
      </c>
      <c r="L247" s="108">
        <v>3</v>
      </c>
      <c r="M247" s="115" t="s">
        <v>130</v>
      </c>
      <c r="N247" s="113" t="s">
        <v>130</v>
      </c>
    </row>
    <row r="248" spans="1:14" ht="16.5">
      <c r="A248" s="105" t="s">
        <v>1471</v>
      </c>
      <c r="B248" s="67" t="s">
        <v>1257</v>
      </c>
      <c r="C248" s="67" t="s">
        <v>536</v>
      </c>
      <c r="D248" s="67" t="s">
        <v>540</v>
      </c>
      <c r="E248" s="68" t="s">
        <v>1035</v>
      </c>
      <c r="F248" s="108">
        <v>21</v>
      </c>
      <c r="G248" s="111">
        <v>20</v>
      </c>
      <c r="H248" s="109">
        <v>1</v>
      </c>
      <c r="I248" s="108">
        <v>20</v>
      </c>
      <c r="J248" s="115">
        <v>19</v>
      </c>
      <c r="K248" s="113">
        <v>1</v>
      </c>
      <c r="L248" s="108">
        <v>21</v>
      </c>
      <c r="M248" s="115">
        <v>20</v>
      </c>
      <c r="N248" s="113">
        <v>1</v>
      </c>
    </row>
    <row r="249" spans="1:14" ht="16.5">
      <c r="A249" s="105" t="s">
        <v>541</v>
      </c>
      <c r="B249" s="67" t="s">
        <v>1257</v>
      </c>
      <c r="C249" s="67" t="s">
        <v>536</v>
      </c>
      <c r="D249" s="67" t="s">
        <v>542</v>
      </c>
      <c r="E249" s="68"/>
      <c r="F249" s="108">
        <v>138</v>
      </c>
      <c r="G249" s="111">
        <v>138</v>
      </c>
      <c r="H249" s="109" t="s">
        <v>129</v>
      </c>
      <c r="I249" s="108">
        <v>122</v>
      </c>
      <c r="J249" s="115">
        <v>122</v>
      </c>
      <c r="K249" s="113" t="s">
        <v>129</v>
      </c>
      <c r="L249" s="108">
        <v>97</v>
      </c>
      <c r="M249" s="115">
        <v>96</v>
      </c>
      <c r="N249" s="113">
        <v>1</v>
      </c>
    </row>
    <row r="250" spans="1:14" ht="16.5">
      <c r="A250" s="105" t="s">
        <v>1472</v>
      </c>
      <c r="B250" s="67" t="s">
        <v>1257</v>
      </c>
      <c r="C250" s="67" t="s">
        <v>536</v>
      </c>
      <c r="D250" s="67" t="s">
        <v>542</v>
      </c>
      <c r="E250" s="68" t="s">
        <v>1086</v>
      </c>
      <c r="F250" s="108">
        <v>13</v>
      </c>
      <c r="G250" s="111">
        <v>13</v>
      </c>
      <c r="H250" s="109" t="s">
        <v>129</v>
      </c>
      <c r="I250" s="108">
        <v>10</v>
      </c>
      <c r="J250" s="115">
        <v>10</v>
      </c>
      <c r="K250" s="113" t="s">
        <v>129</v>
      </c>
      <c r="L250" s="108">
        <v>5</v>
      </c>
      <c r="M250" s="115">
        <v>5</v>
      </c>
      <c r="N250" s="113" t="s">
        <v>129</v>
      </c>
    </row>
    <row r="251" spans="1:14" ht="16.5">
      <c r="A251" s="105" t="s">
        <v>1473</v>
      </c>
      <c r="B251" s="67" t="s">
        <v>1257</v>
      </c>
      <c r="C251" s="67" t="s">
        <v>536</v>
      </c>
      <c r="D251" s="67" t="s">
        <v>542</v>
      </c>
      <c r="E251" s="68" t="s">
        <v>1128</v>
      </c>
      <c r="F251" s="108">
        <v>23</v>
      </c>
      <c r="G251" s="111">
        <v>23</v>
      </c>
      <c r="H251" s="109" t="s">
        <v>129</v>
      </c>
      <c r="I251" s="108">
        <v>21</v>
      </c>
      <c r="J251" s="115">
        <v>21</v>
      </c>
      <c r="K251" s="113" t="s">
        <v>129</v>
      </c>
      <c r="L251" s="108">
        <v>20</v>
      </c>
      <c r="M251" s="115">
        <v>19</v>
      </c>
      <c r="N251" s="113">
        <v>1</v>
      </c>
    </row>
    <row r="252" spans="1:14" ht="16.5">
      <c r="A252" s="105" t="s">
        <v>1474</v>
      </c>
      <c r="B252" s="67" t="s">
        <v>1257</v>
      </c>
      <c r="C252" s="67" t="s">
        <v>536</v>
      </c>
      <c r="D252" s="67" t="s">
        <v>542</v>
      </c>
      <c r="E252" s="68" t="s">
        <v>1036</v>
      </c>
      <c r="F252" s="108">
        <v>23</v>
      </c>
      <c r="G252" s="111">
        <v>23</v>
      </c>
      <c r="H252" s="109" t="s">
        <v>129</v>
      </c>
      <c r="I252" s="108">
        <v>18</v>
      </c>
      <c r="J252" s="115">
        <v>18</v>
      </c>
      <c r="K252" s="113" t="s">
        <v>129</v>
      </c>
      <c r="L252" s="108">
        <v>15</v>
      </c>
      <c r="M252" s="115">
        <v>15</v>
      </c>
      <c r="N252" s="113" t="s">
        <v>129</v>
      </c>
    </row>
    <row r="253" spans="1:14" ht="16.5">
      <c r="A253" s="105" t="s">
        <v>1475</v>
      </c>
      <c r="B253" s="67" t="s">
        <v>1257</v>
      </c>
      <c r="C253" s="67" t="s">
        <v>536</v>
      </c>
      <c r="D253" s="67" t="s">
        <v>542</v>
      </c>
      <c r="E253" s="68" t="s">
        <v>1151</v>
      </c>
      <c r="F253" s="108">
        <v>4</v>
      </c>
      <c r="G253" s="111">
        <v>4</v>
      </c>
      <c r="H253" s="109" t="s">
        <v>129</v>
      </c>
      <c r="I253" s="108">
        <v>3</v>
      </c>
      <c r="J253" s="115">
        <v>3</v>
      </c>
      <c r="K253" s="113" t="s">
        <v>129</v>
      </c>
      <c r="L253" s="108">
        <v>3</v>
      </c>
      <c r="M253" s="115" t="s">
        <v>130</v>
      </c>
      <c r="N253" s="113" t="s">
        <v>130</v>
      </c>
    </row>
    <row r="254" spans="1:14" ht="16.5">
      <c r="A254" s="105" t="s">
        <v>1476</v>
      </c>
      <c r="B254" s="67" t="s">
        <v>1257</v>
      </c>
      <c r="C254" s="67" t="s">
        <v>536</v>
      </c>
      <c r="D254" s="67" t="s">
        <v>542</v>
      </c>
      <c r="E254" s="68" t="s">
        <v>1059</v>
      </c>
      <c r="F254" s="108">
        <v>2</v>
      </c>
      <c r="G254" s="111" t="s">
        <v>130</v>
      </c>
      <c r="H254" s="109" t="s">
        <v>130</v>
      </c>
      <c r="I254" s="108">
        <v>2</v>
      </c>
      <c r="J254" s="115" t="s">
        <v>130</v>
      </c>
      <c r="K254" s="113" t="s">
        <v>130</v>
      </c>
      <c r="L254" s="108">
        <v>2</v>
      </c>
      <c r="M254" s="115" t="s">
        <v>130</v>
      </c>
      <c r="N254" s="113" t="s">
        <v>130</v>
      </c>
    </row>
    <row r="255" spans="1:14" ht="16.5">
      <c r="A255" s="105" t="s">
        <v>1477</v>
      </c>
      <c r="B255" s="67" t="s">
        <v>1257</v>
      </c>
      <c r="C255" s="67" t="s">
        <v>536</v>
      </c>
      <c r="D255" s="67" t="s">
        <v>542</v>
      </c>
      <c r="E255" s="68" t="s">
        <v>163</v>
      </c>
      <c r="F255" s="108">
        <v>1</v>
      </c>
      <c r="G255" s="111" t="s">
        <v>130</v>
      </c>
      <c r="H255" s="109" t="s">
        <v>130</v>
      </c>
      <c r="I255" s="108">
        <v>1</v>
      </c>
      <c r="J255" s="115" t="s">
        <v>130</v>
      </c>
      <c r="K255" s="113" t="s">
        <v>130</v>
      </c>
      <c r="L255" s="108" t="s">
        <v>129</v>
      </c>
      <c r="M255" s="115" t="s">
        <v>129</v>
      </c>
      <c r="N255" s="113" t="s">
        <v>129</v>
      </c>
    </row>
    <row r="256" spans="1:14" ht="16.5">
      <c r="A256" s="105" t="s">
        <v>1478</v>
      </c>
      <c r="B256" s="67" t="s">
        <v>1257</v>
      </c>
      <c r="C256" s="67" t="s">
        <v>536</v>
      </c>
      <c r="D256" s="67" t="s">
        <v>542</v>
      </c>
      <c r="E256" s="68" t="s">
        <v>1108</v>
      </c>
      <c r="F256" s="108">
        <v>3</v>
      </c>
      <c r="G256" s="111">
        <v>3</v>
      </c>
      <c r="H256" s="109" t="s">
        <v>129</v>
      </c>
      <c r="I256" s="108">
        <v>3</v>
      </c>
      <c r="J256" s="115">
        <v>3</v>
      </c>
      <c r="K256" s="113" t="s">
        <v>129</v>
      </c>
      <c r="L256" s="108">
        <v>3</v>
      </c>
      <c r="M256" s="115">
        <v>3</v>
      </c>
      <c r="N256" s="113" t="s">
        <v>129</v>
      </c>
    </row>
    <row r="257" spans="1:14" ht="16.5">
      <c r="A257" s="105" t="s">
        <v>1479</v>
      </c>
      <c r="B257" s="67" t="s">
        <v>1257</v>
      </c>
      <c r="C257" s="67" t="s">
        <v>536</v>
      </c>
      <c r="D257" s="67" t="s">
        <v>542</v>
      </c>
      <c r="E257" s="68" t="s">
        <v>1194</v>
      </c>
      <c r="F257" s="108">
        <v>25</v>
      </c>
      <c r="G257" s="111">
        <v>25</v>
      </c>
      <c r="H257" s="109" t="s">
        <v>129</v>
      </c>
      <c r="I257" s="108">
        <v>21</v>
      </c>
      <c r="J257" s="115">
        <v>21</v>
      </c>
      <c r="K257" s="113" t="s">
        <v>129</v>
      </c>
      <c r="L257" s="108">
        <v>15</v>
      </c>
      <c r="M257" s="115">
        <v>15</v>
      </c>
      <c r="N257" s="113" t="s">
        <v>129</v>
      </c>
    </row>
    <row r="258" spans="1:14" ht="16.5">
      <c r="A258" s="105" t="s">
        <v>1480</v>
      </c>
      <c r="B258" s="67" t="s">
        <v>1257</v>
      </c>
      <c r="C258" s="67" t="s">
        <v>536</v>
      </c>
      <c r="D258" s="67" t="s">
        <v>542</v>
      </c>
      <c r="E258" s="68" t="s">
        <v>1004</v>
      </c>
      <c r="F258" s="108">
        <v>30</v>
      </c>
      <c r="G258" s="111">
        <v>30</v>
      </c>
      <c r="H258" s="109" t="s">
        <v>129</v>
      </c>
      <c r="I258" s="108">
        <v>31</v>
      </c>
      <c r="J258" s="115">
        <v>31</v>
      </c>
      <c r="K258" s="113" t="s">
        <v>129</v>
      </c>
      <c r="L258" s="108">
        <v>23</v>
      </c>
      <c r="M258" s="115">
        <v>23</v>
      </c>
      <c r="N258" s="113" t="s">
        <v>129</v>
      </c>
    </row>
    <row r="259" spans="1:14" ht="16.5">
      <c r="A259" s="105" t="s">
        <v>1481</v>
      </c>
      <c r="B259" s="67" t="s">
        <v>1257</v>
      </c>
      <c r="C259" s="67" t="s">
        <v>536</v>
      </c>
      <c r="D259" s="67" t="s">
        <v>542</v>
      </c>
      <c r="E259" s="68" t="s">
        <v>309</v>
      </c>
      <c r="F259" s="108">
        <v>14</v>
      </c>
      <c r="G259" s="111">
        <v>14</v>
      </c>
      <c r="H259" s="109" t="s">
        <v>129</v>
      </c>
      <c r="I259" s="108">
        <v>12</v>
      </c>
      <c r="J259" s="115">
        <v>12</v>
      </c>
      <c r="K259" s="113" t="s">
        <v>129</v>
      </c>
      <c r="L259" s="108">
        <v>11</v>
      </c>
      <c r="M259" s="115">
        <v>11</v>
      </c>
      <c r="N259" s="113" t="s">
        <v>129</v>
      </c>
    </row>
    <row r="260" spans="1:14" ht="16.5">
      <c r="A260" s="105" t="s">
        <v>544</v>
      </c>
      <c r="B260" s="67" t="s">
        <v>1257</v>
      </c>
      <c r="C260" s="67" t="s">
        <v>545</v>
      </c>
      <c r="D260" s="67"/>
      <c r="E260" s="68"/>
      <c r="F260" s="108">
        <v>194</v>
      </c>
      <c r="G260" s="111">
        <v>193</v>
      </c>
      <c r="H260" s="109">
        <v>1</v>
      </c>
      <c r="I260" s="108">
        <v>193</v>
      </c>
      <c r="J260" s="115">
        <v>192</v>
      </c>
      <c r="K260" s="113">
        <v>1</v>
      </c>
      <c r="L260" s="108">
        <v>162</v>
      </c>
      <c r="M260" s="115">
        <v>158</v>
      </c>
      <c r="N260" s="113">
        <v>3</v>
      </c>
    </row>
    <row r="261" spans="1:14" ht="16.5">
      <c r="A261" s="105" t="s">
        <v>546</v>
      </c>
      <c r="B261" s="67" t="s">
        <v>1257</v>
      </c>
      <c r="C261" s="67" t="s">
        <v>545</v>
      </c>
      <c r="D261" s="67" t="s">
        <v>547</v>
      </c>
      <c r="E261" s="68"/>
      <c r="F261" s="108">
        <v>45</v>
      </c>
      <c r="G261" s="111">
        <v>44</v>
      </c>
      <c r="H261" s="109">
        <v>1</v>
      </c>
      <c r="I261" s="108">
        <v>42</v>
      </c>
      <c r="J261" s="115">
        <v>41</v>
      </c>
      <c r="K261" s="113">
        <v>1</v>
      </c>
      <c r="L261" s="108">
        <v>39</v>
      </c>
      <c r="M261" s="115">
        <v>37</v>
      </c>
      <c r="N261" s="113">
        <v>1</v>
      </c>
    </row>
    <row r="262" spans="1:14" ht="16.5">
      <c r="A262" s="105" t="s">
        <v>1482</v>
      </c>
      <c r="B262" s="67" t="s">
        <v>1257</v>
      </c>
      <c r="C262" s="67" t="s">
        <v>545</v>
      </c>
      <c r="D262" s="67" t="s">
        <v>547</v>
      </c>
      <c r="E262" s="68" t="s">
        <v>393</v>
      </c>
      <c r="F262" s="108">
        <v>5</v>
      </c>
      <c r="G262" s="111">
        <v>5</v>
      </c>
      <c r="H262" s="109" t="s">
        <v>129</v>
      </c>
      <c r="I262" s="108">
        <v>5</v>
      </c>
      <c r="J262" s="115">
        <v>5</v>
      </c>
      <c r="K262" s="113" t="s">
        <v>129</v>
      </c>
      <c r="L262" s="108">
        <v>5</v>
      </c>
      <c r="M262" s="115">
        <v>5</v>
      </c>
      <c r="N262" s="113" t="s">
        <v>129</v>
      </c>
    </row>
    <row r="263" spans="1:14" ht="16.5">
      <c r="A263" s="105" t="s">
        <v>1483</v>
      </c>
      <c r="B263" s="67" t="s">
        <v>1257</v>
      </c>
      <c r="C263" s="67" t="s">
        <v>545</v>
      </c>
      <c r="D263" s="67" t="s">
        <v>547</v>
      </c>
      <c r="E263" s="68" t="s">
        <v>1037</v>
      </c>
      <c r="F263" s="108">
        <v>9</v>
      </c>
      <c r="G263" s="111">
        <v>9</v>
      </c>
      <c r="H263" s="109" t="s">
        <v>129</v>
      </c>
      <c r="I263" s="108">
        <v>9</v>
      </c>
      <c r="J263" s="115">
        <v>9</v>
      </c>
      <c r="K263" s="113" t="s">
        <v>129</v>
      </c>
      <c r="L263" s="108">
        <v>9</v>
      </c>
      <c r="M263" s="115">
        <v>9</v>
      </c>
      <c r="N263" s="113" t="s">
        <v>129</v>
      </c>
    </row>
    <row r="264" spans="1:14" ht="16.5">
      <c r="A264" s="105" t="s">
        <v>1484</v>
      </c>
      <c r="B264" s="67" t="s">
        <v>1257</v>
      </c>
      <c r="C264" s="67" t="s">
        <v>545</v>
      </c>
      <c r="D264" s="67" t="s">
        <v>547</v>
      </c>
      <c r="E264" s="68" t="s">
        <v>1005</v>
      </c>
      <c r="F264" s="108">
        <v>5</v>
      </c>
      <c r="G264" s="111">
        <v>5</v>
      </c>
      <c r="H264" s="109" t="s">
        <v>129</v>
      </c>
      <c r="I264" s="108">
        <v>4</v>
      </c>
      <c r="J264" s="115">
        <v>4</v>
      </c>
      <c r="K264" s="113" t="s">
        <v>129</v>
      </c>
      <c r="L264" s="108">
        <v>5</v>
      </c>
      <c r="M264" s="115">
        <v>5</v>
      </c>
      <c r="N264" s="113" t="s">
        <v>129</v>
      </c>
    </row>
    <row r="265" spans="1:14" ht="16.5">
      <c r="A265" s="105" t="s">
        <v>1485</v>
      </c>
      <c r="B265" s="67" t="s">
        <v>1257</v>
      </c>
      <c r="C265" s="67" t="s">
        <v>545</v>
      </c>
      <c r="D265" s="67" t="s">
        <v>547</v>
      </c>
      <c r="E265" s="68" t="s">
        <v>146</v>
      </c>
      <c r="F265" s="108">
        <v>8</v>
      </c>
      <c r="G265" s="111">
        <v>8</v>
      </c>
      <c r="H265" s="109" t="s">
        <v>129</v>
      </c>
      <c r="I265" s="108">
        <v>8</v>
      </c>
      <c r="J265" s="115">
        <v>8</v>
      </c>
      <c r="K265" s="113" t="s">
        <v>129</v>
      </c>
      <c r="L265" s="108">
        <v>7</v>
      </c>
      <c r="M265" s="115">
        <v>6</v>
      </c>
      <c r="N265" s="113" t="s">
        <v>129</v>
      </c>
    </row>
    <row r="266" spans="1:14" ht="16.5">
      <c r="A266" s="105" t="s">
        <v>1486</v>
      </c>
      <c r="B266" s="67" t="s">
        <v>1257</v>
      </c>
      <c r="C266" s="67" t="s">
        <v>545</v>
      </c>
      <c r="D266" s="67" t="s">
        <v>547</v>
      </c>
      <c r="E266" s="68" t="s">
        <v>1060</v>
      </c>
      <c r="F266" s="108">
        <v>18</v>
      </c>
      <c r="G266" s="111">
        <v>17</v>
      </c>
      <c r="H266" s="109">
        <v>1</v>
      </c>
      <c r="I266" s="108">
        <v>16</v>
      </c>
      <c r="J266" s="115">
        <v>15</v>
      </c>
      <c r="K266" s="113">
        <v>1</v>
      </c>
      <c r="L266" s="108">
        <v>13</v>
      </c>
      <c r="M266" s="115">
        <v>12</v>
      </c>
      <c r="N266" s="113">
        <v>1</v>
      </c>
    </row>
    <row r="267" spans="1:14" ht="16.5">
      <c r="A267" s="105" t="s">
        <v>548</v>
      </c>
      <c r="B267" s="67" t="s">
        <v>1257</v>
      </c>
      <c r="C267" s="67" t="s">
        <v>545</v>
      </c>
      <c r="D267" s="67" t="s">
        <v>549</v>
      </c>
      <c r="E267" s="68"/>
      <c r="F267" s="108">
        <v>149</v>
      </c>
      <c r="G267" s="111">
        <v>149</v>
      </c>
      <c r="H267" s="109" t="s">
        <v>129</v>
      </c>
      <c r="I267" s="108">
        <v>151</v>
      </c>
      <c r="J267" s="115">
        <v>151</v>
      </c>
      <c r="K267" s="113" t="s">
        <v>129</v>
      </c>
      <c r="L267" s="108">
        <v>123</v>
      </c>
      <c r="M267" s="115">
        <v>121</v>
      </c>
      <c r="N267" s="113">
        <v>2</v>
      </c>
    </row>
    <row r="268" spans="1:14" ht="16.5">
      <c r="A268" s="105" t="s">
        <v>1487</v>
      </c>
      <c r="B268" s="67" t="s">
        <v>1257</v>
      </c>
      <c r="C268" s="67" t="s">
        <v>545</v>
      </c>
      <c r="D268" s="67" t="s">
        <v>549</v>
      </c>
      <c r="E268" s="68" t="s">
        <v>1038</v>
      </c>
      <c r="F268" s="108">
        <v>20</v>
      </c>
      <c r="G268" s="111">
        <v>20</v>
      </c>
      <c r="H268" s="109" t="s">
        <v>129</v>
      </c>
      <c r="I268" s="108">
        <v>20</v>
      </c>
      <c r="J268" s="115">
        <v>20</v>
      </c>
      <c r="K268" s="113" t="s">
        <v>129</v>
      </c>
      <c r="L268" s="108">
        <v>16</v>
      </c>
      <c r="M268" s="115">
        <v>16</v>
      </c>
      <c r="N268" s="113" t="s">
        <v>129</v>
      </c>
    </row>
    <row r="269" spans="1:14" ht="16.5">
      <c r="A269" s="105" t="s">
        <v>1488</v>
      </c>
      <c r="B269" s="67" t="s">
        <v>1257</v>
      </c>
      <c r="C269" s="67" t="s">
        <v>545</v>
      </c>
      <c r="D269" s="67" t="s">
        <v>549</v>
      </c>
      <c r="E269" s="68" t="s">
        <v>1006</v>
      </c>
      <c r="F269" s="108">
        <v>11</v>
      </c>
      <c r="G269" s="111">
        <v>11</v>
      </c>
      <c r="H269" s="109" t="s">
        <v>129</v>
      </c>
      <c r="I269" s="108">
        <v>12</v>
      </c>
      <c r="J269" s="115">
        <v>12</v>
      </c>
      <c r="K269" s="113" t="s">
        <v>129</v>
      </c>
      <c r="L269" s="108">
        <v>7</v>
      </c>
      <c r="M269" s="115">
        <v>6</v>
      </c>
      <c r="N269" s="113">
        <v>1</v>
      </c>
    </row>
    <row r="270" spans="1:14" ht="16.5">
      <c r="A270" s="105" t="s">
        <v>1489</v>
      </c>
      <c r="B270" s="67" t="s">
        <v>1257</v>
      </c>
      <c r="C270" s="67" t="s">
        <v>545</v>
      </c>
      <c r="D270" s="67" t="s">
        <v>549</v>
      </c>
      <c r="E270" s="68" t="s">
        <v>1208</v>
      </c>
      <c r="F270" s="108">
        <v>9</v>
      </c>
      <c r="G270" s="111">
        <v>9</v>
      </c>
      <c r="H270" s="109" t="s">
        <v>129</v>
      </c>
      <c r="I270" s="108">
        <v>8</v>
      </c>
      <c r="J270" s="115">
        <v>8</v>
      </c>
      <c r="K270" s="113" t="s">
        <v>129</v>
      </c>
      <c r="L270" s="108">
        <v>5</v>
      </c>
      <c r="M270" s="115">
        <v>5</v>
      </c>
      <c r="N270" s="113" t="s">
        <v>129</v>
      </c>
    </row>
    <row r="271" spans="1:14" ht="16.5">
      <c r="A271" s="105" t="s">
        <v>1490</v>
      </c>
      <c r="B271" s="67" t="s">
        <v>1257</v>
      </c>
      <c r="C271" s="67" t="s">
        <v>545</v>
      </c>
      <c r="D271" s="67" t="s">
        <v>549</v>
      </c>
      <c r="E271" s="68" t="s">
        <v>1061</v>
      </c>
      <c r="F271" s="108">
        <v>4</v>
      </c>
      <c r="G271" s="111">
        <v>4</v>
      </c>
      <c r="H271" s="109" t="s">
        <v>129</v>
      </c>
      <c r="I271" s="108">
        <v>4</v>
      </c>
      <c r="J271" s="115">
        <v>4</v>
      </c>
      <c r="K271" s="113" t="s">
        <v>129</v>
      </c>
      <c r="L271" s="108">
        <v>2</v>
      </c>
      <c r="M271" s="115" t="s">
        <v>130</v>
      </c>
      <c r="N271" s="113" t="s">
        <v>130</v>
      </c>
    </row>
    <row r="272" spans="1:14" ht="16.5">
      <c r="A272" s="105" t="s">
        <v>1491</v>
      </c>
      <c r="B272" s="67" t="s">
        <v>1257</v>
      </c>
      <c r="C272" s="67" t="s">
        <v>545</v>
      </c>
      <c r="D272" s="67" t="s">
        <v>549</v>
      </c>
      <c r="E272" s="68" t="s">
        <v>1087</v>
      </c>
      <c r="F272" s="108">
        <v>3</v>
      </c>
      <c r="G272" s="111">
        <v>3</v>
      </c>
      <c r="H272" s="109" t="s">
        <v>129</v>
      </c>
      <c r="I272" s="108">
        <v>3</v>
      </c>
      <c r="J272" s="115">
        <v>3</v>
      </c>
      <c r="K272" s="113" t="s">
        <v>129</v>
      </c>
      <c r="L272" s="108">
        <v>2</v>
      </c>
      <c r="M272" s="115" t="s">
        <v>130</v>
      </c>
      <c r="N272" s="113" t="s">
        <v>130</v>
      </c>
    </row>
    <row r="273" spans="1:14" ht="16.5">
      <c r="A273" s="105" t="s">
        <v>1492</v>
      </c>
      <c r="B273" s="67" t="s">
        <v>1257</v>
      </c>
      <c r="C273" s="67" t="s">
        <v>545</v>
      </c>
      <c r="D273" s="67" t="s">
        <v>549</v>
      </c>
      <c r="E273" s="68" t="s">
        <v>274</v>
      </c>
      <c r="F273" s="108">
        <v>20</v>
      </c>
      <c r="G273" s="111">
        <v>20</v>
      </c>
      <c r="H273" s="109" t="s">
        <v>129</v>
      </c>
      <c r="I273" s="108">
        <v>19</v>
      </c>
      <c r="J273" s="115">
        <v>19</v>
      </c>
      <c r="K273" s="113" t="s">
        <v>129</v>
      </c>
      <c r="L273" s="108">
        <v>16</v>
      </c>
      <c r="M273" s="115">
        <v>16</v>
      </c>
      <c r="N273" s="113" t="s">
        <v>129</v>
      </c>
    </row>
    <row r="274" spans="1:14" ht="16.5">
      <c r="A274" s="105" t="s">
        <v>1493</v>
      </c>
      <c r="B274" s="67" t="s">
        <v>1257</v>
      </c>
      <c r="C274" s="67" t="s">
        <v>545</v>
      </c>
      <c r="D274" s="67" t="s">
        <v>549</v>
      </c>
      <c r="E274" s="68" t="s">
        <v>1180</v>
      </c>
      <c r="F274" s="108">
        <v>21</v>
      </c>
      <c r="G274" s="111">
        <v>21</v>
      </c>
      <c r="H274" s="109" t="s">
        <v>129</v>
      </c>
      <c r="I274" s="108">
        <v>21</v>
      </c>
      <c r="J274" s="115">
        <v>21</v>
      </c>
      <c r="K274" s="113" t="s">
        <v>129</v>
      </c>
      <c r="L274" s="108">
        <v>19</v>
      </c>
      <c r="M274" s="115">
        <v>19</v>
      </c>
      <c r="N274" s="113" t="s">
        <v>129</v>
      </c>
    </row>
    <row r="275" spans="1:14" ht="16.5">
      <c r="A275" s="105" t="s">
        <v>1494</v>
      </c>
      <c r="B275" s="67" t="s">
        <v>1257</v>
      </c>
      <c r="C275" s="67" t="s">
        <v>545</v>
      </c>
      <c r="D275" s="67" t="s">
        <v>549</v>
      </c>
      <c r="E275" s="68" t="s">
        <v>1167</v>
      </c>
      <c r="F275" s="108">
        <v>6</v>
      </c>
      <c r="G275" s="111">
        <v>6</v>
      </c>
      <c r="H275" s="109" t="s">
        <v>129</v>
      </c>
      <c r="I275" s="108">
        <v>10</v>
      </c>
      <c r="J275" s="115">
        <v>10</v>
      </c>
      <c r="K275" s="113" t="s">
        <v>129</v>
      </c>
      <c r="L275" s="108">
        <v>8</v>
      </c>
      <c r="M275" s="115">
        <v>7</v>
      </c>
      <c r="N275" s="113">
        <v>1</v>
      </c>
    </row>
    <row r="276" spans="1:14" ht="16.5">
      <c r="A276" s="105" t="s">
        <v>1495</v>
      </c>
      <c r="B276" s="67" t="s">
        <v>1257</v>
      </c>
      <c r="C276" s="67" t="s">
        <v>545</v>
      </c>
      <c r="D276" s="67" t="s">
        <v>549</v>
      </c>
      <c r="E276" s="68" t="s">
        <v>1129</v>
      </c>
      <c r="F276" s="108">
        <v>25</v>
      </c>
      <c r="G276" s="111">
        <v>25</v>
      </c>
      <c r="H276" s="109" t="s">
        <v>129</v>
      </c>
      <c r="I276" s="108">
        <v>24</v>
      </c>
      <c r="J276" s="115">
        <v>24</v>
      </c>
      <c r="K276" s="113" t="s">
        <v>129</v>
      </c>
      <c r="L276" s="108">
        <v>19</v>
      </c>
      <c r="M276" s="115">
        <v>19</v>
      </c>
      <c r="N276" s="113" t="s">
        <v>129</v>
      </c>
    </row>
    <row r="277" spans="1:14" ht="16.5">
      <c r="A277" s="105" t="s">
        <v>1496</v>
      </c>
      <c r="B277" s="67" t="s">
        <v>1257</v>
      </c>
      <c r="C277" s="67" t="s">
        <v>545</v>
      </c>
      <c r="D277" s="67" t="s">
        <v>549</v>
      </c>
      <c r="E277" s="68" t="s">
        <v>1109</v>
      </c>
      <c r="F277" s="108">
        <v>3</v>
      </c>
      <c r="G277" s="111">
        <v>3</v>
      </c>
      <c r="H277" s="109" t="s">
        <v>129</v>
      </c>
      <c r="I277" s="108">
        <v>3</v>
      </c>
      <c r="J277" s="115">
        <v>3</v>
      </c>
      <c r="K277" s="113" t="s">
        <v>129</v>
      </c>
      <c r="L277" s="108">
        <v>3</v>
      </c>
      <c r="M277" s="115">
        <v>3</v>
      </c>
      <c r="N277" s="113" t="s">
        <v>129</v>
      </c>
    </row>
    <row r="278" spans="1:14" ht="16.5">
      <c r="A278" s="105" t="s">
        <v>1497</v>
      </c>
      <c r="B278" s="67" t="s">
        <v>1257</v>
      </c>
      <c r="C278" s="67" t="s">
        <v>545</v>
      </c>
      <c r="D278" s="67" t="s">
        <v>549</v>
      </c>
      <c r="E278" s="68" t="s">
        <v>241</v>
      </c>
      <c r="F278" s="108">
        <v>21</v>
      </c>
      <c r="G278" s="111">
        <v>21</v>
      </c>
      <c r="H278" s="109" t="s">
        <v>129</v>
      </c>
      <c r="I278" s="108">
        <v>21</v>
      </c>
      <c r="J278" s="115">
        <v>21</v>
      </c>
      <c r="K278" s="113" t="s">
        <v>129</v>
      </c>
      <c r="L278" s="108">
        <v>20</v>
      </c>
      <c r="M278" s="115">
        <v>20</v>
      </c>
      <c r="N278" s="113" t="s">
        <v>129</v>
      </c>
    </row>
    <row r="279" spans="1:14" ht="16.5">
      <c r="A279" s="105" t="s">
        <v>1498</v>
      </c>
      <c r="B279" s="67" t="s">
        <v>1257</v>
      </c>
      <c r="C279" s="67" t="s">
        <v>545</v>
      </c>
      <c r="D279" s="67" t="s">
        <v>549</v>
      </c>
      <c r="E279" s="68" t="s">
        <v>1195</v>
      </c>
      <c r="F279" s="108">
        <v>6</v>
      </c>
      <c r="G279" s="111">
        <v>6</v>
      </c>
      <c r="H279" s="109" t="s">
        <v>129</v>
      </c>
      <c r="I279" s="108">
        <v>6</v>
      </c>
      <c r="J279" s="115">
        <v>6</v>
      </c>
      <c r="K279" s="113" t="s">
        <v>129</v>
      </c>
      <c r="L279" s="108">
        <v>6</v>
      </c>
      <c r="M279" s="115">
        <v>6</v>
      </c>
      <c r="N279" s="113" t="s">
        <v>129</v>
      </c>
    </row>
    <row r="280" spans="1:14" ht="16.5">
      <c r="A280" s="105" t="s">
        <v>551</v>
      </c>
      <c r="B280" s="67" t="s">
        <v>1257</v>
      </c>
      <c r="C280" s="67" t="s">
        <v>552</v>
      </c>
      <c r="D280" s="67"/>
      <c r="E280" s="68"/>
      <c r="F280" s="108">
        <v>79</v>
      </c>
      <c r="G280" s="111">
        <v>78</v>
      </c>
      <c r="H280" s="109">
        <v>1</v>
      </c>
      <c r="I280" s="108">
        <v>67</v>
      </c>
      <c r="J280" s="115">
        <v>67</v>
      </c>
      <c r="K280" s="113" t="s">
        <v>129</v>
      </c>
      <c r="L280" s="108">
        <v>52</v>
      </c>
      <c r="M280" s="115">
        <v>50</v>
      </c>
      <c r="N280" s="113">
        <v>2</v>
      </c>
    </row>
    <row r="281" spans="1:14" ht="16.5">
      <c r="A281" s="105" t="s">
        <v>553</v>
      </c>
      <c r="B281" s="67" t="s">
        <v>1257</v>
      </c>
      <c r="C281" s="67" t="s">
        <v>552</v>
      </c>
      <c r="D281" s="67" t="s">
        <v>554</v>
      </c>
      <c r="E281" s="68"/>
      <c r="F281" s="108">
        <v>42</v>
      </c>
      <c r="G281" s="111">
        <v>42</v>
      </c>
      <c r="H281" s="109" t="s">
        <v>129</v>
      </c>
      <c r="I281" s="108">
        <v>33</v>
      </c>
      <c r="J281" s="115">
        <v>33</v>
      </c>
      <c r="K281" s="113" t="s">
        <v>129</v>
      </c>
      <c r="L281" s="108">
        <v>25</v>
      </c>
      <c r="M281" s="115">
        <v>25</v>
      </c>
      <c r="N281" s="113" t="s">
        <v>129</v>
      </c>
    </row>
    <row r="282" spans="1:14" ht="16.5">
      <c r="A282" s="105" t="s">
        <v>1499</v>
      </c>
      <c r="B282" s="67" t="s">
        <v>1257</v>
      </c>
      <c r="C282" s="67" t="s">
        <v>552</v>
      </c>
      <c r="D282" s="67" t="s">
        <v>554</v>
      </c>
      <c r="E282" s="68" t="s">
        <v>1196</v>
      </c>
      <c r="F282" s="108">
        <v>6</v>
      </c>
      <c r="G282" s="111">
        <v>6</v>
      </c>
      <c r="H282" s="109" t="s">
        <v>129</v>
      </c>
      <c r="I282" s="108">
        <v>6</v>
      </c>
      <c r="J282" s="115">
        <v>6</v>
      </c>
      <c r="K282" s="113" t="s">
        <v>129</v>
      </c>
      <c r="L282" s="108">
        <v>5</v>
      </c>
      <c r="M282" s="115">
        <v>5</v>
      </c>
      <c r="N282" s="113" t="s">
        <v>129</v>
      </c>
    </row>
    <row r="283" spans="1:14" ht="16.5">
      <c r="A283" s="105" t="s">
        <v>1500</v>
      </c>
      <c r="B283" s="67" t="s">
        <v>1257</v>
      </c>
      <c r="C283" s="67" t="s">
        <v>552</v>
      </c>
      <c r="D283" s="67" t="s">
        <v>554</v>
      </c>
      <c r="E283" s="68" t="s">
        <v>1235</v>
      </c>
      <c r="F283" s="108">
        <v>3</v>
      </c>
      <c r="G283" s="111">
        <v>3</v>
      </c>
      <c r="H283" s="109" t="s">
        <v>129</v>
      </c>
      <c r="I283" s="108">
        <v>1</v>
      </c>
      <c r="J283" s="115" t="s">
        <v>130</v>
      </c>
      <c r="K283" s="113" t="s">
        <v>130</v>
      </c>
      <c r="L283" s="108">
        <v>1</v>
      </c>
      <c r="M283" s="115" t="s">
        <v>130</v>
      </c>
      <c r="N283" s="113" t="s">
        <v>130</v>
      </c>
    </row>
    <row r="284" spans="1:14" ht="16.5">
      <c r="A284" s="105" t="s">
        <v>1501</v>
      </c>
      <c r="B284" s="67" t="s">
        <v>1257</v>
      </c>
      <c r="C284" s="67" t="s">
        <v>552</v>
      </c>
      <c r="D284" s="67" t="s">
        <v>554</v>
      </c>
      <c r="E284" s="68" t="s">
        <v>1230</v>
      </c>
      <c r="F284" s="108">
        <v>4</v>
      </c>
      <c r="G284" s="111">
        <v>4</v>
      </c>
      <c r="H284" s="109" t="s">
        <v>129</v>
      </c>
      <c r="I284" s="108">
        <v>3</v>
      </c>
      <c r="J284" s="115">
        <v>3</v>
      </c>
      <c r="K284" s="113" t="s">
        <v>129</v>
      </c>
      <c r="L284" s="108">
        <v>3</v>
      </c>
      <c r="M284" s="115">
        <v>3</v>
      </c>
      <c r="N284" s="113" t="s">
        <v>129</v>
      </c>
    </row>
    <row r="285" spans="1:14" ht="16.5">
      <c r="A285" s="105" t="s">
        <v>1502</v>
      </c>
      <c r="B285" s="67" t="s">
        <v>1257</v>
      </c>
      <c r="C285" s="67" t="s">
        <v>552</v>
      </c>
      <c r="D285" s="67" t="s">
        <v>554</v>
      </c>
      <c r="E285" s="68" t="s">
        <v>1217</v>
      </c>
      <c r="F285" s="108" t="s">
        <v>129</v>
      </c>
      <c r="G285" s="111" t="s">
        <v>129</v>
      </c>
      <c r="H285" s="109" t="s">
        <v>129</v>
      </c>
      <c r="I285" s="108" t="s">
        <v>129</v>
      </c>
      <c r="J285" s="115" t="s">
        <v>129</v>
      </c>
      <c r="K285" s="113" t="s">
        <v>129</v>
      </c>
      <c r="L285" s="108" t="s">
        <v>129</v>
      </c>
      <c r="M285" s="115" t="s">
        <v>129</v>
      </c>
      <c r="N285" s="113" t="s">
        <v>129</v>
      </c>
    </row>
    <row r="286" spans="1:14" ht="16.5">
      <c r="A286" s="105" t="s">
        <v>1503</v>
      </c>
      <c r="B286" s="67" t="s">
        <v>1257</v>
      </c>
      <c r="C286" s="67" t="s">
        <v>552</v>
      </c>
      <c r="D286" s="67" t="s">
        <v>554</v>
      </c>
      <c r="E286" s="68" t="s">
        <v>1007</v>
      </c>
      <c r="F286" s="108" t="s">
        <v>129</v>
      </c>
      <c r="G286" s="111" t="s">
        <v>129</v>
      </c>
      <c r="H286" s="109" t="s">
        <v>129</v>
      </c>
      <c r="I286" s="108" t="s">
        <v>129</v>
      </c>
      <c r="J286" s="115" t="s">
        <v>129</v>
      </c>
      <c r="K286" s="113" t="s">
        <v>129</v>
      </c>
      <c r="L286" s="108" t="s">
        <v>129</v>
      </c>
      <c r="M286" s="115" t="s">
        <v>129</v>
      </c>
      <c r="N286" s="113" t="s">
        <v>129</v>
      </c>
    </row>
    <row r="287" spans="1:14" ht="16.5">
      <c r="A287" s="105" t="s">
        <v>1504</v>
      </c>
      <c r="B287" s="67" t="s">
        <v>1257</v>
      </c>
      <c r="C287" s="67" t="s">
        <v>552</v>
      </c>
      <c r="D287" s="67" t="s">
        <v>554</v>
      </c>
      <c r="E287" s="68" t="s">
        <v>1130</v>
      </c>
      <c r="F287" s="108" t="s">
        <v>129</v>
      </c>
      <c r="G287" s="111" t="s">
        <v>129</v>
      </c>
      <c r="H287" s="109" t="s">
        <v>129</v>
      </c>
      <c r="I287" s="108" t="s">
        <v>129</v>
      </c>
      <c r="J287" s="115" t="s">
        <v>129</v>
      </c>
      <c r="K287" s="113" t="s">
        <v>129</v>
      </c>
      <c r="L287" s="108" t="s">
        <v>129</v>
      </c>
      <c r="M287" s="115" t="s">
        <v>129</v>
      </c>
      <c r="N287" s="113" t="s">
        <v>129</v>
      </c>
    </row>
    <row r="288" spans="1:14" ht="16.5">
      <c r="A288" s="105" t="s">
        <v>1505</v>
      </c>
      <c r="B288" s="67" t="s">
        <v>1257</v>
      </c>
      <c r="C288" s="67" t="s">
        <v>552</v>
      </c>
      <c r="D288" s="67" t="s">
        <v>554</v>
      </c>
      <c r="E288" s="68" t="s">
        <v>281</v>
      </c>
      <c r="F288" s="108">
        <v>3</v>
      </c>
      <c r="G288" s="111">
        <v>3</v>
      </c>
      <c r="H288" s="109" t="s">
        <v>129</v>
      </c>
      <c r="I288" s="108">
        <v>3</v>
      </c>
      <c r="J288" s="115">
        <v>3</v>
      </c>
      <c r="K288" s="113" t="s">
        <v>129</v>
      </c>
      <c r="L288" s="108">
        <v>3</v>
      </c>
      <c r="M288" s="115">
        <v>3</v>
      </c>
      <c r="N288" s="113" t="s">
        <v>129</v>
      </c>
    </row>
    <row r="289" spans="1:14" ht="16.5">
      <c r="A289" s="105" t="s">
        <v>1506</v>
      </c>
      <c r="B289" s="67" t="s">
        <v>1257</v>
      </c>
      <c r="C289" s="67" t="s">
        <v>552</v>
      </c>
      <c r="D289" s="67" t="s">
        <v>554</v>
      </c>
      <c r="E289" s="68" t="s">
        <v>1225</v>
      </c>
      <c r="F289" s="108">
        <v>7</v>
      </c>
      <c r="G289" s="111">
        <v>7</v>
      </c>
      <c r="H289" s="109" t="s">
        <v>129</v>
      </c>
      <c r="I289" s="108">
        <v>6</v>
      </c>
      <c r="J289" s="115">
        <v>6</v>
      </c>
      <c r="K289" s="113" t="s">
        <v>129</v>
      </c>
      <c r="L289" s="108">
        <v>2</v>
      </c>
      <c r="M289" s="115" t="s">
        <v>130</v>
      </c>
      <c r="N289" s="113" t="s">
        <v>130</v>
      </c>
    </row>
    <row r="290" spans="1:14" ht="16.5">
      <c r="A290" s="105" t="s">
        <v>1507</v>
      </c>
      <c r="B290" s="67" t="s">
        <v>1257</v>
      </c>
      <c r="C290" s="67" t="s">
        <v>552</v>
      </c>
      <c r="D290" s="67" t="s">
        <v>554</v>
      </c>
      <c r="E290" s="68" t="s">
        <v>289</v>
      </c>
      <c r="F290" s="108" t="s">
        <v>129</v>
      </c>
      <c r="G290" s="111" t="s">
        <v>129</v>
      </c>
      <c r="H290" s="109" t="s">
        <v>129</v>
      </c>
      <c r="I290" s="108" t="s">
        <v>129</v>
      </c>
      <c r="J290" s="115" t="s">
        <v>129</v>
      </c>
      <c r="K290" s="113" t="s">
        <v>129</v>
      </c>
      <c r="L290" s="108" t="s">
        <v>129</v>
      </c>
      <c r="M290" s="115" t="s">
        <v>129</v>
      </c>
      <c r="N290" s="113" t="s">
        <v>129</v>
      </c>
    </row>
    <row r="291" spans="1:14" ht="16.5">
      <c r="A291" s="105" t="s">
        <v>1508</v>
      </c>
      <c r="B291" s="67" t="s">
        <v>1257</v>
      </c>
      <c r="C291" s="67" t="s">
        <v>552</v>
      </c>
      <c r="D291" s="67" t="s">
        <v>554</v>
      </c>
      <c r="E291" s="68" t="s">
        <v>1181</v>
      </c>
      <c r="F291" s="108">
        <v>2</v>
      </c>
      <c r="G291" s="111" t="s">
        <v>130</v>
      </c>
      <c r="H291" s="109" t="s">
        <v>130</v>
      </c>
      <c r="I291" s="108">
        <v>2</v>
      </c>
      <c r="J291" s="115" t="s">
        <v>130</v>
      </c>
      <c r="K291" s="113" t="s">
        <v>130</v>
      </c>
      <c r="L291" s="108">
        <v>1</v>
      </c>
      <c r="M291" s="115" t="s">
        <v>130</v>
      </c>
      <c r="N291" s="113" t="s">
        <v>130</v>
      </c>
    </row>
    <row r="292" spans="1:14" ht="16.5">
      <c r="A292" s="105" t="s">
        <v>1509</v>
      </c>
      <c r="B292" s="67" t="s">
        <v>1257</v>
      </c>
      <c r="C292" s="67" t="s">
        <v>552</v>
      </c>
      <c r="D292" s="67" t="s">
        <v>554</v>
      </c>
      <c r="E292" s="68" t="s">
        <v>138</v>
      </c>
      <c r="F292" s="108" t="s">
        <v>129</v>
      </c>
      <c r="G292" s="111" t="s">
        <v>129</v>
      </c>
      <c r="H292" s="109" t="s">
        <v>129</v>
      </c>
      <c r="I292" s="108" t="s">
        <v>129</v>
      </c>
      <c r="J292" s="115" t="s">
        <v>129</v>
      </c>
      <c r="K292" s="113" t="s">
        <v>129</v>
      </c>
      <c r="L292" s="108" t="s">
        <v>129</v>
      </c>
      <c r="M292" s="115" t="s">
        <v>129</v>
      </c>
      <c r="N292" s="113" t="s">
        <v>129</v>
      </c>
    </row>
    <row r="293" spans="1:14" ht="16.5">
      <c r="A293" s="105" t="s">
        <v>1510</v>
      </c>
      <c r="B293" s="67" t="s">
        <v>1257</v>
      </c>
      <c r="C293" s="67" t="s">
        <v>552</v>
      </c>
      <c r="D293" s="67" t="s">
        <v>554</v>
      </c>
      <c r="E293" s="68" t="s">
        <v>1088</v>
      </c>
      <c r="F293" s="108">
        <v>8</v>
      </c>
      <c r="G293" s="111">
        <v>8</v>
      </c>
      <c r="H293" s="109" t="s">
        <v>129</v>
      </c>
      <c r="I293" s="108">
        <v>7</v>
      </c>
      <c r="J293" s="115">
        <v>7</v>
      </c>
      <c r="K293" s="113" t="s">
        <v>129</v>
      </c>
      <c r="L293" s="108">
        <v>6</v>
      </c>
      <c r="M293" s="115">
        <v>6</v>
      </c>
      <c r="N293" s="113" t="s">
        <v>129</v>
      </c>
    </row>
    <row r="294" spans="1:14" ht="16.5">
      <c r="A294" s="105" t="s">
        <v>1511</v>
      </c>
      <c r="B294" s="67" t="s">
        <v>1257</v>
      </c>
      <c r="C294" s="67" t="s">
        <v>552</v>
      </c>
      <c r="D294" s="67" t="s">
        <v>554</v>
      </c>
      <c r="E294" s="68" t="s">
        <v>154</v>
      </c>
      <c r="F294" s="108">
        <v>2</v>
      </c>
      <c r="G294" s="111" t="s">
        <v>130</v>
      </c>
      <c r="H294" s="109" t="s">
        <v>130</v>
      </c>
      <c r="I294" s="108">
        <v>2</v>
      </c>
      <c r="J294" s="115" t="s">
        <v>130</v>
      </c>
      <c r="K294" s="113" t="s">
        <v>130</v>
      </c>
      <c r="L294" s="108">
        <v>1</v>
      </c>
      <c r="M294" s="115" t="s">
        <v>130</v>
      </c>
      <c r="N294" s="113" t="s">
        <v>130</v>
      </c>
    </row>
    <row r="295" spans="1:14" ht="16.5">
      <c r="A295" s="105" t="s">
        <v>1512</v>
      </c>
      <c r="B295" s="67" t="s">
        <v>1257</v>
      </c>
      <c r="C295" s="67" t="s">
        <v>552</v>
      </c>
      <c r="D295" s="67" t="s">
        <v>554</v>
      </c>
      <c r="E295" s="68" t="s">
        <v>135</v>
      </c>
      <c r="F295" s="108">
        <v>5</v>
      </c>
      <c r="G295" s="111">
        <v>5</v>
      </c>
      <c r="H295" s="109" t="s">
        <v>129</v>
      </c>
      <c r="I295" s="108">
        <v>2</v>
      </c>
      <c r="J295" s="115" t="s">
        <v>130</v>
      </c>
      <c r="K295" s="113" t="s">
        <v>130</v>
      </c>
      <c r="L295" s="108">
        <v>2</v>
      </c>
      <c r="M295" s="115" t="s">
        <v>130</v>
      </c>
      <c r="N295" s="113" t="s">
        <v>130</v>
      </c>
    </row>
    <row r="296" spans="1:14" ht="16.5">
      <c r="A296" s="105" t="s">
        <v>1513</v>
      </c>
      <c r="B296" s="67" t="s">
        <v>1257</v>
      </c>
      <c r="C296" s="67" t="s">
        <v>552</v>
      </c>
      <c r="D296" s="67" t="s">
        <v>554</v>
      </c>
      <c r="E296" s="68" t="s">
        <v>1062</v>
      </c>
      <c r="F296" s="108">
        <v>2</v>
      </c>
      <c r="G296" s="111" t="s">
        <v>130</v>
      </c>
      <c r="H296" s="109" t="s">
        <v>130</v>
      </c>
      <c r="I296" s="108">
        <v>1</v>
      </c>
      <c r="J296" s="115" t="s">
        <v>130</v>
      </c>
      <c r="K296" s="113" t="s">
        <v>130</v>
      </c>
      <c r="L296" s="108">
        <v>1</v>
      </c>
      <c r="M296" s="115" t="s">
        <v>130</v>
      </c>
      <c r="N296" s="113" t="s">
        <v>130</v>
      </c>
    </row>
    <row r="297" spans="1:14" ht="16.5">
      <c r="A297" s="105" t="s">
        <v>555</v>
      </c>
      <c r="B297" s="67" t="s">
        <v>1257</v>
      </c>
      <c r="C297" s="67" t="s">
        <v>552</v>
      </c>
      <c r="D297" s="67" t="s">
        <v>556</v>
      </c>
      <c r="E297" s="68"/>
      <c r="F297" s="108">
        <v>37</v>
      </c>
      <c r="G297" s="111">
        <v>36</v>
      </c>
      <c r="H297" s="109">
        <v>1</v>
      </c>
      <c r="I297" s="108">
        <v>34</v>
      </c>
      <c r="J297" s="115">
        <v>34</v>
      </c>
      <c r="K297" s="113" t="s">
        <v>129</v>
      </c>
      <c r="L297" s="108">
        <v>27</v>
      </c>
      <c r="M297" s="115">
        <v>25</v>
      </c>
      <c r="N297" s="113">
        <v>2</v>
      </c>
    </row>
    <row r="298" spans="1:14" ht="16.5">
      <c r="A298" s="105" t="s">
        <v>1514</v>
      </c>
      <c r="B298" s="67" t="s">
        <v>1257</v>
      </c>
      <c r="C298" s="67" t="s">
        <v>552</v>
      </c>
      <c r="D298" s="67" t="s">
        <v>556</v>
      </c>
      <c r="E298" s="68" t="s">
        <v>1039</v>
      </c>
      <c r="F298" s="108" t="s">
        <v>129</v>
      </c>
      <c r="G298" s="111" t="s">
        <v>129</v>
      </c>
      <c r="H298" s="109" t="s">
        <v>129</v>
      </c>
      <c r="I298" s="108" t="s">
        <v>129</v>
      </c>
      <c r="J298" s="115" t="s">
        <v>129</v>
      </c>
      <c r="K298" s="113" t="s">
        <v>129</v>
      </c>
      <c r="L298" s="108" t="s">
        <v>129</v>
      </c>
      <c r="M298" s="115" t="s">
        <v>129</v>
      </c>
      <c r="N298" s="113" t="s">
        <v>129</v>
      </c>
    </row>
    <row r="299" spans="1:14" ht="16.5">
      <c r="A299" s="105" t="s">
        <v>1515</v>
      </c>
      <c r="B299" s="67" t="s">
        <v>1257</v>
      </c>
      <c r="C299" s="67" t="s">
        <v>552</v>
      </c>
      <c r="D299" s="67" t="s">
        <v>556</v>
      </c>
      <c r="E299" s="68" t="s">
        <v>1110</v>
      </c>
      <c r="F299" s="108">
        <v>10</v>
      </c>
      <c r="G299" s="111">
        <v>10</v>
      </c>
      <c r="H299" s="109" t="s">
        <v>129</v>
      </c>
      <c r="I299" s="108">
        <v>9</v>
      </c>
      <c r="J299" s="115">
        <v>9</v>
      </c>
      <c r="K299" s="113" t="s">
        <v>129</v>
      </c>
      <c r="L299" s="108">
        <v>6</v>
      </c>
      <c r="M299" s="115">
        <v>5</v>
      </c>
      <c r="N299" s="113">
        <v>1</v>
      </c>
    </row>
    <row r="300" spans="1:14" ht="16.5">
      <c r="A300" s="105" t="s">
        <v>1516</v>
      </c>
      <c r="B300" s="67" t="s">
        <v>1257</v>
      </c>
      <c r="C300" s="67" t="s">
        <v>552</v>
      </c>
      <c r="D300" s="67" t="s">
        <v>556</v>
      </c>
      <c r="E300" s="68" t="s">
        <v>1008</v>
      </c>
      <c r="F300" s="108">
        <v>6</v>
      </c>
      <c r="G300" s="111">
        <v>5</v>
      </c>
      <c r="H300" s="109">
        <v>1</v>
      </c>
      <c r="I300" s="108">
        <v>4</v>
      </c>
      <c r="J300" s="115">
        <v>4</v>
      </c>
      <c r="K300" s="113" t="s">
        <v>129</v>
      </c>
      <c r="L300" s="108">
        <v>3</v>
      </c>
      <c r="M300" s="115">
        <v>3</v>
      </c>
      <c r="N300" s="113" t="s">
        <v>129</v>
      </c>
    </row>
    <row r="301" spans="1:14" ht="16.5">
      <c r="A301" s="105" t="s">
        <v>1517</v>
      </c>
      <c r="B301" s="67" t="s">
        <v>1257</v>
      </c>
      <c r="C301" s="67" t="s">
        <v>552</v>
      </c>
      <c r="D301" s="67" t="s">
        <v>556</v>
      </c>
      <c r="E301" s="68" t="s">
        <v>1089</v>
      </c>
      <c r="F301" s="108">
        <v>14</v>
      </c>
      <c r="G301" s="111">
        <v>14</v>
      </c>
      <c r="H301" s="109" t="s">
        <v>129</v>
      </c>
      <c r="I301" s="108">
        <v>14</v>
      </c>
      <c r="J301" s="115">
        <v>14</v>
      </c>
      <c r="K301" s="113" t="s">
        <v>129</v>
      </c>
      <c r="L301" s="108">
        <v>11</v>
      </c>
      <c r="M301" s="115">
        <v>11</v>
      </c>
      <c r="N301" s="113" t="s">
        <v>129</v>
      </c>
    </row>
    <row r="302" spans="1:14" ht="16.5">
      <c r="A302" s="105" t="s">
        <v>1518</v>
      </c>
      <c r="B302" s="67" t="s">
        <v>1257</v>
      </c>
      <c r="C302" s="67" t="s">
        <v>552</v>
      </c>
      <c r="D302" s="67" t="s">
        <v>556</v>
      </c>
      <c r="E302" s="68" t="s">
        <v>1063</v>
      </c>
      <c r="F302" s="108">
        <v>7</v>
      </c>
      <c r="G302" s="111">
        <v>7</v>
      </c>
      <c r="H302" s="109" t="s">
        <v>129</v>
      </c>
      <c r="I302" s="108">
        <v>7</v>
      </c>
      <c r="J302" s="115">
        <v>7</v>
      </c>
      <c r="K302" s="113" t="s">
        <v>129</v>
      </c>
      <c r="L302" s="108">
        <v>7</v>
      </c>
      <c r="M302" s="115">
        <v>6</v>
      </c>
      <c r="N302" s="113">
        <v>1</v>
      </c>
    </row>
    <row r="303" spans="1:14" ht="16.5">
      <c r="A303" s="105" t="s">
        <v>558</v>
      </c>
      <c r="B303" s="67" t="s">
        <v>1257</v>
      </c>
      <c r="C303" s="67" t="s">
        <v>559</v>
      </c>
      <c r="D303" s="67"/>
      <c r="E303" s="68"/>
      <c r="F303" s="108">
        <v>339</v>
      </c>
      <c r="G303" s="111">
        <v>329</v>
      </c>
      <c r="H303" s="109">
        <v>9</v>
      </c>
      <c r="I303" s="108">
        <v>325</v>
      </c>
      <c r="J303" s="115">
        <v>321</v>
      </c>
      <c r="K303" s="113">
        <v>4</v>
      </c>
      <c r="L303" s="108">
        <v>274</v>
      </c>
      <c r="M303" s="115">
        <v>268</v>
      </c>
      <c r="N303" s="113">
        <v>6</v>
      </c>
    </row>
    <row r="304" spans="1:14" ht="16.5">
      <c r="A304" s="105" t="s">
        <v>560</v>
      </c>
      <c r="B304" s="67" t="s">
        <v>1257</v>
      </c>
      <c r="C304" s="67" t="s">
        <v>559</v>
      </c>
      <c r="D304" s="67" t="s">
        <v>561</v>
      </c>
      <c r="E304" s="68"/>
      <c r="F304" s="108">
        <v>299</v>
      </c>
      <c r="G304" s="111">
        <v>289</v>
      </c>
      <c r="H304" s="109">
        <v>9</v>
      </c>
      <c r="I304" s="108">
        <v>285</v>
      </c>
      <c r="J304" s="115">
        <v>281</v>
      </c>
      <c r="K304" s="113">
        <v>4</v>
      </c>
      <c r="L304" s="108">
        <v>244</v>
      </c>
      <c r="M304" s="115">
        <v>238</v>
      </c>
      <c r="N304" s="113">
        <v>6</v>
      </c>
    </row>
    <row r="305" spans="1:14" ht="16.5">
      <c r="A305" s="105" t="s">
        <v>1519</v>
      </c>
      <c r="B305" s="67" t="s">
        <v>1257</v>
      </c>
      <c r="C305" s="67" t="s">
        <v>559</v>
      </c>
      <c r="D305" s="67" t="s">
        <v>561</v>
      </c>
      <c r="E305" s="68" t="s">
        <v>146</v>
      </c>
      <c r="F305" s="108">
        <v>14</v>
      </c>
      <c r="G305" s="111">
        <v>14</v>
      </c>
      <c r="H305" s="109" t="s">
        <v>129</v>
      </c>
      <c r="I305" s="108">
        <v>15</v>
      </c>
      <c r="J305" s="115">
        <v>15</v>
      </c>
      <c r="K305" s="113" t="s">
        <v>129</v>
      </c>
      <c r="L305" s="108">
        <v>12</v>
      </c>
      <c r="M305" s="115">
        <v>12</v>
      </c>
      <c r="N305" s="113" t="s">
        <v>129</v>
      </c>
    </row>
    <row r="306" spans="1:14" ht="16.5">
      <c r="A306" s="105" t="s">
        <v>1520</v>
      </c>
      <c r="B306" s="67" t="s">
        <v>1257</v>
      </c>
      <c r="C306" s="67" t="s">
        <v>559</v>
      </c>
      <c r="D306" s="67" t="s">
        <v>561</v>
      </c>
      <c r="E306" s="68" t="s">
        <v>1152</v>
      </c>
      <c r="F306" s="108">
        <v>2</v>
      </c>
      <c r="G306" s="111" t="s">
        <v>130</v>
      </c>
      <c r="H306" s="109" t="s">
        <v>130</v>
      </c>
      <c r="I306" s="108">
        <v>1</v>
      </c>
      <c r="J306" s="115" t="s">
        <v>130</v>
      </c>
      <c r="K306" s="113" t="s">
        <v>130</v>
      </c>
      <c r="L306" s="108">
        <v>2</v>
      </c>
      <c r="M306" s="115" t="s">
        <v>130</v>
      </c>
      <c r="N306" s="113" t="s">
        <v>130</v>
      </c>
    </row>
    <row r="307" spans="1:14" ht="16.5">
      <c r="A307" s="105" t="s">
        <v>1521</v>
      </c>
      <c r="B307" s="67" t="s">
        <v>1257</v>
      </c>
      <c r="C307" s="67" t="s">
        <v>559</v>
      </c>
      <c r="D307" s="67" t="s">
        <v>561</v>
      </c>
      <c r="E307" s="68" t="s">
        <v>394</v>
      </c>
      <c r="F307" s="108">
        <v>6</v>
      </c>
      <c r="G307" s="111">
        <v>4</v>
      </c>
      <c r="H307" s="109">
        <v>1</v>
      </c>
      <c r="I307" s="108">
        <v>6</v>
      </c>
      <c r="J307" s="115">
        <v>5</v>
      </c>
      <c r="K307" s="113">
        <v>1</v>
      </c>
      <c r="L307" s="108">
        <v>5</v>
      </c>
      <c r="M307" s="115">
        <v>4</v>
      </c>
      <c r="N307" s="113">
        <v>1</v>
      </c>
    </row>
    <row r="308" spans="1:14" ht="16.5">
      <c r="A308" s="105" t="s">
        <v>1522</v>
      </c>
      <c r="B308" s="67" t="s">
        <v>1257</v>
      </c>
      <c r="C308" s="67" t="s">
        <v>559</v>
      </c>
      <c r="D308" s="67" t="s">
        <v>561</v>
      </c>
      <c r="E308" s="68" t="s">
        <v>1111</v>
      </c>
      <c r="F308" s="108">
        <v>5</v>
      </c>
      <c r="G308" s="111" t="s">
        <v>130</v>
      </c>
      <c r="H308" s="109" t="s">
        <v>130</v>
      </c>
      <c r="I308" s="108">
        <v>5</v>
      </c>
      <c r="J308" s="115" t="s">
        <v>130</v>
      </c>
      <c r="K308" s="113" t="s">
        <v>130</v>
      </c>
      <c r="L308" s="108">
        <v>4</v>
      </c>
      <c r="M308" s="115" t="s">
        <v>130</v>
      </c>
      <c r="N308" s="113" t="s">
        <v>130</v>
      </c>
    </row>
    <row r="309" spans="1:14" ht="16.5">
      <c r="A309" s="105" t="s">
        <v>1523</v>
      </c>
      <c r="B309" s="67" t="s">
        <v>1257</v>
      </c>
      <c r="C309" s="67" t="s">
        <v>559</v>
      </c>
      <c r="D309" s="67" t="s">
        <v>561</v>
      </c>
      <c r="E309" s="68" t="s">
        <v>1168</v>
      </c>
      <c r="F309" s="108">
        <v>8</v>
      </c>
      <c r="G309" s="111">
        <v>7</v>
      </c>
      <c r="H309" s="109">
        <v>1</v>
      </c>
      <c r="I309" s="108">
        <v>9</v>
      </c>
      <c r="J309" s="115">
        <v>9</v>
      </c>
      <c r="K309" s="113" t="s">
        <v>129</v>
      </c>
      <c r="L309" s="108">
        <v>6</v>
      </c>
      <c r="M309" s="115">
        <v>6</v>
      </c>
      <c r="N309" s="113" t="s">
        <v>129</v>
      </c>
    </row>
    <row r="310" spans="1:14" ht="16.5">
      <c r="A310" s="105" t="s">
        <v>1524</v>
      </c>
      <c r="B310" s="67" t="s">
        <v>1257</v>
      </c>
      <c r="C310" s="67" t="s">
        <v>559</v>
      </c>
      <c r="D310" s="67" t="s">
        <v>561</v>
      </c>
      <c r="E310" s="68" t="s">
        <v>140</v>
      </c>
      <c r="F310" s="108">
        <v>9</v>
      </c>
      <c r="G310" s="111">
        <v>9</v>
      </c>
      <c r="H310" s="109" t="s">
        <v>129</v>
      </c>
      <c r="I310" s="108">
        <v>8</v>
      </c>
      <c r="J310" s="115">
        <v>8</v>
      </c>
      <c r="K310" s="113" t="s">
        <v>129</v>
      </c>
      <c r="L310" s="108">
        <v>7</v>
      </c>
      <c r="M310" s="115">
        <v>7</v>
      </c>
      <c r="N310" s="113" t="s">
        <v>129</v>
      </c>
    </row>
    <row r="311" spans="1:14" ht="16.5">
      <c r="A311" s="105" t="s">
        <v>1525</v>
      </c>
      <c r="B311" s="67" t="s">
        <v>1257</v>
      </c>
      <c r="C311" s="67" t="s">
        <v>559</v>
      </c>
      <c r="D311" s="67" t="s">
        <v>561</v>
      </c>
      <c r="E311" s="68" t="s">
        <v>1064</v>
      </c>
      <c r="F311" s="108">
        <v>10</v>
      </c>
      <c r="G311" s="111">
        <v>10</v>
      </c>
      <c r="H311" s="109" t="s">
        <v>129</v>
      </c>
      <c r="I311" s="108">
        <v>6</v>
      </c>
      <c r="J311" s="115">
        <v>6</v>
      </c>
      <c r="K311" s="113" t="s">
        <v>129</v>
      </c>
      <c r="L311" s="108">
        <v>5</v>
      </c>
      <c r="M311" s="115">
        <v>5</v>
      </c>
      <c r="N311" s="113" t="s">
        <v>129</v>
      </c>
    </row>
    <row r="312" spans="1:14" ht="16.5">
      <c r="A312" s="105" t="s">
        <v>1526</v>
      </c>
      <c r="B312" s="67" t="s">
        <v>1257</v>
      </c>
      <c r="C312" s="67" t="s">
        <v>559</v>
      </c>
      <c r="D312" s="67" t="s">
        <v>561</v>
      </c>
      <c r="E312" s="68" t="s">
        <v>1090</v>
      </c>
      <c r="F312" s="108">
        <v>16</v>
      </c>
      <c r="G312" s="111">
        <v>16</v>
      </c>
      <c r="H312" s="109" t="s">
        <v>129</v>
      </c>
      <c r="I312" s="108">
        <v>16</v>
      </c>
      <c r="J312" s="115">
        <v>16</v>
      </c>
      <c r="K312" s="113" t="s">
        <v>129</v>
      </c>
      <c r="L312" s="108">
        <v>12</v>
      </c>
      <c r="M312" s="115">
        <v>12</v>
      </c>
      <c r="N312" s="113" t="s">
        <v>129</v>
      </c>
    </row>
    <row r="313" spans="1:14" ht="16.5">
      <c r="A313" s="105" t="s">
        <v>1527</v>
      </c>
      <c r="B313" s="67" t="s">
        <v>1257</v>
      </c>
      <c r="C313" s="67" t="s">
        <v>559</v>
      </c>
      <c r="D313" s="67" t="s">
        <v>561</v>
      </c>
      <c r="E313" s="68" t="s">
        <v>1239</v>
      </c>
      <c r="F313" s="108">
        <v>10</v>
      </c>
      <c r="G313" s="111">
        <v>10</v>
      </c>
      <c r="H313" s="109" t="s">
        <v>129</v>
      </c>
      <c r="I313" s="108">
        <v>12</v>
      </c>
      <c r="J313" s="115">
        <v>12</v>
      </c>
      <c r="K313" s="113" t="s">
        <v>129</v>
      </c>
      <c r="L313" s="108">
        <v>9</v>
      </c>
      <c r="M313" s="115">
        <v>9</v>
      </c>
      <c r="N313" s="113" t="s">
        <v>129</v>
      </c>
    </row>
    <row r="314" spans="1:14" ht="16.5">
      <c r="A314" s="105" t="s">
        <v>1528</v>
      </c>
      <c r="B314" s="67" t="s">
        <v>1257</v>
      </c>
      <c r="C314" s="67" t="s">
        <v>559</v>
      </c>
      <c r="D314" s="67" t="s">
        <v>561</v>
      </c>
      <c r="E314" s="68" t="s">
        <v>1218</v>
      </c>
      <c r="F314" s="108">
        <v>15</v>
      </c>
      <c r="G314" s="111">
        <v>15</v>
      </c>
      <c r="H314" s="109" t="s">
        <v>129</v>
      </c>
      <c r="I314" s="108">
        <v>13</v>
      </c>
      <c r="J314" s="115">
        <v>13</v>
      </c>
      <c r="K314" s="113" t="s">
        <v>129</v>
      </c>
      <c r="L314" s="108">
        <v>9</v>
      </c>
      <c r="M314" s="115">
        <v>9</v>
      </c>
      <c r="N314" s="113" t="s">
        <v>129</v>
      </c>
    </row>
    <row r="315" spans="1:14" ht="16.5">
      <c r="A315" s="105" t="s">
        <v>1529</v>
      </c>
      <c r="B315" s="67" t="s">
        <v>1257</v>
      </c>
      <c r="C315" s="67" t="s">
        <v>559</v>
      </c>
      <c r="D315" s="67" t="s">
        <v>561</v>
      </c>
      <c r="E315" s="68" t="s">
        <v>1247</v>
      </c>
      <c r="F315" s="108">
        <v>8</v>
      </c>
      <c r="G315" s="111">
        <v>8</v>
      </c>
      <c r="H315" s="109" t="s">
        <v>129</v>
      </c>
      <c r="I315" s="108">
        <v>7</v>
      </c>
      <c r="J315" s="115">
        <v>7</v>
      </c>
      <c r="K315" s="113" t="s">
        <v>129</v>
      </c>
      <c r="L315" s="108">
        <v>6</v>
      </c>
      <c r="M315" s="115">
        <v>6</v>
      </c>
      <c r="N315" s="113" t="s">
        <v>129</v>
      </c>
    </row>
    <row r="316" spans="1:14" ht="16.5">
      <c r="A316" s="105" t="s">
        <v>1530</v>
      </c>
      <c r="B316" s="67" t="s">
        <v>1257</v>
      </c>
      <c r="C316" s="67" t="s">
        <v>559</v>
      </c>
      <c r="D316" s="67" t="s">
        <v>561</v>
      </c>
      <c r="E316" s="68" t="s">
        <v>1244</v>
      </c>
      <c r="F316" s="108">
        <v>17</v>
      </c>
      <c r="G316" s="111">
        <v>16</v>
      </c>
      <c r="H316" s="109">
        <v>1</v>
      </c>
      <c r="I316" s="108">
        <v>17</v>
      </c>
      <c r="J316" s="115">
        <v>16</v>
      </c>
      <c r="K316" s="113">
        <v>1</v>
      </c>
      <c r="L316" s="108">
        <v>17</v>
      </c>
      <c r="M316" s="115">
        <v>16</v>
      </c>
      <c r="N316" s="113">
        <v>1</v>
      </c>
    </row>
    <row r="317" spans="1:14" ht="16.5">
      <c r="A317" s="105" t="s">
        <v>1531</v>
      </c>
      <c r="B317" s="67" t="s">
        <v>1257</v>
      </c>
      <c r="C317" s="67" t="s">
        <v>559</v>
      </c>
      <c r="D317" s="67" t="s">
        <v>561</v>
      </c>
      <c r="E317" s="68" t="s">
        <v>361</v>
      </c>
      <c r="F317" s="108">
        <v>20</v>
      </c>
      <c r="G317" s="111">
        <v>20</v>
      </c>
      <c r="H317" s="109" t="s">
        <v>129</v>
      </c>
      <c r="I317" s="108">
        <v>20</v>
      </c>
      <c r="J317" s="115">
        <v>19</v>
      </c>
      <c r="K317" s="113">
        <v>1</v>
      </c>
      <c r="L317" s="108">
        <v>20</v>
      </c>
      <c r="M317" s="115">
        <v>19</v>
      </c>
      <c r="N317" s="113">
        <v>1</v>
      </c>
    </row>
    <row r="318" spans="1:14" ht="16.5">
      <c r="A318" s="105" t="s">
        <v>1532</v>
      </c>
      <c r="B318" s="67" t="s">
        <v>1257</v>
      </c>
      <c r="C318" s="67" t="s">
        <v>559</v>
      </c>
      <c r="D318" s="67" t="s">
        <v>561</v>
      </c>
      <c r="E318" s="68" t="s">
        <v>351</v>
      </c>
      <c r="F318" s="108">
        <v>31</v>
      </c>
      <c r="G318" s="111">
        <v>30</v>
      </c>
      <c r="H318" s="109">
        <v>1</v>
      </c>
      <c r="I318" s="108">
        <v>31</v>
      </c>
      <c r="J318" s="115">
        <v>31</v>
      </c>
      <c r="K318" s="113" t="s">
        <v>129</v>
      </c>
      <c r="L318" s="108">
        <v>27</v>
      </c>
      <c r="M318" s="115">
        <v>26</v>
      </c>
      <c r="N318" s="113">
        <v>1</v>
      </c>
    </row>
    <row r="319" spans="1:14" ht="16.5">
      <c r="A319" s="105" t="s">
        <v>1533</v>
      </c>
      <c r="B319" s="67" t="s">
        <v>1257</v>
      </c>
      <c r="C319" s="67" t="s">
        <v>559</v>
      </c>
      <c r="D319" s="67" t="s">
        <v>561</v>
      </c>
      <c r="E319" s="68" t="s">
        <v>1242</v>
      </c>
      <c r="F319" s="108">
        <v>18</v>
      </c>
      <c r="G319" s="111">
        <v>17</v>
      </c>
      <c r="H319" s="109">
        <v>1</v>
      </c>
      <c r="I319" s="108">
        <v>19</v>
      </c>
      <c r="J319" s="115">
        <v>19</v>
      </c>
      <c r="K319" s="113" t="s">
        <v>129</v>
      </c>
      <c r="L319" s="108">
        <v>17</v>
      </c>
      <c r="M319" s="115">
        <v>17</v>
      </c>
      <c r="N319" s="113" t="s">
        <v>129</v>
      </c>
    </row>
    <row r="320" spans="1:14" ht="16.5">
      <c r="A320" s="105" t="s">
        <v>1534</v>
      </c>
      <c r="B320" s="67" t="s">
        <v>1257</v>
      </c>
      <c r="C320" s="67" t="s">
        <v>559</v>
      </c>
      <c r="D320" s="67" t="s">
        <v>561</v>
      </c>
      <c r="E320" s="68" t="s">
        <v>146</v>
      </c>
      <c r="F320" s="108">
        <v>11</v>
      </c>
      <c r="G320" s="111">
        <v>10</v>
      </c>
      <c r="H320" s="109">
        <v>1</v>
      </c>
      <c r="I320" s="108">
        <v>10</v>
      </c>
      <c r="J320" s="115">
        <v>10</v>
      </c>
      <c r="K320" s="113" t="s">
        <v>129</v>
      </c>
      <c r="L320" s="108">
        <v>8</v>
      </c>
      <c r="M320" s="115">
        <v>8</v>
      </c>
      <c r="N320" s="113" t="s">
        <v>129</v>
      </c>
    </row>
    <row r="321" spans="1:14" ht="16.5">
      <c r="A321" s="105" t="s">
        <v>1535</v>
      </c>
      <c r="B321" s="67" t="s">
        <v>1257</v>
      </c>
      <c r="C321" s="67" t="s">
        <v>559</v>
      </c>
      <c r="D321" s="67" t="s">
        <v>561</v>
      </c>
      <c r="E321" s="68" t="s">
        <v>1151</v>
      </c>
      <c r="F321" s="108">
        <v>14</v>
      </c>
      <c r="G321" s="111">
        <v>14</v>
      </c>
      <c r="H321" s="109" t="s">
        <v>129</v>
      </c>
      <c r="I321" s="108">
        <v>12</v>
      </c>
      <c r="J321" s="115">
        <v>12</v>
      </c>
      <c r="K321" s="113" t="s">
        <v>129</v>
      </c>
      <c r="L321" s="108">
        <v>10</v>
      </c>
      <c r="M321" s="115">
        <v>10</v>
      </c>
      <c r="N321" s="113" t="s">
        <v>129</v>
      </c>
    </row>
    <row r="322" spans="1:14" ht="16.5">
      <c r="A322" s="105" t="s">
        <v>1536</v>
      </c>
      <c r="B322" s="67" t="s">
        <v>1257</v>
      </c>
      <c r="C322" s="67" t="s">
        <v>559</v>
      </c>
      <c r="D322" s="67" t="s">
        <v>561</v>
      </c>
      <c r="E322" s="68" t="s">
        <v>1180</v>
      </c>
      <c r="F322" s="108">
        <v>16</v>
      </c>
      <c r="G322" s="111">
        <v>16</v>
      </c>
      <c r="H322" s="109" t="s">
        <v>129</v>
      </c>
      <c r="I322" s="108">
        <v>15</v>
      </c>
      <c r="J322" s="115">
        <v>15</v>
      </c>
      <c r="K322" s="113" t="s">
        <v>129</v>
      </c>
      <c r="L322" s="108">
        <v>14</v>
      </c>
      <c r="M322" s="115">
        <v>14</v>
      </c>
      <c r="N322" s="113" t="s">
        <v>129</v>
      </c>
    </row>
    <row r="323" spans="1:14" ht="16.5">
      <c r="A323" s="105" t="s">
        <v>1537</v>
      </c>
      <c r="B323" s="67" t="s">
        <v>1257</v>
      </c>
      <c r="C323" s="67" t="s">
        <v>559</v>
      </c>
      <c r="D323" s="67" t="s">
        <v>561</v>
      </c>
      <c r="E323" s="68" t="s">
        <v>1245</v>
      </c>
      <c r="F323" s="108">
        <v>24</v>
      </c>
      <c r="G323" s="111">
        <v>23</v>
      </c>
      <c r="H323" s="109">
        <v>1</v>
      </c>
      <c r="I323" s="108">
        <v>23</v>
      </c>
      <c r="J323" s="115">
        <v>23</v>
      </c>
      <c r="K323" s="113" t="s">
        <v>129</v>
      </c>
      <c r="L323" s="108">
        <v>19</v>
      </c>
      <c r="M323" s="115">
        <v>19</v>
      </c>
      <c r="N323" s="113" t="s">
        <v>129</v>
      </c>
    </row>
    <row r="324" spans="1:14" ht="16.5">
      <c r="A324" s="105" t="s">
        <v>1538</v>
      </c>
      <c r="B324" s="67" t="s">
        <v>1257</v>
      </c>
      <c r="C324" s="67" t="s">
        <v>559</v>
      </c>
      <c r="D324" s="67" t="s">
        <v>561</v>
      </c>
      <c r="E324" s="68" t="s">
        <v>1131</v>
      </c>
      <c r="F324" s="108">
        <v>21</v>
      </c>
      <c r="G324" s="111">
        <v>20</v>
      </c>
      <c r="H324" s="109">
        <v>1</v>
      </c>
      <c r="I324" s="108">
        <v>21</v>
      </c>
      <c r="J324" s="115">
        <v>20</v>
      </c>
      <c r="K324" s="113">
        <v>1</v>
      </c>
      <c r="L324" s="108">
        <v>15</v>
      </c>
      <c r="M324" s="115">
        <v>14</v>
      </c>
      <c r="N324" s="113">
        <v>1</v>
      </c>
    </row>
    <row r="325" spans="1:14" ht="16.5">
      <c r="A325" s="105" t="s">
        <v>1539</v>
      </c>
      <c r="B325" s="67" t="s">
        <v>1257</v>
      </c>
      <c r="C325" s="67" t="s">
        <v>559</v>
      </c>
      <c r="D325" s="67" t="s">
        <v>561</v>
      </c>
      <c r="E325" s="68" t="s">
        <v>292</v>
      </c>
      <c r="F325" s="108">
        <v>24</v>
      </c>
      <c r="G325" s="111">
        <v>24</v>
      </c>
      <c r="H325" s="109" t="s">
        <v>129</v>
      </c>
      <c r="I325" s="108">
        <v>19</v>
      </c>
      <c r="J325" s="115">
        <v>19</v>
      </c>
      <c r="K325" s="113" t="s">
        <v>129</v>
      </c>
      <c r="L325" s="108">
        <v>20</v>
      </c>
      <c r="M325" s="115">
        <v>20</v>
      </c>
      <c r="N325" s="113" t="s">
        <v>129</v>
      </c>
    </row>
    <row r="326" spans="1:14" ht="16.5">
      <c r="A326" s="105" t="s">
        <v>562</v>
      </c>
      <c r="B326" s="67" t="s">
        <v>1257</v>
      </c>
      <c r="C326" s="67" t="s">
        <v>559</v>
      </c>
      <c r="D326" s="67" t="s">
        <v>563</v>
      </c>
      <c r="E326" s="68"/>
      <c r="F326" s="108">
        <v>40</v>
      </c>
      <c r="G326" s="111">
        <v>40</v>
      </c>
      <c r="H326" s="109" t="s">
        <v>129</v>
      </c>
      <c r="I326" s="108">
        <v>40</v>
      </c>
      <c r="J326" s="115">
        <v>40</v>
      </c>
      <c r="K326" s="113" t="s">
        <v>129</v>
      </c>
      <c r="L326" s="108">
        <v>30</v>
      </c>
      <c r="M326" s="115">
        <v>30</v>
      </c>
      <c r="N326" s="113" t="s">
        <v>129</v>
      </c>
    </row>
    <row r="327" spans="1:14" ht="16.5">
      <c r="A327" s="105" t="s">
        <v>1540</v>
      </c>
      <c r="B327" s="67" t="s">
        <v>1257</v>
      </c>
      <c r="C327" s="67" t="s">
        <v>559</v>
      </c>
      <c r="D327" s="67" t="s">
        <v>563</v>
      </c>
      <c r="E327" s="68" t="s">
        <v>1091</v>
      </c>
      <c r="F327" s="108">
        <v>2</v>
      </c>
      <c r="G327" s="111" t="s">
        <v>130</v>
      </c>
      <c r="H327" s="109" t="s">
        <v>130</v>
      </c>
      <c r="I327" s="108">
        <v>2</v>
      </c>
      <c r="J327" s="115" t="s">
        <v>130</v>
      </c>
      <c r="K327" s="113" t="s">
        <v>130</v>
      </c>
      <c r="L327" s="108">
        <v>2</v>
      </c>
      <c r="M327" s="115" t="s">
        <v>130</v>
      </c>
      <c r="N327" s="113" t="s">
        <v>130</v>
      </c>
    </row>
    <row r="328" spans="1:14" ht="16.5">
      <c r="A328" s="105" t="s">
        <v>1541</v>
      </c>
      <c r="B328" s="67" t="s">
        <v>1257</v>
      </c>
      <c r="C328" s="67" t="s">
        <v>559</v>
      </c>
      <c r="D328" s="67" t="s">
        <v>563</v>
      </c>
      <c r="E328" s="68" t="s">
        <v>263</v>
      </c>
      <c r="F328" s="108">
        <v>7</v>
      </c>
      <c r="G328" s="111">
        <v>7</v>
      </c>
      <c r="H328" s="109" t="s">
        <v>129</v>
      </c>
      <c r="I328" s="108">
        <v>7</v>
      </c>
      <c r="J328" s="115">
        <v>7</v>
      </c>
      <c r="K328" s="113" t="s">
        <v>129</v>
      </c>
      <c r="L328" s="108">
        <v>5</v>
      </c>
      <c r="M328" s="115">
        <v>5</v>
      </c>
      <c r="N328" s="113" t="s">
        <v>129</v>
      </c>
    </row>
    <row r="329" spans="1:14" ht="16.5">
      <c r="A329" s="105" t="s">
        <v>1542</v>
      </c>
      <c r="B329" s="67" t="s">
        <v>1257</v>
      </c>
      <c r="C329" s="67" t="s">
        <v>559</v>
      </c>
      <c r="D329" s="67" t="s">
        <v>563</v>
      </c>
      <c r="E329" s="68" t="s">
        <v>1009</v>
      </c>
      <c r="F329" s="108">
        <v>11</v>
      </c>
      <c r="G329" s="111">
        <v>11</v>
      </c>
      <c r="H329" s="109" t="s">
        <v>129</v>
      </c>
      <c r="I329" s="108">
        <v>12</v>
      </c>
      <c r="J329" s="115">
        <v>12</v>
      </c>
      <c r="K329" s="113" t="s">
        <v>129</v>
      </c>
      <c r="L329" s="108">
        <v>10</v>
      </c>
      <c r="M329" s="115">
        <v>10</v>
      </c>
      <c r="N329" s="113" t="s">
        <v>129</v>
      </c>
    </row>
    <row r="330" spans="1:14" ht="16.5">
      <c r="A330" s="105" t="s">
        <v>1543</v>
      </c>
      <c r="B330" s="67" t="s">
        <v>1257</v>
      </c>
      <c r="C330" s="67" t="s">
        <v>559</v>
      </c>
      <c r="D330" s="67" t="s">
        <v>563</v>
      </c>
      <c r="E330" s="68" t="s">
        <v>1065</v>
      </c>
      <c r="F330" s="108">
        <v>2</v>
      </c>
      <c r="G330" s="111" t="s">
        <v>130</v>
      </c>
      <c r="H330" s="109" t="s">
        <v>130</v>
      </c>
      <c r="I330" s="108">
        <v>2</v>
      </c>
      <c r="J330" s="115" t="s">
        <v>130</v>
      </c>
      <c r="K330" s="113" t="s">
        <v>130</v>
      </c>
      <c r="L330" s="108">
        <v>1</v>
      </c>
      <c r="M330" s="115" t="s">
        <v>130</v>
      </c>
      <c r="N330" s="113" t="s">
        <v>130</v>
      </c>
    </row>
    <row r="331" spans="1:14" ht="16.5">
      <c r="A331" s="105" t="s">
        <v>1544</v>
      </c>
      <c r="B331" s="67" t="s">
        <v>1257</v>
      </c>
      <c r="C331" s="67" t="s">
        <v>559</v>
      </c>
      <c r="D331" s="67" t="s">
        <v>563</v>
      </c>
      <c r="E331" s="68" t="s">
        <v>325</v>
      </c>
      <c r="F331" s="108">
        <v>9</v>
      </c>
      <c r="G331" s="111">
        <v>9</v>
      </c>
      <c r="H331" s="109" t="s">
        <v>129</v>
      </c>
      <c r="I331" s="108">
        <v>8</v>
      </c>
      <c r="J331" s="115">
        <v>8</v>
      </c>
      <c r="K331" s="113" t="s">
        <v>129</v>
      </c>
      <c r="L331" s="108">
        <v>8</v>
      </c>
      <c r="M331" s="115">
        <v>8</v>
      </c>
      <c r="N331" s="113" t="s">
        <v>129</v>
      </c>
    </row>
    <row r="332" spans="1:14" ht="16.5">
      <c r="A332" s="105" t="s">
        <v>1545</v>
      </c>
      <c r="B332" s="67" t="s">
        <v>1257</v>
      </c>
      <c r="C332" s="67" t="s">
        <v>559</v>
      </c>
      <c r="D332" s="67" t="s">
        <v>563</v>
      </c>
      <c r="E332" s="68" t="s">
        <v>1132</v>
      </c>
      <c r="F332" s="108">
        <v>4</v>
      </c>
      <c r="G332" s="111">
        <v>4</v>
      </c>
      <c r="H332" s="109" t="s">
        <v>129</v>
      </c>
      <c r="I332" s="108">
        <v>4</v>
      </c>
      <c r="J332" s="115">
        <v>4</v>
      </c>
      <c r="K332" s="113" t="s">
        <v>129</v>
      </c>
      <c r="L332" s="108">
        <v>2</v>
      </c>
      <c r="M332" s="115" t="s">
        <v>130</v>
      </c>
      <c r="N332" s="113" t="s">
        <v>130</v>
      </c>
    </row>
    <row r="333" spans="1:14" ht="16.5">
      <c r="A333" s="105" t="s">
        <v>1546</v>
      </c>
      <c r="B333" s="67" t="s">
        <v>1257</v>
      </c>
      <c r="C333" s="67" t="s">
        <v>559</v>
      </c>
      <c r="D333" s="67" t="s">
        <v>563</v>
      </c>
      <c r="E333" s="68" t="s">
        <v>1153</v>
      </c>
      <c r="F333" s="108">
        <v>5</v>
      </c>
      <c r="G333" s="111">
        <v>5</v>
      </c>
      <c r="H333" s="109" t="s">
        <v>129</v>
      </c>
      <c r="I333" s="108">
        <v>5</v>
      </c>
      <c r="J333" s="115">
        <v>5</v>
      </c>
      <c r="K333" s="113" t="s">
        <v>129</v>
      </c>
      <c r="L333" s="108">
        <v>2</v>
      </c>
      <c r="M333" s="115" t="s">
        <v>130</v>
      </c>
      <c r="N333" s="113" t="s">
        <v>130</v>
      </c>
    </row>
    <row r="334" spans="1:14" ht="16.5">
      <c r="A334" s="105" t="s">
        <v>564</v>
      </c>
      <c r="B334" s="67" t="s">
        <v>1257</v>
      </c>
      <c r="C334" s="67" t="s">
        <v>559</v>
      </c>
      <c r="D334" s="67" t="s">
        <v>565</v>
      </c>
      <c r="E334" s="68"/>
      <c r="F334" s="108" t="s">
        <v>129</v>
      </c>
      <c r="G334" s="111" t="s">
        <v>129</v>
      </c>
      <c r="H334" s="109" t="s">
        <v>129</v>
      </c>
      <c r="I334" s="108" t="s">
        <v>129</v>
      </c>
      <c r="J334" s="115" t="s">
        <v>129</v>
      </c>
      <c r="K334" s="113" t="s">
        <v>129</v>
      </c>
      <c r="L334" s="108" t="s">
        <v>129</v>
      </c>
      <c r="M334" s="115" t="s">
        <v>129</v>
      </c>
      <c r="N334" s="113" t="s">
        <v>129</v>
      </c>
    </row>
    <row r="335" spans="1:14" ht="16.5">
      <c r="A335" s="105" t="s">
        <v>1547</v>
      </c>
      <c r="B335" s="67" t="s">
        <v>1257</v>
      </c>
      <c r="C335" s="67" t="s">
        <v>559</v>
      </c>
      <c r="D335" s="67" t="s">
        <v>565</v>
      </c>
      <c r="E335" s="68" t="s">
        <v>1040</v>
      </c>
      <c r="F335" s="108" t="s">
        <v>129</v>
      </c>
      <c r="G335" s="111" t="s">
        <v>129</v>
      </c>
      <c r="H335" s="109" t="s">
        <v>129</v>
      </c>
      <c r="I335" s="108" t="s">
        <v>129</v>
      </c>
      <c r="J335" s="115" t="s">
        <v>129</v>
      </c>
      <c r="K335" s="113" t="s">
        <v>129</v>
      </c>
      <c r="L335" s="108" t="s">
        <v>129</v>
      </c>
      <c r="M335" s="115" t="s">
        <v>129</v>
      </c>
      <c r="N335" s="113" t="s">
        <v>129</v>
      </c>
    </row>
    <row r="336" spans="1:14" ht="16.5">
      <c r="A336" s="105" t="s">
        <v>1548</v>
      </c>
      <c r="B336" s="67" t="s">
        <v>1257</v>
      </c>
      <c r="C336" s="67" t="s">
        <v>559</v>
      </c>
      <c r="D336" s="67" t="s">
        <v>565</v>
      </c>
      <c r="E336" s="68" t="s">
        <v>1010</v>
      </c>
      <c r="F336" s="108" t="s">
        <v>129</v>
      </c>
      <c r="G336" s="111" t="s">
        <v>129</v>
      </c>
      <c r="H336" s="109" t="s">
        <v>129</v>
      </c>
      <c r="I336" s="108" t="s">
        <v>129</v>
      </c>
      <c r="J336" s="115" t="s">
        <v>129</v>
      </c>
      <c r="K336" s="113" t="s">
        <v>129</v>
      </c>
      <c r="L336" s="108" t="s">
        <v>129</v>
      </c>
      <c r="M336" s="115" t="s">
        <v>129</v>
      </c>
      <c r="N336" s="113" t="s">
        <v>129</v>
      </c>
    </row>
    <row r="337" spans="1:14" ht="16.5">
      <c r="A337" s="105" t="s">
        <v>1549</v>
      </c>
      <c r="B337" s="67" t="s">
        <v>1257</v>
      </c>
      <c r="C337" s="67" t="s">
        <v>559</v>
      </c>
      <c r="D337" s="67" t="s">
        <v>565</v>
      </c>
      <c r="E337" s="68" t="s">
        <v>1066</v>
      </c>
      <c r="F337" s="108" t="s">
        <v>129</v>
      </c>
      <c r="G337" s="111" t="s">
        <v>129</v>
      </c>
      <c r="H337" s="109" t="s">
        <v>129</v>
      </c>
      <c r="I337" s="108" t="s">
        <v>129</v>
      </c>
      <c r="J337" s="115" t="s">
        <v>129</v>
      </c>
      <c r="K337" s="113" t="s">
        <v>129</v>
      </c>
      <c r="L337" s="108" t="s">
        <v>129</v>
      </c>
      <c r="M337" s="115" t="s">
        <v>129</v>
      </c>
      <c r="N337" s="113" t="s">
        <v>129</v>
      </c>
    </row>
    <row r="338" spans="1:14" ht="16.5">
      <c r="A338" s="105" t="s">
        <v>567</v>
      </c>
      <c r="B338" s="67" t="s">
        <v>1257</v>
      </c>
      <c r="C338" s="67" t="s">
        <v>568</v>
      </c>
      <c r="D338" s="67"/>
      <c r="E338" s="68"/>
      <c r="F338" s="108">
        <v>295</v>
      </c>
      <c r="G338" s="111">
        <v>291</v>
      </c>
      <c r="H338" s="109">
        <v>4</v>
      </c>
      <c r="I338" s="108">
        <v>256</v>
      </c>
      <c r="J338" s="115">
        <v>255</v>
      </c>
      <c r="K338" s="113">
        <v>1</v>
      </c>
      <c r="L338" s="108">
        <v>215</v>
      </c>
      <c r="M338" s="115">
        <v>211</v>
      </c>
      <c r="N338" s="113">
        <v>4</v>
      </c>
    </row>
    <row r="339" spans="1:14" ht="16.5">
      <c r="A339" s="105" t="s">
        <v>569</v>
      </c>
      <c r="B339" s="67" t="s">
        <v>1257</v>
      </c>
      <c r="C339" s="67" t="s">
        <v>568</v>
      </c>
      <c r="D339" s="67" t="s">
        <v>570</v>
      </c>
      <c r="E339" s="68"/>
      <c r="F339" s="108">
        <v>85</v>
      </c>
      <c r="G339" s="111">
        <v>85</v>
      </c>
      <c r="H339" s="109" t="s">
        <v>129</v>
      </c>
      <c r="I339" s="108">
        <v>66</v>
      </c>
      <c r="J339" s="115">
        <v>66</v>
      </c>
      <c r="K339" s="113" t="s">
        <v>129</v>
      </c>
      <c r="L339" s="108">
        <v>51</v>
      </c>
      <c r="M339" s="115">
        <v>51</v>
      </c>
      <c r="N339" s="113" t="s">
        <v>129</v>
      </c>
    </row>
    <row r="340" spans="1:14" ht="16.5">
      <c r="A340" s="105" t="s">
        <v>1550</v>
      </c>
      <c r="B340" s="67" t="s">
        <v>1257</v>
      </c>
      <c r="C340" s="67" t="s">
        <v>568</v>
      </c>
      <c r="D340" s="67" t="s">
        <v>570</v>
      </c>
      <c r="E340" s="68" t="s">
        <v>1197</v>
      </c>
      <c r="F340" s="108">
        <v>15</v>
      </c>
      <c r="G340" s="111">
        <v>15</v>
      </c>
      <c r="H340" s="109" t="s">
        <v>129</v>
      </c>
      <c r="I340" s="108">
        <v>11</v>
      </c>
      <c r="J340" s="115">
        <v>11</v>
      </c>
      <c r="K340" s="113" t="s">
        <v>129</v>
      </c>
      <c r="L340" s="108">
        <v>10</v>
      </c>
      <c r="M340" s="115">
        <v>10</v>
      </c>
      <c r="N340" s="113" t="s">
        <v>129</v>
      </c>
    </row>
    <row r="341" spans="1:14" ht="16.5">
      <c r="A341" s="105" t="s">
        <v>1551</v>
      </c>
      <c r="B341" s="67" t="s">
        <v>1257</v>
      </c>
      <c r="C341" s="67" t="s">
        <v>568</v>
      </c>
      <c r="D341" s="67" t="s">
        <v>570</v>
      </c>
      <c r="E341" s="68" t="s">
        <v>1182</v>
      </c>
      <c r="F341" s="108">
        <v>12</v>
      </c>
      <c r="G341" s="111">
        <v>12</v>
      </c>
      <c r="H341" s="109" t="s">
        <v>129</v>
      </c>
      <c r="I341" s="108">
        <v>11</v>
      </c>
      <c r="J341" s="115">
        <v>11</v>
      </c>
      <c r="K341" s="113" t="s">
        <v>129</v>
      </c>
      <c r="L341" s="108">
        <v>5</v>
      </c>
      <c r="M341" s="115">
        <v>5</v>
      </c>
      <c r="N341" s="113" t="s">
        <v>129</v>
      </c>
    </row>
    <row r="342" spans="1:14" ht="16.5">
      <c r="A342" s="105" t="s">
        <v>1552</v>
      </c>
      <c r="B342" s="67" t="s">
        <v>1257</v>
      </c>
      <c r="C342" s="67" t="s">
        <v>568</v>
      </c>
      <c r="D342" s="67" t="s">
        <v>570</v>
      </c>
      <c r="E342" s="68" t="s">
        <v>1011</v>
      </c>
      <c r="F342" s="108">
        <v>4</v>
      </c>
      <c r="G342" s="111">
        <v>4</v>
      </c>
      <c r="H342" s="109" t="s">
        <v>129</v>
      </c>
      <c r="I342" s="108">
        <v>2</v>
      </c>
      <c r="J342" s="115" t="s">
        <v>130</v>
      </c>
      <c r="K342" s="113" t="s">
        <v>130</v>
      </c>
      <c r="L342" s="108">
        <v>2</v>
      </c>
      <c r="M342" s="115" t="s">
        <v>130</v>
      </c>
      <c r="N342" s="113" t="s">
        <v>130</v>
      </c>
    </row>
    <row r="343" spans="1:14" ht="16.5">
      <c r="A343" s="105" t="s">
        <v>1553</v>
      </c>
      <c r="B343" s="67" t="s">
        <v>1257</v>
      </c>
      <c r="C343" s="67" t="s">
        <v>568</v>
      </c>
      <c r="D343" s="67" t="s">
        <v>570</v>
      </c>
      <c r="E343" s="68" t="s">
        <v>1133</v>
      </c>
      <c r="F343" s="108">
        <v>5</v>
      </c>
      <c r="G343" s="111">
        <v>5</v>
      </c>
      <c r="H343" s="109" t="s">
        <v>129</v>
      </c>
      <c r="I343" s="108">
        <v>4</v>
      </c>
      <c r="J343" s="115">
        <v>4</v>
      </c>
      <c r="K343" s="113" t="s">
        <v>129</v>
      </c>
      <c r="L343" s="108">
        <v>4</v>
      </c>
      <c r="M343" s="115">
        <v>4</v>
      </c>
      <c r="N343" s="113" t="s">
        <v>129</v>
      </c>
    </row>
    <row r="344" spans="1:14" ht="16.5">
      <c r="A344" s="105" t="s">
        <v>1554</v>
      </c>
      <c r="B344" s="67" t="s">
        <v>1257</v>
      </c>
      <c r="C344" s="67" t="s">
        <v>568</v>
      </c>
      <c r="D344" s="67" t="s">
        <v>570</v>
      </c>
      <c r="E344" s="68" t="s">
        <v>1067</v>
      </c>
      <c r="F344" s="108">
        <v>1</v>
      </c>
      <c r="G344" s="111" t="s">
        <v>130</v>
      </c>
      <c r="H344" s="109" t="s">
        <v>130</v>
      </c>
      <c r="I344" s="108" t="s">
        <v>129</v>
      </c>
      <c r="J344" s="115" t="s">
        <v>129</v>
      </c>
      <c r="K344" s="113" t="s">
        <v>129</v>
      </c>
      <c r="L344" s="108">
        <v>1</v>
      </c>
      <c r="M344" s="115" t="s">
        <v>130</v>
      </c>
      <c r="N344" s="113" t="s">
        <v>130</v>
      </c>
    </row>
    <row r="345" spans="1:14" ht="16.5">
      <c r="A345" s="105" t="s">
        <v>1555</v>
      </c>
      <c r="B345" s="67" t="s">
        <v>1257</v>
      </c>
      <c r="C345" s="67" t="s">
        <v>568</v>
      </c>
      <c r="D345" s="67" t="s">
        <v>570</v>
      </c>
      <c r="E345" s="68" t="s">
        <v>1169</v>
      </c>
      <c r="F345" s="108" t="s">
        <v>129</v>
      </c>
      <c r="G345" s="111" t="s">
        <v>129</v>
      </c>
      <c r="H345" s="109" t="s">
        <v>129</v>
      </c>
      <c r="I345" s="108" t="s">
        <v>129</v>
      </c>
      <c r="J345" s="115" t="s">
        <v>129</v>
      </c>
      <c r="K345" s="113" t="s">
        <v>129</v>
      </c>
      <c r="L345" s="108" t="s">
        <v>129</v>
      </c>
      <c r="M345" s="115" t="s">
        <v>129</v>
      </c>
      <c r="N345" s="113" t="s">
        <v>129</v>
      </c>
    </row>
    <row r="346" spans="1:14" ht="16.5">
      <c r="A346" s="105" t="s">
        <v>1556</v>
      </c>
      <c r="B346" s="67" t="s">
        <v>1257</v>
      </c>
      <c r="C346" s="67" t="s">
        <v>568</v>
      </c>
      <c r="D346" s="67" t="s">
        <v>570</v>
      </c>
      <c r="E346" s="68" t="s">
        <v>146</v>
      </c>
      <c r="F346" s="108">
        <v>6</v>
      </c>
      <c r="G346" s="111">
        <v>6</v>
      </c>
      <c r="H346" s="109" t="s">
        <v>129</v>
      </c>
      <c r="I346" s="108">
        <v>5</v>
      </c>
      <c r="J346" s="115">
        <v>5</v>
      </c>
      <c r="K346" s="113" t="s">
        <v>129</v>
      </c>
      <c r="L346" s="108">
        <v>2</v>
      </c>
      <c r="M346" s="115" t="s">
        <v>130</v>
      </c>
      <c r="N346" s="113" t="s">
        <v>130</v>
      </c>
    </row>
    <row r="347" spans="1:14" ht="16.5">
      <c r="A347" s="105" t="s">
        <v>1557</v>
      </c>
      <c r="B347" s="67" t="s">
        <v>1257</v>
      </c>
      <c r="C347" s="67" t="s">
        <v>568</v>
      </c>
      <c r="D347" s="67" t="s">
        <v>570</v>
      </c>
      <c r="E347" s="68" t="s">
        <v>1041</v>
      </c>
      <c r="F347" s="108">
        <v>3</v>
      </c>
      <c r="G347" s="111" t="s">
        <v>130</v>
      </c>
      <c r="H347" s="109" t="s">
        <v>130</v>
      </c>
      <c r="I347" s="108">
        <v>3</v>
      </c>
      <c r="J347" s="115" t="s">
        <v>130</v>
      </c>
      <c r="K347" s="113" t="s">
        <v>130</v>
      </c>
      <c r="L347" s="108">
        <v>4</v>
      </c>
      <c r="M347" s="115">
        <v>4</v>
      </c>
      <c r="N347" s="113" t="s">
        <v>129</v>
      </c>
    </row>
    <row r="348" spans="1:14" ht="16.5">
      <c r="A348" s="105" t="s">
        <v>1558</v>
      </c>
      <c r="B348" s="67" t="s">
        <v>1257</v>
      </c>
      <c r="C348" s="67" t="s">
        <v>568</v>
      </c>
      <c r="D348" s="67" t="s">
        <v>570</v>
      </c>
      <c r="E348" s="68" t="s">
        <v>254</v>
      </c>
      <c r="F348" s="108">
        <v>6</v>
      </c>
      <c r="G348" s="111">
        <v>6</v>
      </c>
      <c r="H348" s="109" t="s">
        <v>129</v>
      </c>
      <c r="I348" s="108">
        <v>4</v>
      </c>
      <c r="J348" s="115">
        <v>4</v>
      </c>
      <c r="K348" s="113" t="s">
        <v>129</v>
      </c>
      <c r="L348" s="108">
        <v>3</v>
      </c>
      <c r="M348" s="115">
        <v>3</v>
      </c>
      <c r="N348" s="113" t="s">
        <v>129</v>
      </c>
    </row>
    <row r="349" spans="1:14" ht="16.5">
      <c r="A349" s="105" t="s">
        <v>1559</v>
      </c>
      <c r="B349" s="67" t="s">
        <v>1257</v>
      </c>
      <c r="C349" s="67" t="s">
        <v>568</v>
      </c>
      <c r="D349" s="67" t="s">
        <v>570</v>
      </c>
      <c r="E349" s="68" t="s">
        <v>144</v>
      </c>
      <c r="F349" s="108">
        <v>23</v>
      </c>
      <c r="G349" s="111">
        <v>23</v>
      </c>
      <c r="H349" s="109" t="s">
        <v>129</v>
      </c>
      <c r="I349" s="108">
        <v>19</v>
      </c>
      <c r="J349" s="115">
        <v>19</v>
      </c>
      <c r="K349" s="113" t="s">
        <v>129</v>
      </c>
      <c r="L349" s="108">
        <v>13</v>
      </c>
      <c r="M349" s="115">
        <v>13</v>
      </c>
      <c r="N349" s="113" t="s">
        <v>129</v>
      </c>
    </row>
    <row r="350" spans="1:14" ht="16.5">
      <c r="A350" s="105" t="s">
        <v>1560</v>
      </c>
      <c r="B350" s="67" t="s">
        <v>1257</v>
      </c>
      <c r="C350" s="67" t="s">
        <v>568</v>
      </c>
      <c r="D350" s="67" t="s">
        <v>570</v>
      </c>
      <c r="E350" s="68" t="s">
        <v>143</v>
      </c>
      <c r="F350" s="108">
        <v>10</v>
      </c>
      <c r="G350" s="111">
        <v>10</v>
      </c>
      <c r="H350" s="109" t="s">
        <v>129</v>
      </c>
      <c r="I350" s="108">
        <v>7</v>
      </c>
      <c r="J350" s="115">
        <v>7</v>
      </c>
      <c r="K350" s="113" t="s">
        <v>129</v>
      </c>
      <c r="L350" s="108">
        <v>7</v>
      </c>
      <c r="M350" s="115">
        <v>7</v>
      </c>
      <c r="N350" s="113" t="s">
        <v>129</v>
      </c>
    </row>
    <row r="351" spans="1:14" ht="16.5">
      <c r="A351" s="105" t="s">
        <v>571</v>
      </c>
      <c r="B351" s="67" t="s">
        <v>1257</v>
      </c>
      <c r="C351" s="67" t="s">
        <v>568</v>
      </c>
      <c r="D351" s="67" t="s">
        <v>572</v>
      </c>
      <c r="E351" s="68"/>
      <c r="F351" s="108">
        <v>119</v>
      </c>
      <c r="G351" s="111">
        <v>116</v>
      </c>
      <c r="H351" s="109">
        <v>3</v>
      </c>
      <c r="I351" s="108">
        <v>109</v>
      </c>
      <c r="J351" s="115">
        <v>109</v>
      </c>
      <c r="K351" s="113" t="s">
        <v>129</v>
      </c>
      <c r="L351" s="108">
        <v>95</v>
      </c>
      <c r="M351" s="115">
        <v>94</v>
      </c>
      <c r="N351" s="113">
        <v>1</v>
      </c>
    </row>
    <row r="352" spans="1:14" ht="16.5">
      <c r="A352" s="105" t="s">
        <v>1561</v>
      </c>
      <c r="B352" s="67" t="s">
        <v>1257</v>
      </c>
      <c r="C352" s="67" t="s">
        <v>568</v>
      </c>
      <c r="D352" s="67" t="s">
        <v>572</v>
      </c>
      <c r="E352" s="68" t="s">
        <v>1042</v>
      </c>
      <c r="F352" s="108">
        <v>17</v>
      </c>
      <c r="G352" s="111">
        <v>17</v>
      </c>
      <c r="H352" s="109" t="s">
        <v>129</v>
      </c>
      <c r="I352" s="108">
        <v>16</v>
      </c>
      <c r="J352" s="115">
        <v>16</v>
      </c>
      <c r="K352" s="113" t="s">
        <v>129</v>
      </c>
      <c r="L352" s="108">
        <v>11</v>
      </c>
      <c r="M352" s="115">
        <v>11</v>
      </c>
      <c r="N352" s="113" t="s">
        <v>129</v>
      </c>
    </row>
    <row r="353" spans="1:14" ht="16.5">
      <c r="A353" s="105" t="s">
        <v>1562</v>
      </c>
      <c r="B353" s="67" t="s">
        <v>1257</v>
      </c>
      <c r="C353" s="67" t="s">
        <v>568</v>
      </c>
      <c r="D353" s="67" t="s">
        <v>572</v>
      </c>
      <c r="E353" s="68" t="s">
        <v>1068</v>
      </c>
      <c r="F353" s="108">
        <v>8</v>
      </c>
      <c r="G353" s="111">
        <v>8</v>
      </c>
      <c r="H353" s="109" t="s">
        <v>129</v>
      </c>
      <c r="I353" s="108">
        <v>7</v>
      </c>
      <c r="J353" s="115">
        <v>7</v>
      </c>
      <c r="K353" s="113" t="s">
        <v>129</v>
      </c>
      <c r="L353" s="108">
        <v>7</v>
      </c>
      <c r="M353" s="115">
        <v>6</v>
      </c>
      <c r="N353" s="113">
        <v>1</v>
      </c>
    </row>
    <row r="354" spans="1:14" ht="16.5">
      <c r="A354" s="105" t="s">
        <v>1563</v>
      </c>
      <c r="B354" s="67" t="s">
        <v>1257</v>
      </c>
      <c r="C354" s="67" t="s">
        <v>568</v>
      </c>
      <c r="D354" s="67" t="s">
        <v>572</v>
      </c>
      <c r="E354" s="68" t="s">
        <v>1183</v>
      </c>
      <c r="F354" s="108">
        <v>14</v>
      </c>
      <c r="G354" s="111">
        <v>14</v>
      </c>
      <c r="H354" s="109" t="s">
        <v>129</v>
      </c>
      <c r="I354" s="108">
        <v>14</v>
      </c>
      <c r="J354" s="115">
        <v>14</v>
      </c>
      <c r="K354" s="113" t="s">
        <v>129</v>
      </c>
      <c r="L354" s="108">
        <v>12</v>
      </c>
      <c r="M354" s="115">
        <v>12</v>
      </c>
      <c r="N354" s="113" t="s">
        <v>129</v>
      </c>
    </row>
    <row r="355" spans="1:14" ht="16.5">
      <c r="A355" s="105" t="s">
        <v>1564</v>
      </c>
      <c r="B355" s="67" t="s">
        <v>1257</v>
      </c>
      <c r="C355" s="67" t="s">
        <v>568</v>
      </c>
      <c r="D355" s="67" t="s">
        <v>572</v>
      </c>
      <c r="E355" s="68" t="s">
        <v>1135</v>
      </c>
      <c r="F355" s="108">
        <v>2</v>
      </c>
      <c r="G355" s="111" t="s">
        <v>130</v>
      </c>
      <c r="H355" s="109" t="s">
        <v>130</v>
      </c>
      <c r="I355" s="108">
        <v>2</v>
      </c>
      <c r="J355" s="115" t="s">
        <v>130</v>
      </c>
      <c r="K355" s="113" t="s">
        <v>130</v>
      </c>
      <c r="L355" s="108">
        <v>2</v>
      </c>
      <c r="M355" s="115" t="s">
        <v>130</v>
      </c>
      <c r="N355" s="113" t="s">
        <v>130</v>
      </c>
    </row>
    <row r="356" spans="1:14" ht="16.5">
      <c r="A356" s="105" t="s">
        <v>1565</v>
      </c>
      <c r="B356" s="67" t="s">
        <v>1257</v>
      </c>
      <c r="C356" s="67" t="s">
        <v>568</v>
      </c>
      <c r="D356" s="67" t="s">
        <v>572</v>
      </c>
      <c r="E356" s="68" t="s">
        <v>1112</v>
      </c>
      <c r="F356" s="108">
        <v>2</v>
      </c>
      <c r="G356" s="111" t="s">
        <v>130</v>
      </c>
      <c r="H356" s="109" t="s">
        <v>130</v>
      </c>
      <c r="I356" s="108">
        <v>1</v>
      </c>
      <c r="J356" s="115" t="s">
        <v>130</v>
      </c>
      <c r="K356" s="113" t="s">
        <v>130</v>
      </c>
      <c r="L356" s="108">
        <v>1</v>
      </c>
      <c r="M356" s="115" t="s">
        <v>130</v>
      </c>
      <c r="N356" s="113" t="s">
        <v>130</v>
      </c>
    </row>
    <row r="357" spans="1:14" ht="16.5">
      <c r="A357" s="105" t="s">
        <v>1566</v>
      </c>
      <c r="B357" s="67" t="s">
        <v>1257</v>
      </c>
      <c r="C357" s="67" t="s">
        <v>568</v>
      </c>
      <c r="D357" s="67" t="s">
        <v>572</v>
      </c>
      <c r="E357" s="68" t="s">
        <v>202</v>
      </c>
      <c r="F357" s="108">
        <v>18</v>
      </c>
      <c r="G357" s="111">
        <v>17</v>
      </c>
      <c r="H357" s="109">
        <v>1</v>
      </c>
      <c r="I357" s="108">
        <v>18</v>
      </c>
      <c r="J357" s="115">
        <v>18</v>
      </c>
      <c r="K357" s="113" t="s">
        <v>129</v>
      </c>
      <c r="L357" s="108">
        <v>19</v>
      </c>
      <c r="M357" s="115">
        <v>19</v>
      </c>
      <c r="N357" s="113" t="s">
        <v>129</v>
      </c>
    </row>
    <row r="358" spans="1:14" ht="16.5">
      <c r="A358" s="105" t="s">
        <v>1567</v>
      </c>
      <c r="B358" s="67" t="s">
        <v>1257</v>
      </c>
      <c r="C358" s="67" t="s">
        <v>568</v>
      </c>
      <c r="D358" s="67" t="s">
        <v>572</v>
      </c>
      <c r="E358" s="68" t="s">
        <v>1198</v>
      </c>
      <c r="F358" s="108">
        <v>9</v>
      </c>
      <c r="G358" s="111">
        <v>8</v>
      </c>
      <c r="H358" s="109">
        <v>1</v>
      </c>
      <c r="I358" s="108">
        <v>8</v>
      </c>
      <c r="J358" s="115">
        <v>8</v>
      </c>
      <c r="K358" s="113" t="s">
        <v>129</v>
      </c>
      <c r="L358" s="108">
        <v>8</v>
      </c>
      <c r="M358" s="115">
        <v>8</v>
      </c>
      <c r="N358" s="113" t="s">
        <v>129</v>
      </c>
    </row>
    <row r="359" spans="1:14" ht="16.5">
      <c r="A359" s="105" t="s">
        <v>1568</v>
      </c>
      <c r="B359" s="67" t="s">
        <v>1257</v>
      </c>
      <c r="C359" s="67" t="s">
        <v>568</v>
      </c>
      <c r="D359" s="67" t="s">
        <v>572</v>
      </c>
      <c r="E359" s="68" t="s">
        <v>1231</v>
      </c>
      <c r="F359" s="108">
        <v>5</v>
      </c>
      <c r="G359" s="111">
        <v>5</v>
      </c>
      <c r="H359" s="109" t="s">
        <v>129</v>
      </c>
      <c r="I359" s="108">
        <v>5</v>
      </c>
      <c r="J359" s="115">
        <v>5</v>
      </c>
      <c r="K359" s="113" t="s">
        <v>129</v>
      </c>
      <c r="L359" s="108">
        <v>3</v>
      </c>
      <c r="M359" s="115">
        <v>3</v>
      </c>
      <c r="N359" s="113" t="s">
        <v>129</v>
      </c>
    </row>
    <row r="360" spans="1:14" ht="16.5">
      <c r="A360" s="105" t="s">
        <v>1569</v>
      </c>
      <c r="B360" s="67" t="s">
        <v>1257</v>
      </c>
      <c r="C360" s="67" t="s">
        <v>568</v>
      </c>
      <c r="D360" s="67" t="s">
        <v>572</v>
      </c>
      <c r="E360" s="68" t="s">
        <v>1092</v>
      </c>
      <c r="F360" s="108">
        <v>7</v>
      </c>
      <c r="G360" s="111">
        <v>7</v>
      </c>
      <c r="H360" s="109" t="s">
        <v>129</v>
      </c>
      <c r="I360" s="108">
        <v>7</v>
      </c>
      <c r="J360" s="115">
        <v>7</v>
      </c>
      <c r="K360" s="113" t="s">
        <v>129</v>
      </c>
      <c r="L360" s="108">
        <v>3</v>
      </c>
      <c r="M360" s="115">
        <v>3</v>
      </c>
      <c r="N360" s="113" t="s">
        <v>129</v>
      </c>
    </row>
    <row r="361" spans="1:14" ht="16.5">
      <c r="A361" s="105" t="s">
        <v>1570</v>
      </c>
      <c r="B361" s="67" t="s">
        <v>1257</v>
      </c>
      <c r="C361" s="67" t="s">
        <v>568</v>
      </c>
      <c r="D361" s="67" t="s">
        <v>572</v>
      </c>
      <c r="E361" s="68" t="s">
        <v>1134</v>
      </c>
      <c r="F361" s="108">
        <v>5</v>
      </c>
      <c r="G361" s="111">
        <v>5</v>
      </c>
      <c r="H361" s="109" t="s">
        <v>129</v>
      </c>
      <c r="I361" s="108">
        <v>5</v>
      </c>
      <c r="J361" s="115">
        <v>5</v>
      </c>
      <c r="K361" s="113" t="s">
        <v>129</v>
      </c>
      <c r="L361" s="108">
        <v>4</v>
      </c>
      <c r="M361" s="115">
        <v>4</v>
      </c>
      <c r="N361" s="113" t="s">
        <v>129</v>
      </c>
    </row>
    <row r="362" spans="1:14" ht="16.5">
      <c r="A362" s="105" t="s">
        <v>1571</v>
      </c>
      <c r="B362" s="67" t="s">
        <v>1257</v>
      </c>
      <c r="C362" s="67" t="s">
        <v>568</v>
      </c>
      <c r="D362" s="67" t="s">
        <v>572</v>
      </c>
      <c r="E362" s="68" t="s">
        <v>1226</v>
      </c>
      <c r="F362" s="108">
        <v>8</v>
      </c>
      <c r="G362" s="111">
        <v>8</v>
      </c>
      <c r="H362" s="109" t="s">
        <v>129</v>
      </c>
      <c r="I362" s="108">
        <v>6</v>
      </c>
      <c r="J362" s="115">
        <v>6</v>
      </c>
      <c r="K362" s="113" t="s">
        <v>129</v>
      </c>
      <c r="L362" s="108">
        <v>5</v>
      </c>
      <c r="M362" s="115">
        <v>5</v>
      </c>
      <c r="N362" s="113" t="s">
        <v>129</v>
      </c>
    </row>
    <row r="363" spans="1:14" ht="16.5">
      <c r="A363" s="105" t="s">
        <v>1572</v>
      </c>
      <c r="B363" s="67" t="s">
        <v>1257</v>
      </c>
      <c r="C363" s="67" t="s">
        <v>568</v>
      </c>
      <c r="D363" s="67" t="s">
        <v>572</v>
      </c>
      <c r="E363" s="68" t="s">
        <v>1170</v>
      </c>
      <c r="F363" s="108">
        <v>7</v>
      </c>
      <c r="G363" s="111">
        <v>7</v>
      </c>
      <c r="H363" s="109" t="s">
        <v>129</v>
      </c>
      <c r="I363" s="108">
        <v>5</v>
      </c>
      <c r="J363" s="115">
        <v>5</v>
      </c>
      <c r="K363" s="113" t="s">
        <v>129</v>
      </c>
      <c r="L363" s="108">
        <v>4</v>
      </c>
      <c r="M363" s="115">
        <v>4</v>
      </c>
      <c r="N363" s="113" t="s">
        <v>129</v>
      </c>
    </row>
    <row r="364" spans="1:14" ht="16.5">
      <c r="A364" s="105" t="s">
        <v>1573</v>
      </c>
      <c r="B364" s="67" t="s">
        <v>1257</v>
      </c>
      <c r="C364" s="67" t="s">
        <v>568</v>
      </c>
      <c r="D364" s="67" t="s">
        <v>572</v>
      </c>
      <c r="E364" s="68" t="s">
        <v>1012</v>
      </c>
      <c r="F364" s="108">
        <v>15</v>
      </c>
      <c r="G364" s="111">
        <v>14</v>
      </c>
      <c r="H364" s="109">
        <v>1</v>
      </c>
      <c r="I364" s="108">
        <v>13</v>
      </c>
      <c r="J364" s="115">
        <v>13</v>
      </c>
      <c r="K364" s="113" t="s">
        <v>129</v>
      </c>
      <c r="L364" s="108">
        <v>14</v>
      </c>
      <c r="M364" s="115">
        <v>14</v>
      </c>
      <c r="N364" s="113" t="s">
        <v>129</v>
      </c>
    </row>
    <row r="365" spans="1:14" ht="16.5">
      <c r="A365" s="105" t="s">
        <v>1574</v>
      </c>
      <c r="B365" s="67" t="s">
        <v>1257</v>
      </c>
      <c r="C365" s="67" t="s">
        <v>568</v>
      </c>
      <c r="D365" s="67" t="s">
        <v>572</v>
      </c>
      <c r="E365" s="68" t="s">
        <v>1106</v>
      </c>
      <c r="F365" s="108" t="s">
        <v>129</v>
      </c>
      <c r="G365" s="111" t="s">
        <v>129</v>
      </c>
      <c r="H365" s="109" t="s">
        <v>129</v>
      </c>
      <c r="I365" s="108" t="s">
        <v>129</v>
      </c>
      <c r="J365" s="115" t="s">
        <v>129</v>
      </c>
      <c r="K365" s="113" t="s">
        <v>129</v>
      </c>
      <c r="L365" s="108" t="s">
        <v>129</v>
      </c>
      <c r="M365" s="115" t="s">
        <v>129</v>
      </c>
      <c r="N365" s="113" t="s">
        <v>129</v>
      </c>
    </row>
    <row r="366" spans="1:14" ht="16.5">
      <c r="A366" s="105" t="s">
        <v>1575</v>
      </c>
      <c r="B366" s="67" t="s">
        <v>1257</v>
      </c>
      <c r="C366" s="67" t="s">
        <v>568</v>
      </c>
      <c r="D366" s="67" t="s">
        <v>572</v>
      </c>
      <c r="E366" s="68" t="s">
        <v>1034</v>
      </c>
      <c r="F366" s="108">
        <v>2</v>
      </c>
      <c r="G366" s="111" t="s">
        <v>130</v>
      </c>
      <c r="H366" s="109" t="s">
        <v>130</v>
      </c>
      <c r="I366" s="108">
        <v>2</v>
      </c>
      <c r="J366" s="115" t="s">
        <v>130</v>
      </c>
      <c r="K366" s="113" t="s">
        <v>130</v>
      </c>
      <c r="L366" s="108">
        <v>2</v>
      </c>
      <c r="M366" s="115" t="s">
        <v>130</v>
      </c>
      <c r="N366" s="113" t="s">
        <v>130</v>
      </c>
    </row>
    <row r="367" spans="1:14" ht="16.5">
      <c r="A367" s="105" t="s">
        <v>573</v>
      </c>
      <c r="B367" s="67" t="s">
        <v>1257</v>
      </c>
      <c r="C367" s="67" t="s">
        <v>568</v>
      </c>
      <c r="D367" s="67" t="s">
        <v>574</v>
      </c>
      <c r="E367" s="68"/>
      <c r="F367" s="108">
        <v>91</v>
      </c>
      <c r="G367" s="111">
        <v>90</v>
      </c>
      <c r="H367" s="109">
        <v>1</v>
      </c>
      <c r="I367" s="108">
        <v>81</v>
      </c>
      <c r="J367" s="115">
        <v>80</v>
      </c>
      <c r="K367" s="113">
        <v>1</v>
      </c>
      <c r="L367" s="108">
        <v>69</v>
      </c>
      <c r="M367" s="115">
        <v>66</v>
      </c>
      <c r="N367" s="113">
        <v>3</v>
      </c>
    </row>
    <row r="368" spans="1:14" ht="16.5">
      <c r="A368" s="105" t="s">
        <v>1576</v>
      </c>
      <c r="B368" s="67" t="s">
        <v>1257</v>
      </c>
      <c r="C368" s="67" t="s">
        <v>568</v>
      </c>
      <c r="D368" s="67" t="s">
        <v>574</v>
      </c>
      <c r="E368" s="68" t="s">
        <v>1135</v>
      </c>
      <c r="F368" s="108">
        <v>4</v>
      </c>
      <c r="G368" s="111">
        <v>4</v>
      </c>
      <c r="H368" s="109" t="s">
        <v>129</v>
      </c>
      <c r="I368" s="108">
        <v>3</v>
      </c>
      <c r="J368" s="115">
        <v>3</v>
      </c>
      <c r="K368" s="113" t="s">
        <v>129</v>
      </c>
      <c r="L368" s="108">
        <v>2</v>
      </c>
      <c r="M368" s="115" t="s">
        <v>130</v>
      </c>
      <c r="N368" s="113" t="s">
        <v>130</v>
      </c>
    </row>
    <row r="369" spans="1:14" ht="16.5">
      <c r="A369" s="105" t="s">
        <v>1577</v>
      </c>
      <c r="B369" s="67" t="s">
        <v>1257</v>
      </c>
      <c r="C369" s="67" t="s">
        <v>568</v>
      </c>
      <c r="D369" s="67" t="s">
        <v>574</v>
      </c>
      <c r="E369" s="68" t="s">
        <v>1069</v>
      </c>
      <c r="F369" s="108">
        <v>4</v>
      </c>
      <c r="G369" s="111">
        <v>4</v>
      </c>
      <c r="H369" s="109" t="s">
        <v>129</v>
      </c>
      <c r="I369" s="108">
        <v>5</v>
      </c>
      <c r="J369" s="115">
        <v>5</v>
      </c>
      <c r="K369" s="113" t="s">
        <v>129</v>
      </c>
      <c r="L369" s="108">
        <v>7</v>
      </c>
      <c r="M369" s="115">
        <v>7</v>
      </c>
      <c r="N369" s="113" t="s">
        <v>129</v>
      </c>
    </row>
    <row r="370" spans="1:14" ht="16.5">
      <c r="A370" s="105" t="s">
        <v>1578</v>
      </c>
      <c r="B370" s="67" t="s">
        <v>1257</v>
      </c>
      <c r="C370" s="67" t="s">
        <v>568</v>
      </c>
      <c r="D370" s="67" t="s">
        <v>574</v>
      </c>
      <c r="E370" s="68" t="s">
        <v>1219</v>
      </c>
      <c r="F370" s="108">
        <v>1</v>
      </c>
      <c r="G370" s="111" t="s">
        <v>130</v>
      </c>
      <c r="H370" s="109" t="s">
        <v>130</v>
      </c>
      <c r="I370" s="108">
        <v>1</v>
      </c>
      <c r="J370" s="115" t="s">
        <v>130</v>
      </c>
      <c r="K370" s="113" t="s">
        <v>130</v>
      </c>
      <c r="L370" s="108">
        <v>2</v>
      </c>
      <c r="M370" s="115" t="s">
        <v>130</v>
      </c>
      <c r="N370" s="113" t="s">
        <v>130</v>
      </c>
    </row>
    <row r="371" spans="1:14" ht="16.5">
      <c r="A371" s="105" t="s">
        <v>1579</v>
      </c>
      <c r="B371" s="67" t="s">
        <v>1257</v>
      </c>
      <c r="C371" s="67" t="s">
        <v>568</v>
      </c>
      <c r="D371" s="67" t="s">
        <v>574</v>
      </c>
      <c r="E371" s="68" t="s">
        <v>321</v>
      </c>
      <c r="F371" s="108">
        <v>7</v>
      </c>
      <c r="G371" s="111">
        <v>7</v>
      </c>
      <c r="H371" s="109" t="s">
        <v>129</v>
      </c>
      <c r="I371" s="108">
        <v>6</v>
      </c>
      <c r="J371" s="115">
        <v>6</v>
      </c>
      <c r="K371" s="113" t="s">
        <v>129</v>
      </c>
      <c r="L371" s="108">
        <v>4</v>
      </c>
      <c r="M371" s="115">
        <v>4</v>
      </c>
      <c r="N371" s="113" t="s">
        <v>129</v>
      </c>
    </row>
    <row r="372" spans="1:14" ht="16.5">
      <c r="A372" s="105" t="s">
        <v>1580</v>
      </c>
      <c r="B372" s="67" t="s">
        <v>1257</v>
      </c>
      <c r="C372" s="67" t="s">
        <v>568</v>
      </c>
      <c r="D372" s="67" t="s">
        <v>574</v>
      </c>
      <c r="E372" s="68" t="s">
        <v>187</v>
      </c>
      <c r="F372" s="108">
        <v>3</v>
      </c>
      <c r="G372" s="111">
        <v>3</v>
      </c>
      <c r="H372" s="109" t="s">
        <v>129</v>
      </c>
      <c r="I372" s="108">
        <v>3</v>
      </c>
      <c r="J372" s="115">
        <v>3</v>
      </c>
      <c r="K372" s="113" t="s">
        <v>129</v>
      </c>
      <c r="L372" s="108">
        <v>2</v>
      </c>
      <c r="M372" s="115" t="s">
        <v>130</v>
      </c>
      <c r="N372" s="113" t="s">
        <v>130</v>
      </c>
    </row>
    <row r="373" spans="1:14" ht="16.5">
      <c r="A373" s="105" t="s">
        <v>1581</v>
      </c>
      <c r="B373" s="67" t="s">
        <v>1257</v>
      </c>
      <c r="C373" s="67" t="s">
        <v>568</v>
      </c>
      <c r="D373" s="67" t="s">
        <v>574</v>
      </c>
      <c r="E373" s="68" t="s">
        <v>1154</v>
      </c>
      <c r="F373" s="108">
        <v>7</v>
      </c>
      <c r="G373" s="111">
        <v>7</v>
      </c>
      <c r="H373" s="109" t="s">
        <v>129</v>
      </c>
      <c r="I373" s="108">
        <v>5</v>
      </c>
      <c r="J373" s="115">
        <v>5</v>
      </c>
      <c r="K373" s="113" t="s">
        <v>129</v>
      </c>
      <c r="L373" s="108">
        <v>5</v>
      </c>
      <c r="M373" s="115">
        <v>5</v>
      </c>
      <c r="N373" s="113" t="s">
        <v>129</v>
      </c>
    </row>
    <row r="374" spans="1:14" ht="16.5">
      <c r="A374" s="105" t="s">
        <v>1582</v>
      </c>
      <c r="B374" s="67" t="s">
        <v>1257</v>
      </c>
      <c r="C374" s="67" t="s">
        <v>568</v>
      </c>
      <c r="D374" s="67" t="s">
        <v>574</v>
      </c>
      <c r="E374" s="68" t="s">
        <v>1199</v>
      </c>
      <c r="F374" s="108">
        <v>14</v>
      </c>
      <c r="G374" s="111">
        <v>13</v>
      </c>
      <c r="H374" s="109">
        <v>1</v>
      </c>
      <c r="I374" s="108">
        <v>12</v>
      </c>
      <c r="J374" s="115">
        <v>12</v>
      </c>
      <c r="K374" s="113" t="s">
        <v>129</v>
      </c>
      <c r="L374" s="108">
        <v>9</v>
      </c>
      <c r="M374" s="115">
        <v>8</v>
      </c>
      <c r="N374" s="113">
        <v>1</v>
      </c>
    </row>
    <row r="375" spans="1:14" ht="16.5">
      <c r="A375" s="105" t="s">
        <v>1583</v>
      </c>
      <c r="B375" s="67" t="s">
        <v>1257</v>
      </c>
      <c r="C375" s="67" t="s">
        <v>568</v>
      </c>
      <c r="D375" s="67" t="s">
        <v>574</v>
      </c>
      <c r="E375" s="68" t="s">
        <v>337</v>
      </c>
      <c r="F375" s="108">
        <v>10</v>
      </c>
      <c r="G375" s="111">
        <v>10</v>
      </c>
      <c r="H375" s="109" t="s">
        <v>129</v>
      </c>
      <c r="I375" s="108">
        <v>7</v>
      </c>
      <c r="J375" s="115">
        <v>7</v>
      </c>
      <c r="K375" s="113" t="s">
        <v>129</v>
      </c>
      <c r="L375" s="108">
        <v>9</v>
      </c>
      <c r="M375" s="115">
        <v>9</v>
      </c>
      <c r="N375" s="113" t="s">
        <v>129</v>
      </c>
    </row>
    <row r="376" spans="1:14" ht="16.5">
      <c r="A376" s="105" t="s">
        <v>1584</v>
      </c>
      <c r="B376" s="67" t="s">
        <v>1257</v>
      </c>
      <c r="C376" s="67" t="s">
        <v>568</v>
      </c>
      <c r="D376" s="67" t="s">
        <v>574</v>
      </c>
      <c r="E376" s="68" t="s">
        <v>1227</v>
      </c>
      <c r="F376" s="108">
        <v>7</v>
      </c>
      <c r="G376" s="111">
        <v>7</v>
      </c>
      <c r="H376" s="109" t="s">
        <v>129</v>
      </c>
      <c r="I376" s="108">
        <v>6</v>
      </c>
      <c r="J376" s="115">
        <v>6</v>
      </c>
      <c r="K376" s="113" t="s">
        <v>129</v>
      </c>
      <c r="L376" s="108">
        <v>2</v>
      </c>
      <c r="M376" s="115" t="s">
        <v>130</v>
      </c>
      <c r="N376" s="113" t="s">
        <v>130</v>
      </c>
    </row>
    <row r="377" spans="1:14" ht="16.5">
      <c r="A377" s="105" t="s">
        <v>1585</v>
      </c>
      <c r="B377" s="67" t="s">
        <v>1257</v>
      </c>
      <c r="C377" s="67" t="s">
        <v>568</v>
      </c>
      <c r="D377" s="67" t="s">
        <v>574</v>
      </c>
      <c r="E377" s="68" t="s">
        <v>1013</v>
      </c>
      <c r="F377" s="108">
        <v>17</v>
      </c>
      <c r="G377" s="111">
        <v>17</v>
      </c>
      <c r="H377" s="109" t="s">
        <v>129</v>
      </c>
      <c r="I377" s="108">
        <v>16</v>
      </c>
      <c r="J377" s="115">
        <v>16</v>
      </c>
      <c r="K377" s="113" t="s">
        <v>129</v>
      </c>
      <c r="L377" s="108">
        <v>14</v>
      </c>
      <c r="M377" s="115">
        <v>14</v>
      </c>
      <c r="N377" s="113" t="s">
        <v>129</v>
      </c>
    </row>
    <row r="378" spans="1:14" ht="16.5">
      <c r="A378" s="105" t="s">
        <v>1586</v>
      </c>
      <c r="B378" s="67" t="s">
        <v>1257</v>
      </c>
      <c r="C378" s="67" t="s">
        <v>568</v>
      </c>
      <c r="D378" s="67" t="s">
        <v>574</v>
      </c>
      <c r="E378" s="68" t="s">
        <v>1043</v>
      </c>
      <c r="F378" s="108">
        <v>2</v>
      </c>
      <c r="G378" s="111" t="s">
        <v>130</v>
      </c>
      <c r="H378" s="109" t="s">
        <v>130</v>
      </c>
      <c r="I378" s="108">
        <v>2</v>
      </c>
      <c r="J378" s="115" t="s">
        <v>130</v>
      </c>
      <c r="K378" s="113" t="s">
        <v>130</v>
      </c>
      <c r="L378" s="108">
        <v>1</v>
      </c>
      <c r="M378" s="115" t="s">
        <v>130</v>
      </c>
      <c r="N378" s="113" t="s">
        <v>130</v>
      </c>
    </row>
    <row r="379" spans="1:14" ht="16.5">
      <c r="A379" s="105" t="s">
        <v>1587</v>
      </c>
      <c r="B379" s="67" t="s">
        <v>1257</v>
      </c>
      <c r="C379" s="67" t="s">
        <v>568</v>
      </c>
      <c r="D379" s="67" t="s">
        <v>574</v>
      </c>
      <c r="E379" s="68" t="s">
        <v>1093</v>
      </c>
      <c r="F379" s="108">
        <v>7</v>
      </c>
      <c r="G379" s="111">
        <v>7</v>
      </c>
      <c r="H379" s="109" t="s">
        <v>129</v>
      </c>
      <c r="I379" s="108">
        <v>7</v>
      </c>
      <c r="J379" s="115">
        <v>6</v>
      </c>
      <c r="K379" s="113">
        <v>1</v>
      </c>
      <c r="L379" s="108">
        <v>7</v>
      </c>
      <c r="M379" s="115">
        <v>5</v>
      </c>
      <c r="N379" s="113">
        <v>2</v>
      </c>
    </row>
    <row r="380" spans="1:14" ht="16.5">
      <c r="A380" s="105" t="s">
        <v>1588</v>
      </c>
      <c r="B380" s="67" t="s">
        <v>1257</v>
      </c>
      <c r="C380" s="67" t="s">
        <v>568</v>
      </c>
      <c r="D380" s="67" t="s">
        <v>574</v>
      </c>
      <c r="E380" s="68" t="s">
        <v>1236</v>
      </c>
      <c r="F380" s="108">
        <v>1</v>
      </c>
      <c r="G380" s="111" t="s">
        <v>130</v>
      </c>
      <c r="H380" s="109" t="s">
        <v>130</v>
      </c>
      <c r="I380" s="108">
        <v>1</v>
      </c>
      <c r="J380" s="115" t="s">
        <v>130</v>
      </c>
      <c r="K380" s="113" t="s">
        <v>130</v>
      </c>
      <c r="L380" s="108">
        <v>1</v>
      </c>
      <c r="M380" s="115" t="s">
        <v>130</v>
      </c>
      <c r="N380" s="113" t="s">
        <v>130</v>
      </c>
    </row>
    <row r="381" spans="1:14" ht="16.5">
      <c r="A381" s="105" t="s">
        <v>1589</v>
      </c>
      <c r="B381" s="67" t="s">
        <v>1257</v>
      </c>
      <c r="C381" s="67" t="s">
        <v>568</v>
      </c>
      <c r="D381" s="67" t="s">
        <v>574</v>
      </c>
      <c r="E381" s="68" t="s">
        <v>1209</v>
      </c>
      <c r="F381" s="108" t="s">
        <v>129</v>
      </c>
      <c r="G381" s="111" t="s">
        <v>129</v>
      </c>
      <c r="H381" s="109" t="s">
        <v>129</v>
      </c>
      <c r="I381" s="108" t="s">
        <v>129</v>
      </c>
      <c r="J381" s="115" t="s">
        <v>129</v>
      </c>
      <c r="K381" s="113" t="s">
        <v>129</v>
      </c>
      <c r="L381" s="108" t="s">
        <v>129</v>
      </c>
      <c r="M381" s="115" t="s">
        <v>129</v>
      </c>
      <c r="N381" s="113" t="s">
        <v>129</v>
      </c>
    </row>
    <row r="382" spans="1:14" ht="16.5">
      <c r="A382" s="105" t="s">
        <v>1590</v>
      </c>
      <c r="B382" s="67" t="s">
        <v>1257</v>
      </c>
      <c r="C382" s="67" t="s">
        <v>568</v>
      </c>
      <c r="D382" s="67" t="s">
        <v>574</v>
      </c>
      <c r="E382" s="68" t="s">
        <v>1113</v>
      </c>
      <c r="F382" s="108">
        <v>6</v>
      </c>
      <c r="G382" s="111">
        <v>6</v>
      </c>
      <c r="H382" s="109" t="s">
        <v>129</v>
      </c>
      <c r="I382" s="108">
        <v>6</v>
      </c>
      <c r="J382" s="115">
        <v>6</v>
      </c>
      <c r="K382" s="113" t="s">
        <v>129</v>
      </c>
      <c r="L382" s="108">
        <v>4</v>
      </c>
      <c r="M382" s="115">
        <v>4</v>
      </c>
      <c r="N382" s="113" t="s">
        <v>129</v>
      </c>
    </row>
    <row r="383" spans="1:14" ht="16.5">
      <c r="A383" s="105" t="s">
        <v>1591</v>
      </c>
      <c r="B383" s="67" t="s">
        <v>1257</v>
      </c>
      <c r="C383" s="67" t="s">
        <v>568</v>
      </c>
      <c r="D383" s="67" t="s">
        <v>574</v>
      </c>
      <c r="E383" s="68" t="s">
        <v>385</v>
      </c>
      <c r="F383" s="108">
        <v>1</v>
      </c>
      <c r="G383" s="111" t="s">
        <v>130</v>
      </c>
      <c r="H383" s="109" t="s">
        <v>130</v>
      </c>
      <c r="I383" s="108">
        <v>1</v>
      </c>
      <c r="J383" s="115" t="s">
        <v>130</v>
      </c>
      <c r="K383" s="113" t="s">
        <v>130</v>
      </c>
      <c r="L383" s="108" t="s">
        <v>129</v>
      </c>
      <c r="M383" s="115" t="s">
        <v>129</v>
      </c>
      <c r="N383" s="113" t="s">
        <v>129</v>
      </c>
    </row>
    <row r="384" spans="1:14" ht="16.5">
      <c r="A384" s="105" t="s">
        <v>575</v>
      </c>
      <c r="B384" s="67" t="s">
        <v>1257</v>
      </c>
      <c r="C384" s="67" t="s">
        <v>568</v>
      </c>
      <c r="D384" s="67" t="s">
        <v>576</v>
      </c>
      <c r="E384" s="68"/>
      <c r="F384" s="108" t="s">
        <v>129</v>
      </c>
      <c r="G384" s="111" t="s">
        <v>129</v>
      </c>
      <c r="H384" s="109" t="s">
        <v>129</v>
      </c>
      <c r="I384" s="108" t="s">
        <v>129</v>
      </c>
      <c r="J384" s="115" t="s">
        <v>129</v>
      </c>
      <c r="K384" s="113" t="s">
        <v>129</v>
      </c>
      <c r="L384" s="108" t="s">
        <v>129</v>
      </c>
      <c r="M384" s="115" t="s">
        <v>129</v>
      </c>
      <c r="N384" s="113" t="s">
        <v>129</v>
      </c>
    </row>
    <row r="385" spans="1:14" ht="16.5">
      <c r="A385" s="105" t="s">
        <v>1592</v>
      </c>
      <c r="B385" s="67" t="s">
        <v>1257</v>
      </c>
      <c r="C385" s="67" t="s">
        <v>568</v>
      </c>
      <c r="D385" s="67" t="s">
        <v>576</v>
      </c>
      <c r="E385" s="68" t="s">
        <v>313</v>
      </c>
      <c r="F385" s="108" t="s">
        <v>129</v>
      </c>
      <c r="G385" s="111" t="s">
        <v>129</v>
      </c>
      <c r="H385" s="109" t="s">
        <v>129</v>
      </c>
      <c r="I385" s="108" t="s">
        <v>129</v>
      </c>
      <c r="J385" s="115" t="s">
        <v>129</v>
      </c>
      <c r="K385" s="113" t="s">
        <v>129</v>
      </c>
      <c r="L385" s="108" t="s">
        <v>129</v>
      </c>
      <c r="M385" s="115" t="s">
        <v>129</v>
      </c>
      <c r="N385" s="113" t="s">
        <v>129</v>
      </c>
    </row>
    <row r="386" spans="1:14" ht="16.5">
      <c r="A386" s="105" t="s">
        <v>577</v>
      </c>
      <c r="B386" s="67" t="s">
        <v>1257</v>
      </c>
      <c r="C386" s="67" t="s">
        <v>568</v>
      </c>
      <c r="D386" s="67" t="s">
        <v>578</v>
      </c>
      <c r="E386" s="68"/>
      <c r="F386" s="108" t="s">
        <v>129</v>
      </c>
      <c r="G386" s="111" t="s">
        <v>129</v>
      </c>
      <c r="H386" s="109" t="s">
        <v>129</v>
      </c>
      <c r="I386" s="108" t="s">
        <v>129</v>
      </c>
      <c r="J386" s="115" t="s">
        <v>129</v>
      </c>
      <c r="K386" s="113" t="s">
        <v>129</v>
      </c>
      <c r="L386" s="108" t="s">
        <v>129</v>
      </c>
      <c r="M386" s="115" t="s">
        <v>129</v>
      </c>
      <c r="N386" s="113" t="s">
        <v>129</v>
      </c>
    </row>
    <row r="387" spans="1:14" ht="16.5">
      <c r="A387" s="105" t="s">
        <v>1593</v>
      </c>
      <c r="B387" s="67" t="s">
        <v>1257</v>
      </c>
      <c r="C387" s="67" t="s">
        <v>568</v>
      </c>
      <c r="D387" s="67" t="s">
        <v>578</v>
      </c>
      <c r="E387" s="68" t="s">
        <v>1014</v>
      </c>
      <c r="F387" s="108" t="s">
        <v>129</v>
      </c>
      <c r="G387" s="111" t="s">
        <v>129</v>
      </c>
      <c r="H387" s="109" t="s">
        <v>129</v>
      </c>
      <c r="I387" s="108" t="s">
        <v>129</v>
      </c>
      <c r="J387" s="115" t="s">
        <v>129</v>
      </c>
      <c r="K387" s="113" t="s">
        <v>129</v>
      </c>
      <c r="L387" s="108" t="s">
        <v>129</v>
      </c>
      <c r="M387" s="115" t="s">
        <v>129</v>
      </c>
      <c r="N387" s="113" t="s">
        <v>129</v>
      </c>
    </row>
    <row r="388" spans="1:14" ht="16.5">
      <c r="A388" s="105" t="s">
        <v>580</v>
      </c>
      <c r="B388" s="67" t="s">
        <v>1257</v>
      </c>
      <c r="C388" s="67" t="s">
        <v>581</v>
      </c>
      <c r="D388" s="67"/>
      <c r="E388" s="68"/>
      <c r="F388" s="108">
        <v>382</v>
      </c>
      <c r="G388" s="111">
        <v>372</v>
      </c>
      <c r="H388" s="109">
        <v>10</v>
      </c>
      <c r="I388" s="108">
        <v>357</v>
      </c>
      <c r="J388" s="115">
        <v>356</v>
      </c>
      <c r="K388" s="113">
        <v>1</v>
      </c>
      <c r="L388" s="108">
        <v>315</v>
      </c>
      <c r="M388" s="115">
        <v>314</v>
      </c>
      <c r="N388" s="113">
        <v>1</v>
      </c>
    </row>
    <row r="389" spans="1:14" ht="16.5">
      <c r="A389" s="105" t="s">
        <v>582</v>
      </c>
      <c r="B389" s="67" t="s">
        <v>1257</v>
      </c>
      <c r="C389" s="67" t="s">
        <v>581</v>
      </c>
      <c r="D389" s="67" t="s">
        <v>583</v>
      </c>
      <c r="E389" s="68"/>
      <c r="F389" s="108">
        <v>6</v>
      </c>
      <c r="G389" s="111">
        <v>6</v>
      </c>
      <c r="H389" s="109" t="s">
        <v>129</v>
      </c>
      <c r="I389" s="108">
        <v>6</v>
      </c>
      <c r="J389" s="115">
        <v>6</v>
      </c>
      <c r="K389" s="113" t="s">
        <v>129</v>
      </c>
      <c r="L389" s="108">
        <v>4</v>
      </c>
      <c r="M389" s="115">
        <v>4</v>
      </c>
      <c r="N389" s="113" t="s">
        <v>129</v>
      </c>
    </row>
    <row r="390" spans="1:14" ht="16.5">
      <c r="A390" s="105" t="s">
        <v>1594</v>
      </c>
      <c r="B390" s="67" t="s">
        <v>1257</v>
      </c>
      <c r="C390" s="67" t="s">
        <v>581</v>
      </c>
      <c r="D390" s="67" t="s">
        <v>583</v>
      </c>
      <c r="E390" s="68" t="s">
        <v>1015</v>
      </c>
      <c r="F390" s="108" t="s">
        <v>129</v>
      </c>
      <c r="G390" s="111" t="s">
        <v>129</v>
      </c>
      <c r="H390" s="109" t="s">
        <v>129</v>
      </c>
      <c r="I390" s="108" t="s">
        <v>129</v>
      </c>
      <c r="J390" s="115" t="s">
        <v>129</v>
      </c>
      <c r="K390" s="113" t="s">
        <v>129</v>
      </c>
      <c r="L390" s="108" t="s">
        <v>129</v>
      </c>
      <c r="M390" s="115" t="s">
        <v>129</v>
      </c>
      <c r="N390" s="113" t="s">
        <v>129</v>
      </c>
    </row>
    <row r="391" spans="1:14" ht="16.5">
      <c r="A391" s="105" t="s">
        <v>1595</v>
      </c>
      <c r="B391" s="67" t="s">
        <v>1257</v>
      </c>
      <c r="C391" s="67" t="s">
        <v>581</v>
      </c>
      <c r="D391" s="67" t="s">
        <v>583</v>
      </c>
      <c r="E391" s="68" t="s">
        <v>1070</v>
      </c>
      <c r="F391" s="108" t="s">
        <v>129</v>
      </c>
      <c r="G391" s="111" t="s">
        <v>129</v>
      </c>
      <c r="H391" s="109" t="s">
        <v>129</v>
      </c>
      <c r="I391" s="108" t="s">
        <v>129</v>
      </c>
      <c r="J391" s="115" t="s">
        <v>129</v>
      </c>
      <c r="K391" s="113" t="s">
        <v>129</v>
      </c>
      <c r="L391" s="108" t="s">
        <v>129</v>
      </c>
      <c r="M391" s="115" t="s">
        <v>129</v>
      </c>
      <c r="N391" s="113" t="s">
        <v>129</v>
      </c>
    </row>
    <row r="392" spans="1:14" ht="16.5">
      <c r="A392" s="105" t="s">
        <v>1596</v>
      </c>
      <c r="B392" s="67" t="s">
        <v>1257</v>
      </c>
      <c r="C392" s="67" t="s">
        <v>581</v>
      </c>
      <c r="D392" s="67" t="s">
        <v>583</v>
      </c>
      <c r="E392" s="68" t="s">
        <v>1044</v>
      </c>
      <c r="F392" s="108">
        <v>6</v>
      </c>
      <c r="G392" s="111">
        <v>6</v>
      </c>
      <c r="H392" s="109" t="s">
        <v>129</v>
      </c>
      <c r="I392" s="108">
        <v>6</v>
      </c>
      <c r="J392" s="115">
        <v>6</v>
      </c>
      <c r="K392" s="113" t="s">
        <v>129</v>
      </c>
      <c r="L392" s="108">
        <v>4</v>
      </c>
      <c r="M392" s="115">
        <v>4</v>
      </c>
      <c r="N392" s="113" t="s">
        <v>129</v>
      </c>
    </row>
    <row r="393" spans="1:14" ht="16.5">
      <c r="A393" s="105" t="s">
        <v>584</v>
      </c>
      <c r="B393" s="67" t="s">
        <v>1257</v>
      </c>
      <c r="C393" s="67" t="s">
        <v>581</v>
      </c>
      <c r="D393" s="67" t="s">
        <v>585</v>
      </c>
      <c r="E393" s="68"/>
      <c r="F393" s="108">
        <v>104</v>
      </c>
      <c r="G393" s="111">
        <v>97</v>
      </c>
      <c r="H393" s="109">
        <v>7</v>
      </c>
      <c r="I393" s="108">
        <v>99</v>
      </c>
      <c r="J393" s="115">
        <v>98</v>
      </c>
      <c r="K393" s="113">
        <v>1</v>
      </c>
      <c r="L393" s="108">
        <v>82</v>
      </c>
      <c r="M393" s="115">
        <v>81</v>
      </c>
      <c r="N393" s="113">
        <v>1</v>
      </c>
    </row>
    <row r="394" spans="1:14" ht="16.5">
      <c r="A394" s="105" t="s">
        <v>1597</v>
      </c>
      <c r="B394" s="67" t="s">
        <v>1257</v>
      </c>
      <c r="C394" s="67" t="s">
        <v>581</v>
      </c>
      <c r="D394" s="67" t="s">
        <v>585</v>
      </c>
      <c r="E394" s="68" t="s">
        <v>1200</v>
      </c>
      <c r="F394" s="108">
        <v>5</v>
      </c>
      <c r="G394" s="111">
        <v>5</v>
      </c>
      <c r="H394" s="109" t="s">
        <v>129</v>
      </c>
      <c r="I394" s="108">
        <v>5</v>
      </c>
      <c r="J394" s="115">
        <v>5</v>
      </c>
      <c r="K394" s="113" t="s">
        <v>129</v>
      </c>
      <c r="L394" s="108">
        <v>5</v>
      </c>
      <c r="M394" s="115">
        <v>5</v>
      </c>
      <c r="N394" s="113" t="s">
        <v>129</v>
      </c>
    </row>
    <row r="395" spans="1:14" ht="16.5">
      <c r="A395" s="105" t="s">
        <v>1598</v>
      </c>
      <c r="B395" s="67" t="s">
        <v>1257</v>
      </c>
      <c r="C395" s="67" t="s">
        <v>581</v>
      </c>
      <c r="D395" s="67" t="s">
        <v>585</v>
      </c>
      <c r="E395" s="68" t="s">
        <v>1171</v>
      </c>
      <c r="F395" s="108">
        <v>12</v>
      </c>
      <c r="G395" s="111">
        <v>12</v>
      </c>
      <c r="H395" s="109" t="s">
        <v>129</v>
      </c>
      <c r="I395" s="108">
        <v>12</v>
      </c>
      <c r="J395" s="115">
        <v>12</v>
      </c>
      <c r="K395" s="113" t="s">
        <v>129</v>
      </c>
      <c r="L395" s="108">
        <v>8</v>
      </c>
      <c r="M395" s="115">
        <v>8</v>
      </c>
      <c r="N395" s="113" t="s">
        <v>129</v>
      </c>
    </row>
    <row r="396" spans="1:14" ht="16.5">
      <c r="A396" s="105" t="s">
        <v>1599</v>
      </c>
      <c r="B396" s="67" t="s">
        <v>1257</v>
      </c>
      <c r="C396" s="67" t="s">
        <v>581</v>
      </c>
      <c r="D396" s="67" t="s">
        <v>585</v>
      </c>
      <c r="E396" s="68" t="s">
        <v>1184</v>
      </c>
      <c r="F396" s="108">
        <v>11</v>
      </c>
      <c r="G396" s="111">
        <v>11</v>
      </c>
      <c r="H396" s="109" t="s">
        <v>129</v>
      </c>
      <c r="I396" s="108">
        <v>10</v>
      </c>
      <c r="J396" s="115">
        <v>10</v>
      </c>
      <c r="K396" s="113" t="s">
        <v>129</v>
      </c>
      <c r="L396" s="108">
        <v>7</v>
      </c>
      <c r="M396" s="115">
        <v>7</v>
      </c>
      <c r="N396" s="113" t="s">
        <v>129</v>
      </c>
    </row>
    <row r="397" spans="1:14" ht="16.5">
      <c r="A397" s="105" t="s">
        <v>1600</v>
      </c>
      <c r="B397" s="67" t="s">
        <v>1257</v>
      </c>
      <c r="C397" s="67" t="s">
        <v>581</v>
      </c>
      <c r="D397" s="67" t="s">
        <v>585</v>
      </c>
      <c r="E397" s="68" t="s">
        <v>1136</v>
      </c>
      <c r="F397" s="108">
        <v>10</v>
      </c>
      <c r="G397" s="111">
        <v>10</v>
      </c>
      <c r="H397" s="109" t="s">
        <v>129</v>
      </c>
      <c r="I397" s="108">
        <v>8</v>
      </c>
      <c r="J397" s="115">
        <v>8</v>
      </c>
      <c r="K397" s="113" t="s">
        <v>129</v>
      </c>
      <c r="L397" s="108">
        <v>8</v>
      </c>
      <c r="M397" s="115">
        <v>8</v>
      </c>
      <c r="N397" s="113" t="s">
        <v>129</v>
      </c>
    </row>
    <row r="398" spans="1:14" ht="16.5">
      <c r="A398" s="105" t="s">
        <v>1601</v>
      </c>
      <c r="B398" s="67" t="s">
        <v>1257</v>
      </c>
      <c r="C398" s="67" t="s">
        <v>581</v>
      </c>
      <c r="D398" s="67" t="s">
        <v>585</v>
      </c>
      <c r="E398" s="68" t="s">
        <v>1071</v>
      </c>
      <c r="F398" s="108">
        <v>17</v>
      </c>
      <c r="G398" s="111">
        <v>17</v>
      </c>
      <c r="H398" s="109" t="s">
        <v>129</v>
      </c>
      <c r="I398" s="108">
        <v>16</v>
      </c>
      <c r="J398" s="115">
        <v>16</v>
      </c>
      <c r="K398" s="113" t="s">
        <v>129</v>
      </c>
      <c r="L398" s="108">
        <v>13</v>
      </c>
      <c r="M398" s="115">
        <v>13</v>
      </c>
      <c r="N398" s="113" t="s">
        <v>129</v>
      </c>
    </row>
    <row r="399" spans="1:14" ht="16.5">
      <c r="A399" s="105" t="s">
        <v>1602</v>
      </c>
      <c r="B399" s="67" t="s">
        <v>1257</v>
      </c>
      <c r="C399" s="67" t="s">
        <v>581</v>
      </c>
      <c r="D399" s="67" t="s">
        <v>585</v>
      </c>
      <c r="E399" s="68" t="s">
        <v>347</v>
      </c>
      <c r="F399" s="108">
        <v>9</v>
      </c>
      <c r="G399" s="111">
        <v>8</v>
      </c>
      <c r="H399" s="109">
        <v>1</v>
      </c>
      <c r="I399" s="108">
        <v>9</v>
      </c>
      <c r="J399" s="115">
        <v>9</v>
      </c>
      <c r="K399" s="113" t="s">
        <v>129</v>
      </c>
      <c r="L399" s="108">
        <v>5</v>
      </c>
      <c r="M399" s="115">
        <v>5</v>
      </c>
      <c r="N399" s="113" t="s">
        <v>129</v>
      </c>
    </row>
    <row r="400" spans="1:14" ht="16.5">
      <c r="A400" s="105" t="s">
        <v>1603</v>
      </c>
      <c r="B400" s="67" t="s">
        <v>1257</v>
      </c>
      <c r="C400" s="67" t="s">
        <v>581</v>
      </c>
      <c r="D400" s="67" t="s">
        <v>585</v>
      </c>
      <c r="E400" s="68" t="s">
        <v>1016</v>
      </c>
      <c r="F400" s="108">
        <v>16</v>
      </c>
      <c r="G400" s="111">
        <v>14</v>
      </c>
      <c r="H400" s="109">
        <v>2</v>
      </c>
      <c r="I400" s="108">
        <v>15</v>
      </c>
      <c r="J400" s="115">
        <v>14</v>
      </c>
      <c r="K400" s="113">
        <v>1</v>
      </c>
      <c r="L400" s="108">
        <v>13</v>
      </c>
      <c r="M400" s="115">
        <v>12</v>
      </c>
      <c r="N400" s="113">
        <v>1</v>
      </c>
    </row>
    <row r="401" spans="1:14" ht="16.5">
      <c r="A401" s="105" t="s">
        <v>1604</v>
      </c>
      <c r="B401" s="67" t="s">
        <v>1257</v>
      </c>
      <c r="C401" s="67" t="s">
        <v>581</v>
      </c>
      <c r="D401" s="67" t="s">
        <v>585</v>
      </c>
      <c r="E401" s="68" t="s">
        <v>313</v>
      </c>
      <c r="F401" s="108">
        <v>13</v>
      </c>
      <c r="G401" s="111">
        <v>11</v>
      </c>
      <c r="H401" s="109">
        <v>2</v>
      </c>
      <c r="I401" s="108">
        <v>12</v>
      </c>
      <c r="J401" s="115">
        <v>12</v>
      </c>
      <c r="K401" s="113" t="s">
        <v>129</v>
      </c>
      <c r="L401" s="108">
        <v>12</v>
      </c>
      <c r="M401" s="115">
        <v>12</v>
      </c>
      <c r="N401" s="113" t="s">
        <v>129</v>
      </c>
    </row>
    <row r="402" spans="1:14" ht="16.5">
      <c r="A402" s="105" t="s">
        <v>1605</v>
      </c>
      <c r="B402" s="67" t="s">
        <v>1257</v>
      </c>
      <c r="C402" s="67" t="s">
        <v>581</v>
      </c>
      <c r="D402" s="67" t="s">
        <v>585</v>
      </c>
      <c r="E402" s="68" t="s">
        <v>1045</v>
      </c>
      <c r="F402" s="108">
        <v>7</v>
      </c>
      <c r="G402" s="111">
        <v>6</v>
      </c>
      <c r="H402" s="109">
        <v>1</v>
      </c>
      <c r="I402" s="108">
        <v>8</v>
      </c>
      <c r="J402" s="115">
        <v>8</v>
      </c>
      <c r="K402" s="113" t="s">
        <v>129</v>
      </c>
      <c r="L402" s="108">
        <v>8</v>
      </c>
      <c r="M402" s="115">
        <v>8</v>
      </c>
      <c r="N402" s="113" t="s">
        <v>129</v>
      </c>
    </row>
    <row r="403" spans="1:14" ht="16.5">
      <c r="A403" s="105" t="s">
        <v>1606</v>
      </c>
      <c r="B403" s="67" t="s">
        <v>1257</v>
      </c>
      <c r="C403" s="67" t="s">
        <v>581</v>
      </c>
      <c r="D403" s="67" t="s">
        <v>585</v>
      </c>
      <c r="E403" s="68" t="s">
        <v>1114</v>
      </c>
      <c r="F403" s="108">
        <v>4</v>
      </c>
      <c r="G403" s="111">
        <v>3</v>
      </c>
      <c r="H403" s="109">
        <v>1</v>
      </c>
      <c r="I403" s="108">
        <v>4</v>
      </c>
      <c r="J403" s="115">
        <v>4</v>
      </c>
      <c r="K403" s="113" t="s">
        <v>129</v>
      </c>
      <c r="L403" s="108">
        <v>3</v>
      </c>
      <c r="M403" s="115">
        <v>3</v>
      </c>
      <c r="N403" s="113" t="s">
        <v>129</v>
      </c>
    </row>
    <row r="404" spans="1:14" ht="16.5">
      <c r="A404" s="105" t="s">
        <v>586</v>
      </c>
      <c r="B404" s="67" t="s">
        <v>1257</v>
      </c>
      <c r="C404" s="67" t="s">
        <v>581</v>
      </c>
      <c r="D404" s="67" t="s">
        <v>587</v>
      </c>
      <c r="E404" s="68"/>
      <c r="F404" s="108">
        <v>250</v>
      </c>
      <c r="G404" s="111">
        <v>247</v>
      </c>
      <c r="H404" s="109">
        <v>3</v>
      </c>
      <c r="I404" s="108">
        <v>232</v>
      </c>
      <c r="J404" s="115">
        <v>232</v>
      </c>
      <c r="K404" s="113" t="s">
        <v>129</v>
      </c>
      <c r="L404" s="108">
        <v>211</v>
      </c>
      <c r="M404" s="115">
        <v>211</v>
      </c>
      <c r="N404" s="113" t="s">
        <v>129</v>
      </c>
    </row>
    <row r="405" spans="1:14" ht="16.5">
      <c r="A405" s="105" t="s">
        <v>1607</v>
      </c>
      <c r="B405" s="67" t="s">
        <v>1257</v>
      </c>
      <c r="C405" s="67" t="s">
        <v>581</v>
      </c>
      <c r="D405" s="67" t="s">
        <v>587</v>
      </c>
      <c r="E405" s="68" t="s">
        <v>1017</v>
      </c>
      <c r="F405" s="108">
        <v>19</v>
      </c>
      <c r="G405" s="111">
        <v>19</v>
      </c>
      <c r="H405" s="109" t="s">
        <v>129</v>
      </c>
      <c r="I405" s="108">
        <v>18</v>
      </c>
      <c r="J405" s="115">
        <v>18</v>
      </c>
      <c r="K405" s="113" t="s">
        <v>129</v>
      </c>
      <c r="L405" s="108">
        <v>16</v>
      </c>
      <c r="M405" s="115">
        <v>16</v>
      </c>
      <c r="N405" s="113" t="s">
        <v>129</v>
      </c>
    </row>
    <row r="406" spans="1:14" ht="16.5">
      <c r="A406" s="105" t="s">
        <v>1608</v>
      </c>
      <c r="B406" s="67" t="s">
        <v>1257</v>
      </c>
      <c r="C406" s="67" t="s">
        <v>581</v>
      </c>
      <c r="D406" s="67" t="s">
        <v>587</v>
      </c>
      <c r="E406" s="68" t="s">
        <v>1014</v>
      </c>
      <c r="F406" s="108">
        <v>23</v>
      </c>
      <c r="G406" s="111">
        <v>22</v>
      </c>
      <c r="H406" s="109">
        <v>1</v>
      </c>
      <c r="I406" s="108">
        <v>21</v>
      </c>
      <c r="J406" s="115">
        <v>21</v>
      </c>
      <c r="K406" s="113" t="s">
        <v>129</v>
      </c>
      <c r="L406" s="108">
        <v>19</v>
      </c>
      <c r="M406" s="115">
        <v>19</v>
      </c>
      <c r="N406" s="113" t="s">
        <v>129</v>
      </c>
    </row>
    <row r="407" spans="1:14" ht="16.5">
      <c r="A407" s="105" t="s">
        <v>1609</v>
      </c>
      <c r="B407" s="67" t="s">
        <v>1257</v>
      </c>
      <c r="C407" s="67" t="s">
        <v>581</v>
      </c>
      <c r="D407" s="67" t="s">
        <v>587</v>
      </c>
      <c r="E407" s="68" t="s">
        <v>1210</v>
      </c>
      <c r="F407" s="108">
        <v>51</v>
      </c>
      <c r="G407" s="111">
        <v>51</v>
      </c>
      <c r="H407" s="109" t="s">
        <v>129</v>
      </c>
      <c r="I407" s="108">
        <v>43</v>
      </c>
      <c r="J407" s="115">
        <v>43</v>
      </c>
      <c r="K407" s="113" t="s">
        <v>129</v>
      </c>
      <c r="L407" s="108">
        <v>38</v>
      </c>
      <c r="M407" s="115">
        <v>38</v>
      </c>
      <c r="N407" s="113" t="s">
        <v>129</v>
      </c>
    </row>
    <row r="408" spans="1:14" ht="16.5">
      <c r="A408" s="105" t="s">
        <v>1610</v>
      </c>
      <c r="B408" s="67" t="s">
        <v>1257</v>
      </c>
      <c r="C408" s="67" t="s">
        <v>581</v>
      </c>
      <c r="D408" s="67" t="s">
        <v>587</v>
      </c>
      <c r="E408" s="68" t="s">
        <v>1046</v>
      </c>
      <c r="F408" s="108">
        <v>53</v>
      </c>
      <c r="G408" s="111">
        <v>53</v>
      </c>
      <c r="H408" s="109" t="s">
        <v>129</v>
      </c>
      <c r="I408" s="108">
        <v>50</v>
      </c>
      <c r="J408" s="115">
        <v>50</v>
      </c>
      <c r="K408" s="113" t="s">
        <v>129</v>
      </c>
      <c r="L408" s="108">
        <v>47</v>
      </c>
      <c r="M408" s="115">
        <v>47</v>
      </c>
      <c r="N408" s="113" t="s">
        <v>129</v>
      </c>
    </row>
    <row r="409" spans="1:14" ht="16.5">
      <c r="A409" s="105" t="s">
        <v>1611</v>
      </c>
      <c r="B409" s="67" t="s">
        <v>1257</v>
      </c>
      <c r="C409" s="67" t="s">
        <v>581</v>
      </c>
      <c r="D409" s="67" t="s">
        <v>587</v>
      </c>
      <c r="E409" s="68" t="s">
        <v>1137</v>
      </c>
      <c r="F409" s="108">
        <v>11</v>
      </c>
      <c r="G409" s="111">
        <v>11</v>
      </c>
      <c r="H409" s="109" t="s">
        <v>129</v>
      </c>
      <c r="I409" s="108">
        <v>11</v>
      </c>
      <c r="J409" s="115">
        <v>11</v>
      </c>
      <c r="K409" s="113" t="s">
        <v>129</v>
      </c>
      <c r="L409" s="108">
        <v>11</v>
      </c>
      <c r="M409" s="115">
        <v>11</v>
      </c>
      <c r="N409" s="113" t="s">
        <v>129</v>
      </c>
    </row>
    <row r="410" spans="1:14" ht="16.5">
      <c r="A410" s="105" t="s">
        <v>1612</v>
      </c>
      <c r="B410" s="67" t="s">
        <v>1257</v>
      </c>
      <c r="C410" s="67" t="s">
        <v>581</v>
      </c>
      <c r="D410" s="67" t="s">
        <v>587</v>
      </c>
      <c r="E410" s="68" t="s">
        <v>1115</v>
      </c>
      <c r="F410" s="108">
        <v>12</v>
      </c>
      <c r="G410" s="111">
        <v>11</v>
      </c>
      <c r="H410" s="109">
        <v>1</v>
      </c>
      <c r="I410" s="108">
        <v>12</v>
      </c>
      <c r="J410" s="115">
        <v>12</v>
      </c>
      <c r="K410" s="113" t="s">
        <v>129</v>
      </c>
      <c r="L410" s="108">
        <v>13</v>
      </c>
      <c r="M410" s="115">
        <v>13</v>
      </c>
      <c r="N410" s="113" t="s">
        <v>129</v>
      </c>
    </row>
    <row r="411" spans="1:14" ht="16.5">
      <c r="A411" s="105" t="s">
        <v>1613</v>
      </c>
      <c r="B411" s="67" t="s">
        <v>1257</v>
      </c>
      <c r="C411" s="67" t="s">
        <v>581</v>
      </c>
      <c r="D411" s="67" t="s">
        <v>587</v>
      </c>
      <c r="E411" s="68" t="s">
        <v>354</v>
      </c>
      <c r="F411" s="108">
        <v>23</v>
      </c>
      <c r="G411" s="111">
        <v>22</v>
      </c>
      <c r="H411" s="109">
        <v>1</v>
      </c>
      <c r="I411" s="108">
        <v>22</v>
      </c>
      <c r="J411" s="115">
        <v>22</v>
      </c>
      <c r="K411" s="113" t="s">
        <v>129</v>
      </c>
      <c r="L411" s="108">
        <v>19</v>
      </c>
      <c r="M411" s="115">
        <v>19</v>
      </c>
      <c r="N411" s="113" t="s">
        <v>129</v>
      </c>
    </row>
    <row r="412" spans="1:14" ht="16.5">
      <c r="A412" s="105" t="s">
        <v>1614</v>
      </c>
      <c r="B412" s="67" t="s">
        <v>1257</v>
      </c>
      <c r="C412" s="67" t="s">
        <v>581</v>
      </c>
      <c r="D412" s="67" t="s">
        <v>587</v>
      </c>
      <c r="E412" s="68" t="s">
        <v>1201</v>
      </c>
      <c r="F412" s="108">
        <v>26</v>
      </c>
      <c r="G412" s="111">
        <v>26</v>
      </c>
      <c r="H412" s="109" t="s">
        <v>129</v>
      </c>
      <c r="I412" s="108">
        <v>26</v>
      </c>
      <c r="J412" s="115">
        <v>26</v>
      </c>
      <c r="K412" s="113" t="s">
        <v>129</v>
      </c>
      <c r="L412" s="108">
        <v>24</v>
      </c>
      <c r="M412" s="115">
        <v>24</v>
      </c>
      <c r="N412" s="113" t="s">
        <v>129</v>
      </c>
    </row>
    <row r="413" spans="1:14" ht="16.5">
      <c r="A413" s="105" t="s">
        <v>1615</v>
      </c>
      <c r="B413" s="67" t="s">
        <v>1257</v>
      </c>
      <c r="C413" s="67" t="s">
        <v>581</v>
      </c>
      <c r="D413" s="67" t="s">
        <v>587</v>
      </c>
      <c r="E413" s="68" t="s">
        <v>1172</v>
      </c>
      <c r="F413" s="108">
        <v>10</v>
      </c>
      <c r="G413" s="111">
        <v>10</v>
      </c>
      <c r="H413" s="109" t="s">
        <v>129</v>
      </c>
      <c r="I413" s="108">
        <v>10</v>
      </c>
      <c r="J413" s="115">
        <v>10</v>
      </c>
      <c r="K413" s="113" t="s">
        <v>129</v>
      </c>
      <c r="L413" s="108">
        <v>8</v>
      </c>
      <c r="M413" s="115">
        <v>8</v>
      </c>
      <c r="N413" s="113" t="s">
        <v>129</v>
      </c>
    </row>
    <row r="414" spans="1:14" ht="16.5">
      <c r="A414" s="105" t="s">
        <v>1616</v>
      </c>
      <c r="B414" s="67" t="s">
        <v>1257</v>
      </c>
      <c r="C414" s="67" t="s">
        <v>581</v>
      </c>
      <c r="D414" s="67" t="s">
        <v>587</v>
      </c>
      <c r="E414" s="68" t="s">
        <v>1185</v>
      </c>
      <c r="F414" s="108">
        <v>9</v>
      </c>
      <c r="G414" s="111">
        <v>9</v>
      </c>
      <c r="H414" s="109" t="s">
        <v>129</v>
      </c>
      <c r="I414" s="108">
        <v>8</v>
      </c>
      <c r="J414" s="115">
        <v>8</v>
      </c>
      <c r="K414" s="113" t="s">
        <v>129</v>
      </c>
      <c r="L414" s="108">
        <v>7</v>
      </c>
      <c r="M414" s="115">
        <v>7</v>
      </c>
      <c r="N414" s="113" t="s">
        <v>129</v>
      </c>
    </row>
    <row r="415" spans="1:14" ht="16.5">
      <c r="A415" s="105" t="s">
        <v>1617</v>
      </c>
      <c r="B415" s="67" t="s">
        <v>1257</v>
      </c>
      <c r="C415" s="67" t="s">
        <v>581</v>
      </c>
      <c r="D415" s="67" t="s">
        <v>587</v>
      </c>
      <c r="E415" s="68" t="s">
        <v>1155</v>
      </c>
      <c r="F415" s="108">
        <v>13</v>
      </c>
      <c r="G415" s="111">
        <v>13</v>
      </c>
      <c r="H415" s="109" t="s">
        <v>129</v>
      </c>
      <c r="I415" s="108">
        <v>11</v>
      </c>
      <c r="J415" s="115">
        <v>11</v>
      </c>
      <c r="K415" s="113" t="s">
        <v>129</v>
      </c>
      <c r="L415" s="108">
        <v>9</v>
      </c>
      <c r="M415" s="115">
        <v>9</v>
      </c>
      <c r="N415" s="113" t="s">
        <v>129</v>
      </c>
    </row>
    <row r="416" spans="1:14" ht="16.5">
      <c r="A416" s="105" t="s">
        <v>588</v>
      </c>
      <c r="B416" s="67" t="s">
        <v>1257</v>
      </c>
      <c r="C416" s="67" t="s">
        <v>581</v>
      </c>
      <c r="D416" s="67" t="s">
        <v>589</v>
      </c>
      <c r="E416" s="68"/>
      <c r="F416" s="108">
        <v>22</v>
      </c>
      <c r="G416" s="111">
        <v>22</v>
      </c>
      <c r="H416" s="109" t="s">
        <v>129</v>
      </c>
      <c r="I416" s="108">
        <v>20</v>
      </c>
      <c r="J416" s="115">
        <v>20</v>
      </c>
      <c r="K416" s="113" t="s">
        <v>129</v>
      </c>
      <c r="L416" s="108">
        <v>18</v>
      </c>
      <c r="M416" s="115">
        <v>18</v>
      </c>
      <c r="N416" s="113" t="s">
        <v>129</v>
      </c>
    </row>
    <row r="417" spans="1:14" ht="16.5">
      <c r="A417" s="105" t="s">
        <v>1618</v>
      </c>
      <c r="B417" s="67" t="s">
        <v>1257</v>
      </c>
      <c r="C417" s="67" t="s">
        <v>581</v>
      </c>
      <c r="D417" s="67" t="s">
        <v>589</v>
      </c>
      <c r="E417" s="68" t="s">
        <v>144</v>
      </c>
      <c r="F417" s="108" t="s">
        <v>129</v>
      </c>
      <c r="G417" s="111" t="s">
        <v>129</v>
      </c>
      <c r="H417" s="109" t="s">
        <v>129</v>
      </c>
      <c r="I417" s="108" t="s">
        <v>129</v>
      </c>
      <c r="J417" s="115" t="s">
        <v>129</v>
      </c>
      <c r="K417" s="113" t="s">
        <v>129</v>
      </c>
      <c r="L417" s="108" t="s">
        <v>129</v>
      </c>
      <c r="M417" s="115" t="s">
        <v>129</v>
      </c>
      <c r="N417" s="113" t="s">
        <v>129</v>
      </c>
    </row>
    <row r="418" spans="1:14" ht="16.5">
      <c r="A418" s="105" t="s">
        <v>1619</v>
      </c>
      <c r="B418" s="67" t="s">
        <v>1257</v>
      </c>
      <c r="C418" s="67" t="s">
        <v>581</v>
      </c>
      <c r="D418" s="67" t="s">
        <v>589</v>
      </c>
      <c r="E418" s="68" t="s">
        <v>143</v>
      </c>
      <c r="F418" s="108">
        <v>9</v>
      </c>
      <c r="G418" s="111">
        <v>9</v>
      </c>
      <c r="H418" s="109" t="s">
        <v>129</v>
      </c>
      <c r="I418" s="108">
        <v>8</v>
      </c>
      <c r="J418" s="115">
        <v>8</v>
      </c>
      <c r="K418" s="113" t="s">
        <v>129</v>
      </c>
      <c r="L418" s="108">
        <v>7</v>
      </c>
      <c r="M418" s="115">
        <v>7</v>
      </c>
      <c r="N418" s="113" t="s">
        <v>129</v>
      </c>
    </row>
    <row r="419" spans="1:14" ht="16.5">
      <c r="A419" s="105" t="s">
        <v>1620</v>
      </c>
      <c r="B419" s="67" t="s">
        <v>1257</v>
      </c>
      <c r="C419" s="67" t="s">
        <v>581</v>
      </c>
      <c r="D419" s="67" t="s">
        <v>589</v>
      </c>
      <c r="E419" s="68" t="s">
        <v>320</v>
      </c>
      <c r="F419" s="108">
        <v>13</v>
      </c>
      <c r="G419" s="111">
        <v>13</v>
      </c>
      <c r="H419" s="109" t="s">
        <v>129</v>
      </c>
      <c r="I419" s="108">
        <v>12</v>
      </c>
      <c r="J419" s="115">
        <v>12</v>
      </c>
      <c r="K419" s="113" t="s">
        <v>129</v>
      </c>
      <c r="L419" s="108">
        <v>11</v>
      </c>
      <c r="M419" s="115">
        <v>11</v>
      </c>
      <c r="N419" s="113" t="s">
        <v>129</v>
      </c>
    </row>
    <row r="420" spans="1:14" ht="16.5">
      <c r="A420" s="105" t="s">
        <v>592</v>
      </c>
      <c r="B420" s="67" t="s">
        <v>1257</v>
      </c>
      <c r="C420" s="67" t="s">
        <v>593</v>
      </c>
      <c r="D420" s="67"/>
      <c r="E420" s="68"/>
      <c r="F420" s="108" t="s">
        <v>129</v>
      </c>
      <c r="G420" s="111" t="s">
        <v>129</v>
      </c>
      <c r="H420" s="109" t="s">
        <v>129</v>
      </c>
      <c r="I420" s="108" t="s">
        <v>129</v>
      </c>
      <c r="J420" s="115" t="s">
        <v>129</v>
      </c>
      <c r="K420" s="113" t="s">
        <v>129</v>
      </c>
      <c r="L420" s="108" t="s">
        <v>129</v>
      </c>
      <c r="M420" s="115" t="s">
        <v>129</v>
      </c>
      <c r="N420" s="113" t="s">
        <v>129</v>
      </c>
    </row>
    <row r="421" spans="1:14" ht="16.5">
      <c r="A421" s="105" t="s">
        <v>1621</v>
      </c>
      <c r="B421" s="67" t="s">
        <v>1257</v>
      </c>
      <c r="C421" s="67" t="s">
        <v>593</v>
      </c>
      <c r="D421" s="67" t="s">
        <v>593</v>
      </c>
      <c r="E421" s="68" t="s">
        <v>1622</v>
      </c>
      <c r="F421" s="108" t="s">
        <v>129</v>
      </c>
      <c r="G421" s="111" t="s">
        <v>129</v>
      </c>
      <c r="H421" s="109" t="s">
        <v>129</v>
      </c>
      <c r="I421" s="108" t="s">
        <v>129</v>
      </c>
      <c r="J421" s="115" t="s">
        <v>129</v>
      </c>
      <c r="K421" s="113" t="s">
        <v>129</v>
      </c>
      <c r="L421" s="108" t="s">
        <v>129</v>
      </c>
      <c r="M421" s="115" t="s">
        <v>129</v>
      </c>
      <c r="N421" s="113" t="s">
        <v>129</v>
      </c>
    </row>
    <row r="422" spans="1:14" ht="16.5">
      <c r="A422" s="105" t="s">
        <v>1623</v>
      </c>
      <c r="B422" s="67" t="s">
        <v>1257</v>
      </c>
      <c r="C422" s="67" t="s">
        <v>593</v>
      </c>
      <c r="D422" s="67" t="s">
        <v>593</v>
      </c>
      <c r="E422" s="68" t="s">
        <v>1624</v>
      </c>
      <c r="F422" s="108" t="s">
        <v>129</v>
      </c>
      <c r="G422" s="111" t="s">
        <v>129</v>
      </c>
      <c r="H422" s="109" t="s">
        <v>129</v>
      </c>
      <c r="I422" s="108" t="s">
        <v>129</v>
      </c>
      <c r="J422" s="115" t="s">
        <v>129</v>
      </c>
      <c r="K422" s="113" t="s">
        <v>129</v>
      </c>
      <c r="L422" s="108" t="s">
        <v>129</v>
      </c>
      <c r="M422" s="115" t="s">
        <v>129</v>
      </c>
      <c r="N422" s="113" t="s">
        <v>129</v>
      </c>
    </row>
    <row r="423" spans="1:14" ht="16.5">
      <c r="A423" s="105" t="s">
        <v>1625</v>
      </c>
      <c r="B423" s="67" t="s">
        <v>1257</v>
      </c>
      <c r="C423" s="67" t="s">
        <v>593</v>
      </c>
      <c r="D423" s="67" t="s">
        <v>593</v>
      </c>
      <c r="E423" s="68" t="s">
        <v>1626</v>
      </c>
      <c r="F423" s="108" t="s">
        <v>129</v>
      </c>
      <c r="G423" s="111" t="s">
        <v>129</v>
      </c>
      <c r="H423" s="109" t="s">
        <v>129</v>
      </c>
      <c r="I423" s="108" t="s">
        <v>129</v>
      </c>
      <c r="J423" s="115" t="s">
        <v>129</v>
      </c>
      <c r="K423" s="113" t="s">
        <v>129</v>
      </c>
      <c r="L423" s="108" t="s">
        <v>129</v>
      </c>
      <c r="M423" s="115" t="s">
        <v>129</v>
      </c>
      <c r="N423" s="113" t="s">
        <v>129</v>
      </c>
    </row>
    <row r="424" spans="1:14" ht="16.5">
      <c r="A424" s="105" t="s">
        <v>1627</v>
      </c>
      <c r="B424" s="67" t="s">
        <v>1257</v>
      </c>
      <c r="C424" s="67" t="s">
        <v>593</v>
      </c>
      <c r="D424" s="67" t="s">
        <v>593</v>
      </c>
      <c r="E424" s="68" t="s">
        <v>1628</v>
      </c>
      <c r="F424" s="108" t="s">
        <v>129</v>
      </c>
      <c r="G424" s="111" t="s">
        <v>129</v>
      </c>
      <c r="H424" s="109" t="s">
        <v>129</v>
      </c>
      <c r="I424" s="108" t="s">
        <v>129</v>
      </c>
      <c r="J424" s="115" t="s">
        <v>129</v>
      </c>
      <c r="K424" s="113" t="s">
        <v>129</v>
      </c>
      <c r="L424" s="108" t="s">
        <v>129</v>
      </c>
      <c r="M424" s="115" t="s">
        <v>129</v>
      </c>
      <c r="N424" s="113" t="s">
        <v>129</v>
      </c>
    </row>
    <row r="425" spans="1:14" ht="16.5">
      <c r="A425" s="105" t="s">
        <v>1629</v>
      </c>
      <c r="B425" s="67" t="s">
        <v>1257</v>
      </c>
      <c r="C425" s="67" t="s">
        <v>593</v>
      </c>
      <c r="D425" s="67" t="s">
        <v>593</v>
      </c>
      <c r="E425" s="68" t="s">
        <v>1630</v>
      </c>
      <c r="F425" s="108" t="s">
        <v>129</v>
      </c>
      <c r="G425" s="111" t="s">
        <v>129</v>
      </c>
      <c r="H425" s="109" t="s">
        <v>129</v>
      </c>
      <c r="I425" s="108" t="s">
        <v>129</v>
      </c>
      <c r="J425" s="115" t="s">
        <v>129</v>
      </c>
      <c r="K425" s="113" t="s">
        <v>129</v>
      </c>
      <c r="L425" s="108" t="s">
        <v>129</v>
      </c>
      <c r="M425" s="115" t="s">
        <v>129</v>
      </c>
      <c r="N425" s="113" t="s">
        <v>129</v>
      </c>
    </row>
    <row r="426" spans="1:14" ht="16.5">
      <c r="A426" s="105" t="s">
        <v>1631</v>
      </c>
      <c r="B426" s="67" t="s">
        <v>1257</v>
      </c>
      <c r="C426" s="67" t="s">
        <v>593</v>
      </c>
      <c r="D426" s="67" t="s">
        <v>593</v>
      </c>
      <c r="E426" s="68" t="s">
        <v>1632</v>
      </c>
      <c r="F426" s="108" t="s">
        <v>129</v>
      </c>
      <c r="G426" s="111" t="s">
        <v>129</v>
      </c>
      <c r="H426" s="109" t="s">
        <v>129</v>
      </c>
      <c r="I426" s="108" t="s">
        <v>129</v>
      </c>
      <c r="J426" s="115" t="s">
        <v>129</v>
      </c>
      <c r="K426" s="113" t="s">
        <v>129</v>
      </c>
      <c r="L426" s="108" t="s">
        <v>129</v>
      </c>
      <c r="M426" s="115" t="s">
        <v>129</v>
      </c>
      <c r="N426" s="113" t="s">
        <v>129</v>
      </c>
    </row>
    <row r="427" spans="1:14" ht="16.5">
      <c r="A427" s="105" t="s">
        <v>1633</v>
      </c>
      <c r="B427" s="67" t="s">
        <v>1257</v>
      </c>
      <c r="C427" s="67" t="s">
        <v>593</v>
      </c>
      <c r="D427" s="67" t="s">
        <v>593</v>
      </c>
      <c r="E427" s="68" t="s">
        <v>1634</v>
      </c>
      <c r="F427" s="108" t="s">
        <v>129</v>
      </c>
      <c r="G427" s="111" t="s">
        <v>129</v>
      </c>
      <c r="H427" s="109" t="s">
        <v>129</v>
      </c>
      <c r="I427" s="108" t="s">
        <v>129</v>
      </c>
      <c r="J427" s="115" t="s">
        <v>129</v>
      </c>
      <c r="K427" s="113" t="s">
        <v>129</v>
      </c>
      <c r="L427" s="108" t="s">
        <v>129</v>
      </c>
      <c r="M427" s="115" t="s">
        <v>129</v>
      </c>
      <c r="N427" s="113" t="s">
        <v>129</v>
      </c>
    </row>
    <row r="428" spans="1:14" ht="16.5">
      <c r="A428" s="105" t="s">
        <v>1635</v>
      </c>
      <c r="B428" s="67" t="s">
        <v>1257</v>
      </c>
      <c r="C428" s="67" t="s">
        <v>593</v>
      </c>
      <c r="D428" s="67" t="s">
        <v>593</v>
      </c>
      <c r="E428" s="68"/>
      <c r="F428" s="108" t="s">
        <v>128</v>
      </c>
      <c r="G428" s="111" t="s">
        <v>128</v>
      </c>
      <c r="H428" s="109" t="s">
        <v>128</v>
      </c>
      <c r="I428" s="108" t="s">
        <v>128</v>
      </c>
      <c r="J428" s="115" t="s">
        <v>128</v>
      </c>
      <c r="K428" s="113" t="s">
        <v>128</v>
      </c>
      <c r="L428" s="108" t="s">
        <v>129</v>
      </c>
      <c r="M428" s="115" t="s">
        <v>129</v>
      </c>
      <c r="N428" s="113" t="s">
        <v>129</v>
      </c>
    </row>
    <row r="429" spans="1:14" ht="16.5">
      <c r="A429" s="105" t="s">
        <v>1636</v>
      </c>
      <c r="B429" s="67" t="s">
        <v>1257</v>
      </c>
      <c r="C429" s="67" t="s">
        <v>593</v>
      </c>
      <c r="D429" s="67" t="s">
        <v>593</v>
      </c>
      <c r="E429" s="68"/>
      <c r="F429" s="108" t="s">
        <v>128</v>
      </c>
      <c r="G429" s="111" t="s">
        <v>128</v>
      </c>
      <c r="H429" s="109" t="s">
        <v>128</v>
      </c>
      <c r="I429" s="108" t="s">
        <v>129</v>
      </c>
      <c r="J429" s="115" t="s">
        <v>129</v>
      </c>
      <c r="K429" s="113" t="s">
        <v>129</v>
      </c>
      <c r="L429" s="108" t="s">
        <v>129</v>
      </c>
      <c r="M429" s="115" t="s">
        <v>129</v>
      </c>
      <c r="N429" s="113" t="s">
        <v>129</v>
      </c>
    </row>
    <row r="430" spans="1:14" ht="16.5">
      <c r="A430" s="105" t="s">
        <v>594</v>
      </c>
      <c r="B430" s="67" t="s">
        <v>1257</v>
      </c>
      <c r="C430" s="67" t="s">
        <v>595</v>
      </c>
      <c r="D430" s="67"/>
      <c r="E430" s="68"/>
      <c r="F430" s="108">
        <v>3</v>
      </c>
      <c r="G430" s="111">
        <v>3</v>
      </c>
      <c r="H430" s="109" t="s">
        <v>129</v>
      </c>
      <c r="I430" s="108">
        <v>4</v>
      </c>
      <c r="J430" s="115">
        <v>4</v>
      </c>
      <c r="K430" s="113" t="s">
        <v>129</v>
      </c>
      <c r="L430" s="108">
        <v>5</v>
      </c>
      <c r="M430" s="115">
        <v>5</v>
      </c>
      <c r="N430" s="113" t="s">
        <v>129</v>
      </c>
    </row>
    <row r="431" spans="1:14" ht="16.5">
      <c r="A431" s="105" t="s">
        <v>1637</v>
      </c>
      <c r="B431" s="67" t="s">
        <v>1257</v>
      </c>
      <c r="C431" s="67" t="s">
        <v>595</v>
      </c>
      <c r="D431" s="67" t="s">
        <v>595</v>
      </c>
      <c r="E431" s="68" t="s">
        <v>1638</v>
      </c>
      <c r="F431" s="108" t="s">
        <v>129</v>
      </c>
      <c r="G431" s="111" t="s">
        <v>129</v>
      </c>
      <c r="H431" s="109" t="s">
        <v>129</v>
      </c>
      <c r="I431" s="108" t="s">
        <v>129</v>
      </c>
      <c r="J431" s="115" t="s">
        <v>129</v>
      </c>
      <c r="K431" s="113" t="s">
        <v>129</v>
      </c>
      <c r="L431" s="108" t="s">
        <v>129</v>
      </c>
      <c r="M431" s="115" t="s">
        <v>129</v>
      </c>
      <c r="N431" s="113" t="s">
        <v>129</v>
      </c>
    </row>
    <row r="432" spans="1:14" ht="16.5">
      <c r="A432" s="105" t="s">
        <v>1639</v>
      </c>
      <c r="B432" s="67" t="s">
        <v>1257</v>
      </c>
      <c r="C432" s="67" t="s">
        <v>595</v>
      </c>
      <c r="D432" s="67" t="s">
        <v>595</v>
      </c>
      <c r="E432" s="68" t="s">
        <v>1640</v>
      </c>
      <c r="F432" s="108" t="s">
        <v>129</v>
      </c>
      <c r="G432" s="111" t="s">
        <v>129</v>
      </c>
      <c r="H432" s="109" t="s">
        <v>129</v>
      </c>
      <c r="I432" s="108" t="s">
        <v>129</v>
      </c>
      <c r="J432" s="115" t="s">
        <v>129</v>
      </c>
      <c r="K432" s="113" t="s">
        <v>129</v>
      </c>
      <c r="L432" s="108" t="s">
        <v>129</v>
      </c>
      <c r="M432" s="115" t="s">
        <v>129</v>
      </c>
      <c r="N432" s="113" t="s">
        <v>129</v>
      </c>
    </row>
    <row r="433" spans="1:14" ht="16.5">
      <c r="A433" s="105" t="s">
        <v>1641</v>
      </c>
      <c r="B433" s="67" t="s">
        <v>1257</v>
      </c>
      <c r="C433" s="67" t="s">
        <v>595</v>
      </c>
      <c r="D433" s="67" t="s">
        <v>595</v>
      </c>
      <c r="E433" s="68" t="s">
        <v>1642</v>
      </c>
      <c r="F433" s="108" t="s">
        <v>129</v>
      </c>
      <c r="G433" s="111" t="s">
        <v>129</v>
      </c>
      <c r="H433" s="109" t="s">
        <v>129</v>
      </c>
      <c r="I433" s="108" t="s">
        <v>129</v>
      </c>
      <c r="J433" s="115" t="s">
        <v>129</v>
      </c>
      <c r="K433" s="113" t="s">
        <v>129</v>
      </c>
      <c r="L433" s="108" t="s">
        <v>129</v>
      </c>
      <c r="M433" s="115" t="s">
        <v>129</v>
      </c>
      <c r="N433" s="113" t="s">
        <v>129</v>
      </c>
    </row>
    <row r="434" spans="1:14" ht="16.5">
      <c r="A434" s="105" t="s">
        <v>1643</v>
      </c>
      <c r="B434" s="67" t="s">
        <v>1257</v>
      </c>
      <c r="C434" s="67" t="s">
        <v>595</v>
      </c>
      <c r="D434" s="67" t="s">
        <v>595</v>
      </c>
      <c r="E434" s="68" t="s">
        <v>1644</v>
      </c>
      <c r="F434" s="108" t="s">
        <v>129</v>
      </c>
      <c r="G434" s="111" t="s">
        <v>129</v>
      </c>
      <c r="H434" s="109" t="s">
        <v>129</v>
      </c>
      <c r="I434" s="108" t="s">
        <v>129</v>
      </c>
      <c r="J434" s="115" t="s">
        <v>129</v>
      </c>
      <c r="K434" s="113" t="s">
        <v>129</v>
      </c>
      <c r="L434" s="108" t="s">
        <v>129</v>
      </c>
      <c r="M434" s="115" t="s">
        <v>129</v>
      </c>
      <c r="N434" s="113" t="s">
        <v>129</v>
      </c>
    </row>
    <row r="435" spans="1:14" ht="16.5">
      <c r="A435" s="105" t="s">
        <v>1645</v>
      </c>
      <c r="B435" s="67" t="s">
        <v>1257</v>
      </c>
      <c r="C435" s="67" t="s">
        <v>595</v>
      </c>
      <c r="D435" s="67" t="s">
        <v>595</v>
      </c>
      <c r="E435" s="68" t="s">
        <v>1646</v>
      </c>
      <c r="F435" s="108">
        <v>3</v>
      </c>
      <c r="G435" s="111">
        <v>3</v>
      </c>
      <c r="H435" s="109" t="s">
        <v>129</v>
      </c>
      <c r="I435" s="108">
        <v>3</v>
      </c>
      <c r="J435" s="115" t="s">
        <v>130</v>
      </c>
      <c r="K435" s="113" t="s">
        <v>130</v>
      </c>
      <c r="L435" s="108">
        <v>3</v>
      </c>
      <c r="M435" s="115">
        <v>3</v>
      </c>
      <c r="N435" s="113" t="s">
        <v>129</v>
      </c>
    </row>
    <row r="436" spans="1:14" ht="16.5">
      <c r="A436" s="105" t="s">
        <v>1647</v>
      </c>
      <c r="B436" s="67" t="s">
        <v>1257</v>
      </c>
      <c r="C436" s="67" t="s">
        <v>595</v>
      </c>
      <c r="D436" s="67" t="s">
        <v>595</v>
      </c>
      <c r="E436" s="68" t="s">
        <v>291</v>
      </c>
      <c r="F436" s="108" t="s">
        <v>129</v>
      </c>
      <c r="G436" s="111" t="s">
        <v>129</v>
      </c>
      <c r="H436" s="109" t="s">
        <v>129</v>
      </c>
      <c r="I436" s="108" t="s">
        <v>129</v>
      </c>
      <c r="J436" s="115" t="s">
        <v>129</v>
      </c>
      <c r="K436" s="113" t="s">
        <v>129</v>
      </c>
      <c r="L436" s="108" t="s">
        <v>129</v>
      </c>
      <c r="M436" s="115" t="s">
        <v>129</v>
      </c>
      <c r="N436" s="113" t="s">
        <v>129</v>
      </c>
    </row>
    <row r="437" spans="1:14" ht="16.5">
      <c r="A437" s="105" t="s">
        <v>1648</v>
      </c>
      <c r="B437" s="67" t="s">
        <v>1257</v>
      </c>
      <c r="C437" s="67" t="s">
        <v>595</v>
      </c>
      <c r="D437" s="67" t="s">
        <v>595</v>
      </c>
      <c r="E437" s="68" t="s">
        <v>134</v>
      </c>
      <c r="F437" s="108" t="s">
        <v>129</v>
      </c>
      <c r="G437" s="111" t="s">
        <v>129</v>
      </c>
      <c r="H437" s="109" t="s">
        <v>129</v>
      </c>
      <c r="I437" s="108" t="s">
        <v>129</v>
      </c>
      <c r="J437" s="115" t="s">
        <v>129</v>
      </c>
      <c r="K437" s="113" t="s">
        <v>129</v>
      </c>
      <c r="L437" s="108">
        <v>1</v>
      </c>
      <c r="M437" s="115" t="s">
        <v>130</v>
      </c>
      <c r="N437" s="113" t="s">
        <v>130</v>
      </c>
    </row>
    <row r="438" spans="1:14" ht="16.5">
      <c r="A438" s="105" t="s">
        <v>1649</v>
      </c>
      <c r="B438" s="67" t="s">
        <v>1257</v>
      </c>
      <c r="C438" s="67" t="s">
        <v>595</v>
      </c>
      <c r="D438" s="67" t="s">
        <v>595</v>
      </c>
      <c r="E438" s="68" t="s">
        <v>155</v>
      </c>
      <c r="F438" s="108" t="s">
        <v>129</v>
      </c>
      <c r="G438" s="111" t="s">
        <v>129</v>
      </c>
      <c r="H438" s="109" t="s">
        <v>129</v>
      </c>
      <c r="I438" s="108" t="s">
        <v>129</v>
      </c>
      <c r="J438" s="115" t="s">
        <v>129</v>
      </c>
      <c r="K438" s="113" t="s">
        <v>129</v>
      </c>
      <c r="L438" s="108" t="s">
        <v>129</v>
      </c>
      <c r="M438" s="115" t="s">
        <v>129</v>
      </c>
      <c r="N438" s="113" t="s">
        <v>129</v>
      </c>
    </row>
    <row r="439" spans="1:14" ht="16.5">
      <c r="A439" s="105" t="s">
        <v>1650</v>
      </c>
      <c r="B439" s="67" t="s">
        <v>1257</v>
      </c>
      <c r="C439" s="67" t="s">
        <v>595</v>
      </c>
      <c r="D439" s="67" t="s">
        <v>595</v>
      </c>
      <c r="E439" s="68" t="s">
        <v>1651</v>
      </c>
      <c r="F439" s="195" t="s">
        <v>129</v>
      </c>
      <c r="G439" s="196" t="s">
        <v>129</v>
      </c>
      <c r="H439" s="197" t="s">
        <v>129</v>
      </c>
      <c r="I439" s="108" t="s">
        <v>129</v>
      </c>
      <c r="J439" s="115" t="s">
        <v>129</v>
      </c>
      <c r="K439" s="113" t="s">
        <v>129</v>
      </c>
      <c r="L439" s="108" t="s">
        <v>129</v>
      </c>
      <c r="M439" s="115" t="s">
        <v>129</v>
      </c>
      <c r="N439" s="113" t="s">
        <v>129</v>
      </c>
    </row>
    <row r="440" spans="1:14" ht="16.5">
      <c r="A440" s="105" t="s">
        <v>1652</v>
      </c>
      <c r="B440" s="67" t="s">
        <v>1257</v>
      </c>
      <c r="C440" s="67" t="s">
        <v>595</v>
      </c>
      <c r="D440" s="67" t="s">
        <v>595</v>
      </c>
      <c r="E440" s="68" t="s">
        <v>1653</v>
      </c>
      <c r="F440" s="108" t="s">
        <v>129</v>
      </c>
      <c r="G440" s="111" t="s">
        <v>129</v>
      </c>
      <c r="H440" s="109" t="s">
        <v>129</v>
      </c>
      <c r="I440" s="108" t="s">
        <v>129</v>
      </c>
      <c r="J440" s="115" t="s">
        <v>129</v>
      </c>
      <c r="K440" s="113" t="s">
        <v>129</v>
      </c>
      <c r="L440" s="108" t="s">
        <v>129</v>
      </c>
      <c r="M440" s="115" t="s">
        <v>129</v>
      </c>
      <c r="N440" s="113" t="s">
        <v>129</v>
      </c>
    </row>
    <row r="441" spans="1:14" ht="16.5">
      <c r="A441" s="105" t="s">
        <v>1654</v>
      </c>
      <c r="B441" s="67" t="s">
        <v>1257</v>
      </c>
      <c r="C441" s="67" t="s">
        <v>595</v>
      </c>
      <c r="D441" s="67" t="s">
        <v>595</v>
      </c>
      <c r="E441" s="68" t="s">
        <v>1655</v>
      </c>
      <c r="F441" s="108" t="s">
        <v>129</v>
      </c>
      <c r="G441" s="111" t="s">
        <v>129</v>
      </c>
      <c r="H441" s="109" t="s">
        <v>129</v>
      </c>
      <c r="I441" s="108">
        <v>1</v>
      </c>
      <c r="J441" s="115" t="s">
        <v>130</v>
      </c>
      <c r="K441" s="113" t="s">
        <v>130</v>
      </c>
      <c r="L441" s="108">
        <v>1</v>
      </c>
      <c r="M441" s="115" t="s">
        <v>130</v>
      </c>
      <c r="N441" s="113" t="s">
        <v>130</v>
      </c>
    </row>
    <row r="442" spans="1:14" ht="16.5">
      <c r="A442" s="105" t="s">
        <v>596</v>
      </c>
      <c r="B442" s="67" t="s">
        <v>1257</v>
      </c>
      <c r="C442" s="67" t="s">
        <v>597</v>
      </c>
      <c r="D442" s="67"/>
      <c r="E442" s="68"/>
      <c r="F442" s="108">
        <v>60</v>
      </c>
      <c r="G442" s="111">
        <v>60</v>
      </c>
      <c r="H442" s="109" t="s">
        <v>129</v>
      </c>
      <c r="I442" s="108">
        <v>53</v>
      </c>
      <c r="J442" s="115">
        <v>53</v>
      </c>
      <c r="K442" s="113" t="s">
        <v>129</v>
      </c>
      <c r="L442" s="108">
        <v>47</v>
      </c>
      <c r="M442" s="115">
        <v>47</v>
      </c>
      <c r="N442" s="113" t="s">
        <v>129</v>
      </c>
    </row>
    <row r="443" spans="1:14" ht="16.5">
      <c r="A443" s="105" t="s">
        <v>1656</v>
      </c>
      <c r="B443" s="67" t="s">
        <v>1257</v>
      </c>
      <c r="C443" s="67" t="s">
        <v>597</v>
      </c>
      <c r="D443" s="67" t="s">
        <v>597</v>
      </c>
      <c r="E443" s="68" t="s">
        <v>1657</v>
      </c>
      <c r="F443" s="108">
        <v>3</v>
      </c>
      <c r="G443" s="111">
        <v>3</v>
      </c>
      <c r="H443" s="109" t="s">
        <v>129</v>
      </c>
      <c r="I443" s="108">
        <v>3</v>
      </c>
      <c r="J443" s="115">
        <v>3</v>
      </c>
      <c r="K443" s="113" t="s">
        <v>129</v>
      </c>
      <c r="L443" s="108">
        <v>3</v>
      </c>
      <c r="M443" s="115">
        <v>3</v>
      </c>
      <c r="N443" s="113" t="s">
        <v>129</v>
      </c>
    </row>
    <row r="444" spans="1:14" ht="16.5">
      <c r="A444" s="105" t="s">
        <v>1658</v>
      </c>
      <c r="B444" s="67" t="s">
        <v>1257</v>
      </c>
      <c r="C444" s="67" t="s">
        <v>597</v>
      </c>
      <c r="D444" s="67" t="s">
        <v>597</v>
      </c>
      <c r="E444" s="68" t="s">
        <v>1659</v>
      </c>
      <c r="F444" s="108" t="s">
        <v>129</v>
      </c>
      <c r="G444" s="111" t="s">
        <v>129</v>
      </c>
      <c r="H444" s="109" t="s">
        <v>129</v>
      </c>
      <c r="I444" s="108" t="s">
        <v>129</v>
      </c>
      <c r="J444" s="115" t="s">
        <v>129</v>
      </c>
      <c r="K444" s="113" t="s">
        <v>129</v>
      </c>
      <c r="L444" s="108" t="s">
        <v>129</v>
      </c>
      <c r="M444" s="115" t="s">
        <v>129</v>
      </c>
      <c r="N444" s="113" t="s">
        <v>129</v>
      </c>
    </row>
    <row r="445" spans="1:14" ht="16.5">
      <c r="A445" s="105" t="s">
        <v>1660</v>
      </c>
      <c r="B445" s="67" t="s">
        <v>1257</v>
      </c>
      <c r="C445" s="67" t="s">
        <v>597</v>
      </c>
      <c r="D445" s="67" t="s">
        <v>597</v>
      </c>
      <c r="E445" s="68" t="s">
        <v>321</v>
      </c>
      <c r="F445" s="108">
        <v>6</v>
      </c>
      <c r="G445" s="111">
        <v>6</v>
      </c>
      <c r="H445" s="109" t="s">
        <v>129</v>
      </c>
      <c r="I445" s="108">
        <v>5</v>
      </c>
      <c r="J445" s="115">
        <v>5</v>
      </c>
      <c r="K445" s="113" t="s">
        <v>129</v>
      </c>
      <c r="L445" s="108">
        <v>3</v>
      </c>
      <c r="M445" s="115">
        <v>3</v>
      </c>
      <c r="N445" s="113" t="s">
        <v>129</v>
      </c>
    </row>
    <row r="446" spans="1:14" ht="16.5">
      <c r="A446" s="105" t="s">
        <v>1661</v>
      </c>
      <c r="B446" s="67" t="s">
        <v>1257</v>
      </c>
      <c r="C446" s="67" t="s">
        <v>597</v>
      </c>
      <c r="D446" s="67" t="s">
        <v>597</v>
      </c>
      <c r="E446" s="68" t="s">
        <v>390</v>
      </c>
      <c r="F446" s="108">
        <v>3</v>
      </c>
      <c r="G446" s="111">
        <v>3</v>
      </c>
      <c r="H446" s="109" t="s">
        <v>129</v>
      </c>
      <c r="I446" s="108">
        <v>2</v>
      </c>
      <c r="J446" s="115" t="s">
        <v>130</v>
      </c>
      <c r="K446" s="113" t="s">
        <v>130</v>
      </c>
      <c r="L446" s="108">
        <v>3</v>
      </c>
      <c r="M446" s="115">
        <v>3</v>
      </c>
      <c r="N446" s="113" t="s">
        <v>129</v>
      </c>
    </row>
    <row r="447" spans="1:14" ht="16.5">
      <c r="A447" s="105" t="s">
        <v>1662</v>
      </c>
      <c r="B447" s="67" t="s">
        <v>1257</v>
      </c>
      <c r="C447" s="67" t="s">
        <v>597</v>
      </c>
      <c r="D447" s="67" t="s">
        <v>597</v>
      </c>
      <c r="E447" s="68" t="s">
        <v>1663</v>
      </c>
      <c r="F447" s="108">
        <v>4</v>
      </c>
      <c r="G447" s="111">
        <v>4</v>
      </c>
      <c r="H447" s="109" t="s">
        <v>129</v>
      </c>
      <c r="I447" s="108">
        <v>4</v>
      </c>
      <c r="J447" s="115">
        <v>4</v>
      </c>
      <c r="K447" s="113" t="s">
        <v>129</v>
      </c>
      <c r="L447" s="108">
        <v>3</v>
      </c>
      <c r="M447" s="115">
        <v>3</v>
      </c>
      <c r="N447" s="113" t="s">
        <v>129</v>
      </c>
    </row>
    <row r="448" spans="1:14" ht="16.5">
      <c r="A448" s="105" t="s">
        <v>1664</v>
      </c>
      <c r="B448" s="67" t="s">
        <v>1257</v>
      </c>
      <c r="C448" s="67" t="s">
        <v>597</v>
      </c>
      <c r="D448" s="67" t="s">
        <v>597</v>
      </c>
      <c r="E448" s="68" t="s">
        <v>1665</v>
      </c>
      <c r="F448" s="108">
        <v>2</v>
      </c>
      <c r="G448" s="111" t="s">
        <v>130</v>
      </c>
      <c r="H448" s="109" t="s">
        <v>130</v>
      </c>
      <c r="I448" s="108">
        <v>1</v>
      </c>
      <c r="J448" s="115" t="s">
        <v>130</v>
      </c>
      <c r="K448" s="113" t="s">
        <v>130</v>
      </c>
      <c r="L448" s="108">
        <v>1</v>
      </c>
      <c r="M448" s="115" t="s">
        <v>130</v>
      </c>
      <c r="N448" s="113" t="s">
        <v>130</v>
      </c>
    </row>
    <row r="449" spans="1:14" ht="16.5">
      <c r="A449" s="105" t="s">
        <v>1666</v>
      </c>
      <c r="B449" s="67" t="s">
        <v>1257</v>
      </c>
      <c r="C449" s="67" t="s">
        <v>597</v>
      </c>
      <c r="D449" s="67" t="s">
        <v>597</v>
      </c>
      <c r="E449" s="68" t="s">
        <v>1667</v>
      </c>
      <c r="F449" s="108">
        <v>26</v>
      </c>
      <c r="G449" s="111">
        <v>26</v>
      </c>
      <c r="H449" s="109" t="s">
        <v>129</v>
      </c>
      <c r="I449" s="108">
        <v>22</v>
      </c>
      <c r="J449" s="115">
        <v>22</v>
      </c>
      <c r="K449" s="113" t="s">
        <v>129</v>
      </c>
      <c r="L449" s="108">
        <v>20</v>
      </c>
      <c r="M449" s="115">
        <v>20</v>
      </c>
      <c r="N449" s="113" t="s">
        <v>129</v>
      </c>
    </row>
    <row r="450" spans="1:14" ht="16.5">
      <c r="A450" s="105" t="s">
        <v>1668</v>
      </c>
      <c r="B450" s="67" t="s">
        <v>1257</v>
      </c>
      <c r="C450" s="67" t="s">
        <v>597</v>
      </c>
      <c r="D450" s="67" t="s">
        <v>597</v>
      </c>
      <c r="E450" s="68" t="s">
        <v>316</v>
      </c>
      <c r="F450" s="108">
        <v>12</v>
      </c>
      <c r="G450" s="111">
        <v>12</v>
      </c>
      <c r="H450" s="109" t="s">
        <v>129</v>
      </c>
      <c r="I450" s="108">
        <v>14</v>
      </c>
      <c r="J450" s="115">
        <v>14</v>
      </c>
      <c r="K450" s="113" t="s">
        <v>129</v>
      </c>
      <c r="L450" s="108">
        <v>13</v>
      </c>
      <c r="M450" s="115">
        <v>13</v>
      </c>
      <c r="N450" s="113" t="s">
        <v>129</v>
      </c>
    </row>
    <row r="451" spans="1:14" ht="16.5">
      <c r="A451" s="105" t="s">
        <v>1669</v>
      </c>
      <c r="B451" s="67" t="s">
        <v>1257</v>
      </c>
      <c r="C451" s="67" t="s">
        <v>597</v>
      </c>
      <c r="D451" s="67" t="s">
        <v>597</v>
      </c>
      <c r="E451" s="68" t="s">
        <v>1670</v>
      </c>
      <c r="F451" s="108" t="s">
        <v>129</v>
      </c>
      <c r="G451" s="111" t="s">
        <v>129</v>
      </c>
      <c r="H451" s="109" t="s">
        <v>129</v>
      </c>
      <c r="I451" s="108" t="s">
        <v>129</v>
      </c>
      <c r="J451" s="115" t="s">
        <v>129</v>
      </c>
      <c r="K451" s="113" t="s">
        <v>129</v>
      </c>
      <c r="L451" s="108" t="s">
        <v>129</v>
      </c>
      <c r="M451" s="115" t="s">
        <v>129</v>
      </c>
      <c r="N451" s="113" t="s">
        <v>129</v>
      </c>
    </row>
    <row r="452" spans="1:14" ht="16.5">
      <c r="A452" s="105" t="s">
        <v>1671</v>
      </c>
      <c r="B452" s="67" t="s">
        <v>1257</v>
      </c>
      <c r="C452" s="67" t="s">
        <v>597</v>
      </c>
      <c r="D452" s="67" t="s">
        <v>597</v>
      </c>
      <c r="E452" s="68" t="s">
        <v>339</v>
      </c>
      <c r="F452" s="108">
        <v>1</v>
      </c>
      <c r="G452" s="111" t="s">
        <v>130</v>
      </c>
      <c r="H452" s="109" t="s">
        <v>130</v>
      </c>
      <c r="I452" s="108">
        <v>1</v>
      </c>
      <c r="J452" s="115" t="s">
        <v>130</v>
      </c>
      <c r="K452" s="113" t="s">
        <v>130</v>
      </c>
      <c r="L452" s="108">
        <v>1</v>
      </c>
      <c r="M452" s="115" t="s">
        <v>130</v>
      </c>
      <c r="N452" s="113" t="s">
        <v>130</v>
      </c>
    </row>
    <row r="453" spans="1:14" ht="16.5">
      <c r="A453" s="105" t="s">
        <v>1672</v>
      </c>
      <c r="B453" s="67" t="s">
        <v>1257</v>
      </c>
      <c r="C453" s="67" t="s">
        <v>597</v>
      </c>
      <c r="D453" s="67" t="s">
        <v>597</v>
      </c>
      <c r="E453" s="68" t="s">
        <v>1673</v>
      </c>
      <c r="F453" s="108">
        <v>1</v>
      </c>
      <c r="G453" s="111" t="s">
        <v>130</v>
      </c>
      <c r="H453" s="109" t="s">
        <v>130</v>
      </c>
      <c r="I453" s="108" t="s">
        <v>129</v>
      </c>
      <c r="J453" s="115" t="s">
        <v>129</v>
      </c>
      <c r="K453" s="113" t="s">
        <v>129</v>
      </c>
      <c r="L453" s="108" t="s">
        <v>129</v>
      </c>
      <c r="M453" s="115" t="s">
        <v>129</v>
      </c>
      <c r="N453" s="113" t="s">
        <v>129</v>
      </c>
    </row>
    <row r="454" spans="1:14" ht="16.5">
      <c r="A454" s="105" t="s">
        <v>1674</v>
      </c>
      <c r="B454" s="67" t="s">
        <v>1257</v>
      </c>
      <c r="C454" s="67" t="s">
        <v>597</v>
      </c>
      <c r="D454" s="67" t="s">
        <v>597</v>
      </c>
      <c r="E454" s="68" t="s">
        <v>1675</v>
      </c>
      <c r="F454" s="108" t="s">
        <v>129</v>
      </c>
      <c r="G454" s="111" t="s">
        <v>129</v>
      </c>
      <c r="H454" s="109" t="s">
        <v>129</v>
      </c>
      <c r="I454" s="108" t="s">
        <v>129</v>
      </c>
      <c r="J454" s="115" t="s">
        <v>129</v>
      </c>
      <c r="K454" s="113" t="s">
        <v>129</v>
      </c>
      <c r="L454" s="108" t="s">
        <v>129</v>
      </c>
      <c r="M454" s="115" t="s">
        <v>129</v>
      </c>
      <c r="N454" s="113" t="s">
        <v>129</v>
      </c>
    </row>
    <row r="455" spans="1:14" ht="16.5">
      <c r="A455" s="105" t="s">
        <v>1676</v>
      </c>
      <c r="B455" s="67" t="s">
        <v>1257</v>
      </c>
      <c r="C455" s="67" t="s">
        <v>597</v>
      </c>
      <c r="D455" s="67" t="s">
        <v>597</v>
      </c>
      <c r="E455" s="68" t="s">
        <v>1677</v>
      </c>
      <c r="F455" s="108">
        <v>1</v>
      </c>
      <c r="G455" s="111" t="s">
        <v>130</v>
      </c>
      <c r="H455" s="109" t="s">
        <v>130</v>
      </c>
      <c r="I455" s="108" t="s">
        <v>129</v>
      </c>
      <c r="J455" s="115" t="s">
        <v>129</v>
      </c>
      <c r="K455" s="113" t="s">
        <v>129</v>
      </c>
      <c r="L455" s="108" t="s">
        <v>129</v>
      </c>
      <c r="M455" s="115" t="s">
        <v>129</v>
      </c>
      <c r="N455" s="113" t="s">
        <v>129</v>
      </c>
    </row>
    <row r="456" spans="1:14" ht="16.5">
      <c r="A456" s="105" t="s">
        <v>1678</v>
      </c>
      <c r="B456" s="67" t="s">
        <v>1257</v>
      </c>
      <c r="C456" s="67" t="s">
        <v>597</v>
      </c>
      <c r="D456" s="67" t="s">
        <v>597</v>
      </c>
      <c r="E456" s="68" t="s">
        <v>1679</v>
      </c>
      <c r="F456" s="108">
        <v>1</v>
      </c>
      <c r="G456" s="111" t="s">
        <v>130</v>
      </c>
      <c r="H456" s="109" t="s">
        <v>130</v>
      </c>
      <c r="I456" s="108">
        <v>1</v>
      </c>
      <c r="J456" s="115" t="s">
        <v>130</v>
      </c>
      <c r="K456" s="113" t="s">
        <v>130</v>
      </c>
      <c r="L456" s="108" t="s">
        <v>129</v>
      </c>
      <c r="M456" s="115" t="s">
        <v>129</v>
      </c>
      <c r="N456" s="113" t="s">
        <v>129</v>
      </c>
    </row>
    <row r="457" spans="1:14" ht="16.5">
      <c r="A457" s="105" t="s">
        <v>598</v>
      </c>
      <c r="B457" s="67" t="s">
        <v>1257</v>
      </c>
      <c r="C457" s="67" t="s">
        <v>599</v>
      </c>
      <c r="D457" s="67"/>
      <c r="E457" s="68"/>
      <c r="F457" s="108">
        <v>137</v>
      </c>
      <c r="G457" s="111">
        <v>137</v>
      </c>
      <c r="H457" s="109" t="s">
        <v>129</v>
      </c>
      <c r="I457" s="108">
        <v>131</v>
      </c>
      <c r="J457" s="115">
        <v>130</v>
      </c>
      <c r="K457" s="113">
        <v>1</v>
      </c>
      <c r="L457" s="108">
        <v>115</v>
      </c>
      <c r="M457" s="115">
        <v>113</v>
      </c>
      <c r="N457" s="113">
        <v>2</v>
      </c>
    </row>
    <row r="458" spans="1:14" ht="16.5">
      <c r="A458" s="105" t="s">
        <v>600</v>
      </c>
      <c r="B458" s="67" t="s">
        <v>1257</v>
      </c>
      <c r="C458" s="67" t="s">
        <v>599</v>
      </c>
      <c r="D458" s="67" t="s">
        <v>601</v>
      </c>
      <c r="E458" s="68"/>
      <c r="F458" s="108">
        <v>38</v>
      </c>
      <c r="G458" s="111">
        <v>38</v>
      </c>
      <c r="H458" s="109" t="s">
        <v>129</v>
      </c>
      <c r="I458" s="108">
        <v>36</v>
      </c>
      <c r="J458" s="115">
        <v>35</v>
      </c>
      <c r="K458" s="113">
        <v>1</v>
      </c>
      <c r="L458" s="108">
        <v>35</v>
      </c>
      <c r="M458" s="115">
        <v>34</v>
      </c>
      <c r="N458" s="113">
        <v>1</v>
      </c>
    </row>
    <row r="459" spans="1:14" ht="16.5">
      <c r="A459" s="105" t="s">
        <v>1680</v>
      </c>
      <c r="B459" s="67" t="s">
        <v>1257</v>
      </c>
      <c r="C459" s="67" t="s">
        <v>599</v>
      </c>
      <c r="D459" s="67" t="s">
        <v>601</v>
      </c>
      <c r="E459" s="68" t="s">
        <v>1681</v>
      </c>
      <c r="F459" s="108" t="s">
        <v>129</v>
      </c>
      <c r="G459" s="111" t="s">
        <v>129</v>
      </c>
      <c r="H459" s="109" t="s">
        <v>129</v>
      </c>
      <c r="I459" s="108" t="s">
        <v>129</v>
      </c>
      <c r="J459" s="115" t="s">
        <v>129</v>
      </c>
      <c r="K459" s="113" t="s">
        <v>129</v>
      </c>
      <c r="L459" s="108" t="s">
        <v>129</v>
      </c>
      <c r="M459" s="115" t="s">
        <v>129</v>
      </c>
      <c r="N459" s="113" t="s">
        <v>129</v>
      </c>
    </row>
    <row r="460" spans="1:14" ht="16.5">
      <c r="A460" s="105" t="s">
        <v>1682</v>
      </c>
      <c r="B460" s="67" t="s">
        <v>1257</v>
      </c>
      <c r="C460" s="67" t="s">
        <v>599</v>
      </c>
      <c r="D460" s="67" t="s">
        <v>601</v>
      </c>
      <c r="E460" s="68" t="s">
        <v>1683</v>
      </c>
      <c r="F460" s="108">
        <v>6</v>
      </c>
      <c r="G460" s="111">
        <v>6</v>
      </c>
      <c r="H460" s="109" t="s">
        <v>129</v>
      </c>
      <c r="I460" s="108">
        <v>5</v>
      </c>
      <c r="J460" s="115">
        <v>5</v>
      </c>
      <c r="K460" s="113" t="s">
        <v>129</v>
      </c>
      <c r="L460" s="108">
        <v>4</v>
      </c>
      <c r="M460" s="115">
        <v>4</v>
      </c>
      <c r="N460" s="113" t="s">
        <v>129</v>
      </c>
    </row>
    <row r="461" spans="1:14" ht="16.5">
      <c r="A461" s="105" t="s">
        <v>1684</v>
      </c>
      <c r="B461" s="67" t="s">
        <v>1257</v>
      </c>
      <c r="C461" s="67" t="s">
        <v>599</v>
      </c>
      <c r="D461" s="67" t="s">
        <v>601</v>
      </c>
      <c r="E461" s="68" t="s">
        <v>374</v>
      </c>
      <c r="F461" s="108">
        <v>4</v>
      </c>
      <c r="G461" s="111">
        <v>4</v>
      </c>
      <c r="H461" s="109" t="s">
        <v>129</v>
      </c>
      <c r="I461" s="108">
        <v>3</v>
      </c>
      <c r="J461" s="115">
        <v>3</v>
      </c>
      <c r="K461" s="113" t="s">
        <v>129</v>
      </c>
      <c r="L461" s="108">
        <v>3</v>
      </c>
      <c r="M461" s="115">
        <v>3</v>
      </c>
      <c r="N461" s="113" t="s">
        <v>129</v>
      </c>
    </row>
    <row r="462" spans="1:14" ht="16.5">
      <c r="A462" s="105" t="s">
        <v>1685</v>
      </c>
      <c r="B462" s="67" t="s">
        <v>1257</v>
      </c>
      <c r="C462" s="67" t="s">
        <v>599</v>
      </c>
      <c r="D462" s="67" t="s">
        <v>601</v>
      </c>
      <c r="E462" s="68" t="s">
        <v>1686</v>
      </c>
      <c r="F462" s="108" t="s">
        <v>129</v>
      </c>
      <c r="G462" s="111" t="s">
        <v>129</v>
      </c>
      <c r="H462" s="109" t="s">
        <v>129</v>
      </c>
      <c r="I462" s="108" t="s">
        <v>129</v>
      </c>
      <c r="J462" s="115" t="s">
        <v>129</v>
      </c>
      <c r="K462" s="113" t="s">
        <v>129</v>
      </c>
      <c r="L462" s="108" t="s">
        <v>129</v>
      </c>
      <c r="M462" s="115" t="s">
        <v>129</v>
      </c>
      <c r="N462" s="113" t="s">
        <v>129</v>
      </c>
    </row>
    <row r="463" spans="1:14" ht="16.5">
      <c r="A463" s="105" t="s">
        <v>1687</v>
      </c>
      <c r="B463" s="67" t="s">
        <v>1257</v>
      </c>
      <c r="C463" s="67" t="s">
        <v>599</v>
      </c>
      <c r="D463" s="67" t="s">
        <v>601</v>
      </c>
      <c r="E463" s="68" t="s">
        <v>1688</v>
      </c>
      <c r="F463" s="108">
        <v>9</v>
      </c>
      <c r="G463" s="111">
        <v>9</v>
      </c>
      <c r="H463" s="109" t="s">
        <v>129</v>
      </c>
      <c r="I463" s="108">
        <v>9</v>
      </c>
      <c r="J463" s="115">
        <v>9</v>
      </c>
      <c r="K463" s="113" t="s">
        <v>129</v>
      </c>
      <c r="L463" s="108">
        <v>10</v>
      </c>
      <c r="M463" s="115">
        <v>10</v>
      </c>
      <c r="N463" s="113" t="s">
        <v>129</v>
      </c>
    </row>
    <row r="464" spans="1:14" ht="16.5">
      <c r="A464" s="105" t="s">
        <v>1689</v>
      </c>
      <c r="B464" s="67" t="s">
        <v>1257</v>
      </c>
      <c r="C464" s="67" t="s">
        <v>599</v>
      </c>
      <c r="D464" s="67" t="s">
        <v>601</v>
      </c>
      <c r="E464" s="68" t="s">
        <v>1690</v>
      </c>
      <c r="F464" s="108">
        <v>1</v>
      </c>
      <c r="G464" s="111" t="s">
        <v>130</v>
      </c>
      <c r="H464" s="109" t="s">
        <v>130</v>
      </c>
      <c r="I464" s="108">
        <v>1</v>
      </c>
      <c r="J464" s="115" t="s">
        <v>130</v>
      </c>
      <c r="K464" s="113" t="s">
        <v>130</v>
      </c>
      <c r="L464" s="108">
        <v>1</v>
      </c>
      <c r="M464" s="115" t="s">
        <v>130</v>
      </c>
      <c r="N464" s="113" t="s">
        <v>130</v>
      </c>
    </row>
    <row r="465" spans="1:14" ht="16.5">
      <c r="A465" s="105" t="s">
        <v>1691</v>
      </c>
      <c r="B465" s="67" t="s">
        <v>1257</v>
      </c>
      <c r="C465" s="67" t="s">
        <v>599</v>
      </c>
      <c r="D465" s="67" t="s">
        <v>601</v>
      </c>
      <c r="E465" s="68" t="s">
        <v>1692</v>
      </c>
      <c r="F465" s="108" t="s">
        <v>129</v>
      </c>
      <c r="G465" s="111" t="s">
        <v>129</v>
      </c>
      <c r="H465" s="109" t="s">
        <v>129</v>
      </c>
      <c r="I465" s="108" t="s">
        <v>129</v>
      </c>
      <c r="J465" s="115" t="s">
        <v>129</v>
      </c>
      <c r="K465" s="113" t="s">
        <v>129</v>
      </c>
      <c r="L465" s="108" t="s">
        <v>129</v>
      </c>
      <c r="M465" s="115" t="s">
        <v>129</v>
      </c>
      <c r="N465" s="113" t="s">
        <v>129</v>
      </c>
    </row>
    <row r="466" spans="1:14" ht="16.5">
      <c r="A466" s="105" t="s">
        <v>1693</v>
      </c>
      <c r="B466" s="67" t="s">
        <v>1257</v>
      </c>
      <c r="C466" s="67" t="s">
        <v>599</v>
      </c>
      <c r="D466" s="67" t="s">
        <v>601</v>
      </c>
      <c r="E466" s="68" t="s">
        <v>1694</v>
      </c>
      <c r="F466" s="108">
        <v>5</v>
      </c>
      <c r="G466" s="111">
        <v>5</v>
      </c>
      <c r="H466" s="109" t="s">
        <v>129</v>
      </c>
      <c r="I466" s="108">
        <v>5</v>
      </c>
      <c r="J466" s="115">
        <v>5</v>
      </c>
      <c r="K466" s="113" t="s">
        <v>129</v>
      </c>
      <c r="L466" s="108">
        <v>5</v>
      </c>
      <c r="M466" s="115">
        <v>5</v>
      </c>
      <c r="N466" s="113" t="s">
        <v>129</v>
      </c>
    </row>
    <row r="467" spans="1:14" ht="16.5">
      <c r="A467" s="105" t="s">
        <v>1695</v>
      </c>
      <c r="B467" s="67" t="s">
        <v>1257</v>
      </c>
      <c r="C467" s="67" t="s">
        <v>599</v>
      </c>
      <c r="D467" s="67" t="s">
        <v>601</v>
      </c>
      <c r="E467" s="68" t="s">
        <v>1696</v>
      </c>
      <c r="F467" s="108">
        <v>2</v>
      </c>
      <c r="G467" s="111" t="s">
        <v>130</v>
      </c>
      <c r="H467" s="109" t="s">
        <v>130</v>
      </c>
      <c r="I467" s="108">
        <v>2</v>
      </c>
      <c r="J467" s="115" t="s">
        <v>130</v>
      </c>
      <c r="K467" s="113" t="s">
        <v>130</v>
      </c>
      <c r="L467" s="108">
        <v>2</v>
      </c>
      <c r="M467" s="115" t="s">
        <v>130</v>
      </c>
      <c r="N467" s="113" t="s">
        <v>130</v>
      </c>
    </row>
    <row r="468" spans="1:14" ht="16.5">
      <c r="A468" s="105" t="s">
        <v>1697</v>
      </c>
      <c r="B468" s="67" t="s">
        <v>1257</v>
      </c>
      <c r="C468" s="67" t="s">
        <v>599</v>
      </c>
      <c r="D468" s="67" t="s">
        <v>601</v>
      </c>
      <c r="E468" s="68" t="s">
        <v>198</v>
      </c>
      <c r="F468" s="108" t="s">
        <v>129</v>
      </c>
      <c r="G468" s="111" t="s">
        <v>129</v>
      </c>
      <c r="H468" s="109" t="s">
        <v>129</v>
      </c>
      <c r="I468" s="108" t="s">
        <v>129</v>
      </c>
      <c r="J468" s="115" t="s">
        <v>129</v>
      </c>
      <c r="K468" s="113" t="s">
        <v>129</v>
      </c>
      <c r="L468" s="108" t="s">
        <v>129</v>
      </c>
      <c r="M468" s="115" t="s">
        <v>129</v>
      </c>
      <c r="N468" s="113" t="s">
        <v>129</v>
      </c>
    </row>
    <row r="469" spans="1:14" ht="16.5">
      <c r="A469" s="105" t="s">
        <v>1698</v>
      </c>
      <c r="B469" s="67" t="s">
        <v>1257</v>
      </c>
      <c r="C469" s="67" t="s">
        <v>599</v>
      </c>
      <c r="D469" s="67" t="s">
        <v>601</v>
      </c>
      <c r="E469" s="68" t="s">
        <v>1699</v>
      </c>
      <c r="F469" s="108">
        <v>11</v>
      </c>
      <c r="G469" s="111">
        <v>11</v>
      </c>
      <c r="H469" s="109" t="s">
        <v>129</v>
      </c>
      <c r="I469" s="108">
        <v>11</v>
      </c>
      <c r="J469" s="115">
        <v>10</v>
      </c>
      <c r="K469" s="113">
        <v>1</v>
      </c>
      <c r="L469" s="108">
        <v>10</v>
      </c>
      <c r="M469" s="115">
        <v>9</v>
      </c>
      <c r="N469" s="113">
        <v>1</v>
      </c>
    </row>
    <row r="470" spans="1:14" ht="16.5">
      <c r="A470" s="105" t="s">
        <v>602</v>
      </c>
      <c r="B470" s="67" t="s">
        <v>1257</v>
      </c>
      <c r="C470" s="67" t="s">
        <v>599</v>
      </c>
      <c r="D470" s="67" t="s">
        <v>603</v>
      </c>
      <c r="E470" s="68"/>
      <c r="F470" s="108">
        <v>7</v>
      </c>
      <c r="G470" s="111">
        <v>7</v>
      </c>
      <c r="H470" s="109" t="s">
        <v>129</v>
      </c>
      <c r="I470" s="108">
        <v>6</v>
      </c>
      <c r="J470" s="115">
        <v>6</v>
      </c>
      <c r="K470" s="113" t="s">
        <v>129</v>
      </c>
      <c r="L470" s="108">
        <v>4</v>
      </c>
      <c r="M470" s="115">
        <v>4</v>
      </c>
      <c r="N470" s="113" t="s">
        <v>129</v>
      </c>
    </row>
    <row r="471" spans="1:14" ht="16.5">
      <c r="A471" s="105" t="s">
        <v>1700</v>
      </c>
      <c r="B471" s="67" t="s">
        <v>1257</v>
      </c>
      <c r="C471" s="67" t="s">
        <v>599</v>
      </c>
      <c r="D471" s="67" t="s">
        <v>603</v>
      </c>
      <c r="E471" s="68" t="s">
        <v>1701</v>
      </c>
      <c r="F471" s="108" t="s">
        <v>129</v>
      </c>
      <c r="G471" s="111" t="s">
        <v>129</v>
      </c>
      <c r="H471" s="109" t="s">
        <v>129</v>
      </c>
      <c r="I471" s="108" t="s">
        <v>129</v>
      </c>
      <c r="J471" s="115" t="s">
        <v>129</v>
      </c>
      <c r="K471" s="113" t="s">
        <v>129</v>
      </c>
      <c r="L471" s="108">
        <v>1</v>
      </c>
      <c r="M471" s="115" t="s">
        <v>130</v>
      </c>
      <c r="N471" s="113" t="s">
        <v>130</v>
      </c>
    </row>
    <row r="472" spans="1:14" ht="16.5">
      <c r="A472" s="105" t="s">
        <v>1702</v>
      </c>
      <c r="B472" s="67" t="s">
        <v>1257</v>
      </c>
      <c r="C472" s="67" t="s">
        <v>599</v>
      </c>
      <c r="D472" s="67" t="s">
        <v>603</v>
      </c>
      <c r="E472" s="68" t="s">
        <v>1703</v>
      </c>
      <c r="F472" s="108">
        <v>5</v>
      </c>
      <c r="G472" s="111" t="s">
        <v>130</v>
      </c>
      <c r="H472" s="109" t="s">
        <v>130</v>
      </c>
      <c r="I472" s="108">
        <v>5</v>
      </c>
      <c r="J472" s="115" t="s">
        <v>130</v>
      </c>
      <c r="K472" s="113" t="s">
        <v>130</v>
      </c>
      <c r="L472" s="108">
        <v>3</v>
      </c>
      <c r="M472" s="115" t="s">
        <v>130</v>
      </c>
      <c r="N472" s="113" t="s">
        <v>130</v>
      </c>
    </row>
    <row r="473" spans="1:14" ht="16.5">
      <c r="A473" s="105" t="s">
        <v>1704</v>
      </c>
      <c r="B473" s="67" t="s">
        <v>1257</v>
      </c>
      <c r="C473" s="67" t="s">
        <v>599</v>
      </c>
      <c r="D473" s="67" t="s">
        <v>603</v>
      </c>
      <c r="E473" s="68" t="s">
        <v>1705</v>
      </c>
      <c r="F473" s="108" t="s">
        <v>129</v>
      </c>
      <c r="G473" s="111" t="s">
        <v>129</v>
      </c>
      <c r="H473" s="109" t="s">
        <v>129</v>
      </c>
      <c r="I473" s="108" t="s">
        <v>129</v>
      </c>
      <c r="J473" s="115" t="s">
        <v>129</v>
      </c>
      <c r="K473" s="113" t="s">
        <v>129</v>
      </c>
      <c r="L473" s="108" t="s">
        <v>129</v>
      </c>
      <c r="M473" s="115" t="s">
        <v>129</v>
      </c>
      <c r="N473" s="113" t="s">
        <v>129</v>
      </c>
    </row>
    <row r="474" spans="1:14" ht="16.5">
      <c r="A474" s="105" t="s">
        <v>1706</v>
      </c>
      <c r="B474" s="67" t="s">
        <v>1257</v>
      </c>
      <c r="C474" s="67" t="s">
        <v>599</v>
      </c>
      <c r="D474" s="67" t="s">
        <v>603</v>
      </c>
      <c r="E474" s="68" t="s">
        <v>1707</v>
      </c>
      <c r="F474" s="108" t="s">
        <v>129</v>
      </c>
      <c r="G474" s="111" t="s">
        <v>129</v>
      </c>
      <c r="H474" s="109" t="s">
        <v>129</v>
      </c>
      <c r="I474" s="108" t="s">
        <v>129</v>
      </c>
      <c r="J474" s="115" t="s">
        <v>129</v>
      </c>
      <c r="K474" s="113" t="s">
        <v>129</v>
      </c>
      <c r="L474" s="108" t="s">
        <v>129</v>
      </c>
      <c r="M474" s="115" t="s">
        <v>129</v>
      </c>
      <c r="N474" s="113" t="s">
        <v>129</v>
      </c>
    </row>
    <row r="475" spans="1:14" ht="16.5">
      <c r="A475" s="105" t="s">
        <v>1708</v>
      </c>
      <c r="B475" s="67" t="s">
        <v>1257</v>
      </c>
      <c r="C475" s="67" t="s">
        <v>599</v>
      </c>
      <c r="D475" s="67" t="s">
        <v>603</v>
      </c>
      <c r="E475" s="68" t="s">
        <v>1709</v>
      </c>
      <c r="F475" s="108">
        <v>2</v>
      </c>
      <c r="G475" s="111" t="s">
        <v>130</v>
      </c>
      <c r="H475" s="109" t="s">
        <v>130</v>
      </c>
      <c r="I475" s="108">
        <v>1</v>
      </c>
      <c r="J475" s="115" t="s">
        <v>130</v>
      </c>
      <c r="K475" s="113" t="s">
        <v>130</v>
      </c>
      <c r="L475" s="108" t="s">
        <v>129</v>
      </c>
      <c r="M475" s="115" t="s">
        <v>129</v>
      </c>
      <c r="N475" s="113" t="s">
        <v>129</v>
      </c>
    </row>
    <row r="476" spans="1:14" ht="16.5">
      <c r="A476" s="105" t="s">
        <v>1710</v>
      </c>
      <c r="B476" s="67" t="s">
        <v>1257</v>
      </c>
      <c r="C476" s="67" t="s">
        <v>599</v>
      </c>
      <c r="D476" s="67" t="s">
        <v>603</v>
      </c>
      <c r="E476" s="68" t="s">
        <v>1711</v>
      </c>
      <c r="F476" s="108" t="s">
        <v>129</v>
      </c>
      <c r="G476" s="111" t="s">
        <v>129</v>
      </c>
      <c r="H476" s="109" t="s">
        <v>129</v>
      </c>
      <c r="I476" s="108" t="s">
        <v>129</v>
      </c>
      <c r="J476" s="115" t="s">
        <v>129</v>
      </c>
      <c r="K476" s="113" t="s">
        <v>129</v>
      </c>
      <c r="L476" s="108" t="s">
        <v>129</v>
      </c>
      <c r="M476" s="115" t="s">
        <v>129</v>
      </c>
      <c r="N476" s="113" t="s">
        <v>129</v>
      </c>
    </row>
    <row r="477" spans="1:14" ht="16.5">
      <c r="A477" s="105" t="s">
        <v>604</v>
      </c>
      <c r="B477" s="67" t="s">
        <v>1257</v>
      </c>
      <c r="C477" s="67" t="s">
        <v>599</v>
      </c>
      <c r="D477" s="67" t="s">
        <v>605</v>
      </c>
      <c r="E477" s="68"/>
      <c r="F477" s="108">
        <v>72</v>
      </c>
      <c r="G477" s="111">
        <v>72</v>
      </c>
      <c r="H477" s="109" t="s">
        <v>129</v>
      </c>
      <c r="I477" s="108">
        <v>70</v>
      </c>
      <c r="J477" s="115">
        <v>70</v>
      </c>
      <c r="K477" s="113" t="s">
        <v>129</v>
      </c>
      <c r="L477" s="108">
        <v>59</v>
      </c>
      <c r="M477" s="115">
        <v>58</v>
      </c>
      <c r="N477" s="113">
        <v>1</v>
      </c>
    </row>
    <row r="478" spans="1:14" ht="16.5">
      <c r="A478" s="105" t="s">
        <v>1712</v>
      </c>
      <c r="B478" s="67" t="s">
        <v>1257</v>
      </c>
      <c r="C478" s="67" t="s">
        <v>599</v>
      </c>
      <c r="D478" s="67" t="s">
        <v>605</v>
      </c>
      <c r="E478" s="68" t="s">
        <v>1713</v>
      </c>
      <c r="F478" s="108">
        <v>17</v>
      </c>
      <c r="G478" s="111">
        <v>17</v>
      </c>
      <c r="H478" s="109" t="s">
        <v>129</v>
      </c>
      <c r="I478" s="108">
        <v>16</v>
      </c>
      <c r="J478" s="115">
        <v>16</v>
      </c>
      <c r="K478" s="113" t="s">
        <v>129</v>
      </c>
      <c r="L478" s="108">
        <v>12</v>
      </c>
      <c r="M478" s="115">
        <v>12</v>
      </c>
      <c r="N478" s="113" t="s">
        <v>129</v>
      </c>
    </row>
    <row r="479" spans="1:14" ht="16.5">
      <c r="A479" s="105" t="s">
        <v>1714</v>
      </c>
      <c r="B479" s="67" t="s">
        <v>1257</v>
      </c>
      <c r="C479" s="67" t="s">
        <v>599</v>
      </c>
      <c r="D479" s="67" t="s">
        <v>605</v>
      </c>
      <c r="E479" s="68" t="s">
        <v>1715</v>
      </c>
      <c r="F479" s="108">
        <v>14</v>
      </c>
      <c r="G479" s="111">
        <v>14</v>
      </c>
      <c r="H479" s="109" t="s">
        <v>129</v>
      </c>
      <c r="I479" s="108">
        <v>12</v>
      </c>
      <c r="J479" s="115">
        <v>12</v>
      </c>
      <c r="K479" s="113" t="s">
        <v>129</v>
      </c>
      <c r="L479" s="108">
        <v>8</v>
      </c>
      <c r="M479" s="115">
        <v>7</v>
      </c>
      <c r="N479" s="113">
        <v>1</v>
      </c>
    </row>
    <row r="480" spans="1:14" ht="16.5">
      <c r="A480" s="105" t="s">
        <v>1716</v>
      </c>
      <c r="B480" s="67" t="s">
        <v>1257</v>
      </c>
      <c r="C480" s="67" t="s">
        <v>599</v>
      </c>
      <c r="D480" s="67" t="s">
        <v>605</v>
      </c>
      <c r="E480" s="68" t="s">
        <v>1717</v>
      </c>
      <c r="F480" s="108">
        <v>9</v>
      </c>
      <c r="G480" s="111">
        <v>9</v>
      </c>
      <c r="H480" s="109" t="s">
        <v>129</v>
      </c>
      <c r="I480" s="108">
        <v>8</v>
      </c>
      <c r="J480" s="115">
        <v>8</v>
      </c>
      <c r="K480" s="113" t="s">
        <v>129</v>
      </c>
      <c r="L480" s="108">
        <v>6</v>
      </c>
      <c r="M480" s="115">
        <v>6</v>
      </c>
      <c r="N480" s="113" t="s">
        <v>129</v>
      </c>
    </row>
    <row r="481" spans="1:14" ht="16.5">
      <c r="A481" s="105" t="s">
        <v>1718</v>
      </c>
      <c r="B481" s="67" t="s">
        <v>1257</v>
      </c>
      <c r="C481" s="67" t="s">
        <v>599</v>
      </c>
      <c r="D481" s="67" t="s">
        <v>605</v>
      </c>
      <c r="E481" s="68" t="s">
        <v>1719</v>
      </c>
      <c r="F481" s="108">
        <v>3</v>
      </c>
      <c r="G481" s="111">
        <v>3</v>
      </c>
      <c r="H481" s="109" t="s">
        <v>129</v>
      </c>
      <c r="I481" s="108">
        <v>3</v>
      </c>
      <c r="J481" s="115">
        <v>3</v>
      </c>
      <c r="K481" s="113" t="s">
        <v>129</v>
      </c>
      <c r="L481" s="108">
        <v>3</v>
      </c>
      <c r="M481" s="115">
        <v>3</v>
      </c>
      <c r="N481" s="113" t="s">
        <v>129</v>
      </c>
    </row>
    <row r="482" spans="1:14" ht="16.5">
      <c r="A482" s="105" t="s">
        <v>1720</v>
      </c>
      <c r="B482" s="67" t="s">
        <v>1257</v>
      </c>
      <c r="C482" s="67" t="s">
        <v>599</v>
      </c>
      <c r="D482" s="67" t="s">
        <v>605</v>
      </c>
      <c r="E482" s="68" t="s">
        <v>1721</v>
      </c>
      <c r="F482" s="108">
        <v>26</v>
      </c>
      <c r="G482" s="111">
        <v>26</v>
      </c>
      <c r="H482" s="109" t="s">
        <v>129</v>
      </c>
      <c r="I482" s="108">
        <v>28</v>
      </c>
      <c r="J482" s="115">
        <v>28</v>
      </c>
      <c r="K482" s="113" t="s">
        <v>129</v>
      </c>
      <c r="L482" s="108">
        <v>27</v>
      </c>
      <c r="M482" s="115">
        <v>27</v>
      </c>
      <c r="N482" s="113" t="s">
        <v>129</v>
      </c>
    </row>
    <row r="483" spans="1:14" ht="16.5">
      <c r="A483" s="105" t="s">
        <v>1722</v>
      </c>
      <c r="B483" s="67" t="s">
        <v>1257</v>
      </c>
      <c r="C483" s="67" t="s">
        <v>599</v>
      </c>
      <c r="D483" s="67" t="s">
        <v>605</v>
      </c>
      <c r="E483" s="68" t="s">
        <v>1723</v>
      </c>
      <c r="F483" s="108" t="s">
        <v>129</v>
      </c>
      <c r="G483" s="111" t="s">
        <v>129</v>
      </c>
      <c r="H483" s="109" t="s">
        <v>129</v>
      </c>
      <c r="I483" s="108" t="s">
        <v>129</v>
      </c>
      <c r="J483" s="115" t="s">
        <v>129</v>
      </c>
      <c r="K483" s="113" t="s">
        <v>129</v>
      </c>
      <c r="L483" s="108" t="s">
        <v>129</v>
      </c>
      <c r="M483" s="115" t="s">
        <v>129</v>
      </c>
      <c r="N483" s="113" t="s">
        <v>129</v>
      </c>
    </row>
    <row r="484" spans="1:14" ht="16.5">
      <c r="A484" s="105" t="s">
        <v>1724</v>
      </c>
      <c r="B484" s="67" t="s">
        <v>1257</v>
      </c>
      <c r="C484" s="67" t="s">
        <v>599</v>
      </c>
      <c r="D484" s="67" t="s">
        <v>605</v>
      </c>
      <c r="E484" s="68" t="s">
        <v>1725</v>
      </c>
      <c r="F484" s="108">
        <v>3</v>
      </c>
      <c r="G484" s="111">
        <v>3</v>
      </c>
      <c r="H484" s="109" t="s">
        <v>129</v>
      </c>
      <c r="I484" s="108">
        <v>3</v>
      </c>
      <c r="J484" s="115">
        <v>3</v>
      </c>
      <c r="K484" s="113" t="s">
        <v>129</v>
      </c>
      <c r="L484" s="108">
        <v>3</v>
      </c>
      <c r="M484" s="115">
        <v>3</v>
      </c>
      <c r="N484" s="113" t="s">
        <v>129</v>
      </c>
    </row>
    <row r="485" spans="1:14" ht="16.5">
      <c r="A485" s="105" t="s">
        <v>606</v>
      </c>
      <c r="B485" s="67" t="s">
        <v>1257</v>
      </c>
      <c r="C485" s="67" t="s">
        <v>599</v>
      </c>
      <c r="D485" s="67" t="s">
        <v>607</v>
      </c>
      <c r="E485" s="68"/>
      <c r="F485" s="108">
        <v>20</v>
      </c>
      <c r="G485" s="111">
        <v>20</v>
      </c>
      <c r="H485" s="109" t="s">
        <v>129</v>
      </c>
      <c r="I485" s="108">
        <v>19</v>
      </c>
      <c r="J485" s="115">
        <v>19</v>
      </c>
      <c r="K485" s="113" t="s">
        <v>129</v>
      </c>
      <c r="L485" s="108">
        <v>17</v>
      </c>
      <c r="M485" s="115">
        <v>17</v>
      </c>
      <c r="N485" s="113" t="s">
        <v>129</v>
      </c>
    </row>
    <row r="486" spans="1:14" ht="16.5">
      <c r="A486" s="105" t="s">
        <v>1726</v>
      </c>
      <c r="B486" s="67" t="s">
        <v>1257</v>
      </c>
      <c r="C486" s="67" t="s">
        <v>599</v>
      </c>
      <c r="D486" s="67" t="s">
        <v>607</v>
      </c>
      <c r="E486" s="68" t="s">
        <v>1727</v>
      </c>
      <c r="F486" s="108">
        <v>15</v>
      </c>
      <c r="G486" s="111">
        <v>15</v>
      </c>
      <c r="H486" s="109" t="s">
        <v>129</v>
      </c>
      <c r="I486" s="108">
        <v>14</v>
      </c>
      <c r="J486" s="115">
        <v>14</v>
      </c>
      <c r="K486" s="113" t="s">
        <v>129</v>
      </c>
      <c r="L486" s="108">
        <v>1</v>
      </c>
      <c r="M486" s="115" t="s">
        <v>130</v>
      </c>
      <c r="N486" s="113" t="s">
        <v>130</v>
      </c>
    </row>
    <row r="487" spans="1:14" ht="16.5">
      <c r="A487" s="105" t="s">
        <v>1728</v>
      </c>
      <c r="B487" s="67" t="s">
        <v>1257</v>
      </c>
      <c r="C487" s="67" t="s">
        <v>599</v>
      </c>
      <c r="D487" s="67" t="s">
        <v>607</v>
      </c>
      <c r="E487" s="68" t="s">
        <v>1729</v>
      </c>
      <c r="F487" s="108">
        <v>5</v>
      </c>
      <c r="G487" s="111">
        <v>5</v>
      </c>
      <c r="H487" s="109" t="s">
        <v>129</v>
      </c>
      <c r="I487" s="108">
        <v>5</v>
      </c>
      <c r="J487" s="115">
        <v>5</v>
      </c>
      <c r="K487" s="113" t="s">
        <v>129</v>
      </c>
      <c r="L487" s="108">
        <v>16</v>
      </c>
      <c r="M487" s="115" t="s">
        <v>130</v>
      </c>
      <c r="N487" s="113" t="s">
        <v>130</v>
      </c>
    </row>
    <row r="488" spans="1:14" ht="16.5">
      <c r="A488" s="105" t="s">
        <v>608</v>
      </c>
      <c r="B488" s="67" t="s">
        <v>1257</v>
      </c>
      <c r="C488" s="67" t="s">
        <v>609</v>
      </c>
      <c r="D488" s="67"/>
      <c r="E488" s="68"/>
      <c r="F488" s="108">
        <v>194</v>
      </c>
      <c r="G488" s="111">
        <v>194</v>
      </c>
      <c r="H488" s="109" t="s">
        <v>129</v>
      </c>
      <c r="I488" s="108">
        <v>176</v>
      </c>
      <c r="J488" s="115">
        <v>176</v>
      </c>
      <c r="K488" s="113" t="s">
        <v>129</v>
      </c>
      <c r="L488" s="108">
        <v>154</v>
      </c>
      <c r="M488" s="115">
        <v>153</v>
      </c>
      <c r="N488" s="113">
        <v>1</v>
      </c>
    </row>
    <row r="489" spans="1:14" ht="16.5">
      <c r="A489" s="105" t="s">
        <v>610</v>
      </c>
      <c r="B489" s="67" t="s">
        <v>1257</v>
      </c>
      <c r="C489" s="67" t="s">
        <v>609</v>
      </c>
      <c r="D489" s="67" t="s">
        <v>611</v>
      </c>
      <c r="E489" s="68"/>
      <c r="F489" s="108">
        <v>123</v>
      </c>
      <c r="G489" s="111">
        <v>123</v>
      </c>
      <c r="H489" s="109" t="s">
        <v>129</v>
      </c>
      <c r="I489" s="108">
        <v>111</v>
      </c>
      <c r="J489" s="115">
        <v>111</v>
      </c>
      <c r="K489" s="113" t="s">
        <v>129</v>
      </c>
      <c r="L489" s="108">
        <v>97</v>
      </c>
      <c r="M489" s="115">
        <v>96</v>
      </c>
      <c r="N489" s="113">
        <v>1</v>
      </c>
    </row>
    <row r="490" spans="1:14" ht="16.5">
      <c r="A490" s="105" t="s">
        <v>1730</v>
      </c>
      <c r="B490" s="67" t="s">
        <v>1257</v>
      </c>
      <c r="C490" s="67" t="s">
        <v>609</v>
      </c>
      <c r="D490" s="67" t="s">
        <v>611</v>
      </c>
      <c r="E490" s="68" t="s">
        <v>404</v>
      </c>
      <c r="F490" s="108">
        <v>5</v>
      </c>
      <c r="G490" s="111">
        <v>5</v>
      </c>
      <c r="H490" s="109" t="s">
        <v>129</v>
      </c>
      <c r="I490" s="108">
        <v>5</v>
      </c>
      <c r="J490" s="115">
        <v>5</v>
      </c>
      <c r="K490" s="113" t="s">
        <v>129</v>
      </c>
      <c r="L490" s="108">
        <v>4</v>
      </c>
      <c r="M490" s="115">
        <v>4</v>
      </c>
      <c r="N490" s="113" t="s">
        <v>129</v>
      </c>
    </row>
    <row r="491" spans="1:14" ht="16.5">
      <c r="A491" s="105" t="s">
        <v>1731</v>
      </c>
      <c r="B491" s="67" t="s">
        <v>1257</v>
      </c>
      <c r="C491" s="67" t="s">
        <v>609</v>
      </c>
      <c r="D491" s="67" t="s">
        <v>611</v>
      </c>
      <c r="E491" s="68" t="s">
        <v>1732</v>
      </c>
      <c r="F491" s="108">
        <v>4</v>
      </c>
      <c r="G491" s="111">
        <v>4</v>
      </c>
      <c r="H491" s="109" t="s">
        <v>129</v>
      </c>
      <c r="I491" s="108">
        <v>3</v>
      </c>
      <c r="J491" s="115">
        <v>3</v>
      </c>
      <c r="K491" s="113" t="s">
        <v>129</v>
      </c>
      <c r="L491" s="108">
        <v>3</v>
      </c>
      <c r="M491" s="115">
        <v>3</v>
      </c>
      <c r="N491" s="113" t="s">
        <v>129</v>
      </c>
    </row>
    <row r="492" spans="1:14" ht="16.5">
      <c r="A492" s="105" t="s">
        <v>1733</v>
      </c>
      <c r="B492" s="67" t="s">
        <v>1257</v>
      </c>
      <c r="C492" s="67" t="s">
        <v>609</v>
      </c>
      <c r="D492" s="67" t="s">
        <v>611</v>
      </c>
      <c r="E492" s="68" t="s">
        <v>1734</v>
      </c>
      <c r="F492" s="108">
        <v>5</v>
      </c>
      <c r="G492" s="111">
        <v>5</v>
      </c>
      <c r="H492" s="109" t="s">
        <v>129</v>
      </c>
      <c r="I492" s="108">
        <v>5</v>
      </c>
      <c r="J492" s="115">
        <v>5</v>
      </c>
      <c r="K492" s="113" t="s">
        <v>129</v>
      </c>
      <c r="L492" s="108">
        <v>4</v>
      </c>
      <c r="M492" s="115">
        <v>4</v>
      </c>
      <c r="N492" s="113" t="s">
        <v>129</v>
      </c>
    </row>
    <row r="493" spans="1:14" ht="16.5">
      <c r="A493" s="105" t="s">
        <v>1735</v>
      </c>
      <c r="B493" s="67" t="s">
        <v>1257</v>
      </c>
      <c r="C493" s="67" t="s">
        <v>609</v>
      </c>
      <c r="D493" s="67" t="s">
        <v>611</v>
      </c>
      <c r="E493" s="68" t="s">
        <v>1736</v>
      </c>
      <c r="F493" s="108">
        <v>4</v>
      </c>
      <c r="G493" s="111">
        <v>4</v>
      </c>
      <c r="H493" s="109" t="s">
        <v>129</v>
      </c>
      <c r="I493" s="108">
        <v>4</v>
      </c>
      <c r="J493" s="115">
        <v>4</v>
      </c>
      <c r="K493" s="113" t="s">
        <v>129</v>
      </c>
      <c r="L493" s="108">
        <v>5</v>
      </c>
      <c r="M493" s="115">
        <v>5</v>
      </c>
      <c r="N493" s="113" t="s">
        <v>129</v>
      </c>
    </row>
    <row r="494" spans="1:14" ht="16.5">
      <c r="A494" s="105" t="s">
        <v>1737</v>
      </c>
      <c r="B494" s="67" t="s">
        <v>1257</v>
      </c>
      <c r="C494" s="67" t="s">
        <v>609</v>
      </c>
      <c r="D494" s="67" t="s">
        <v>611</v>
      </c>
      <c r="E494" s="68" t="s">
        <v>1738</v>
      </c>
      <c r="F494" s="108">
        <v>2</v>
      </c>
      <c r="G494" s="111" t="s">
        <v>130</v>
      </c>
      <c r="H494" s="109" t="s">
        <v>130</v>
      </c>
      <c r="I494" s="108">
        <v>1</v>
      </c>
      <c r="J494" s="115" t="s">
        <v>130</v>
      </c>
      <c r="K494" s="113" t="s">
        <v>130</v>
      </c>
      <c r="L494" s="108">
        <v>1</v>
      </c>
      <c r="M494" s="115" t="s">
        <v>130</v>
      </c>
      <c r="N494" s="113" t="s">
        <v>130</v>
      </c>
    </row>
    <row r="495" spans="1:14" ht="16.5">
      <c r="A495" s="105" t="s">
        <v>1739</v>
      </c>
      <c r="B495" s="67" t="s">
        <v>1257</v>
      </c>
      <c r="C495" s="67" t="s">
        <v>609</v>
      </c>
      <c r="D495" s="67" t="s">
        <v>611</v>
      </c>
      <c r="E495" s="68" t="s">
        <v>1740</v>
      </c>
      <c r="F495" s="108">
        <v>5</v>
      </c>
      <c r="G495" s="111">
        <v>5</v>
      </c>
      <c r="H495" s="109" t="s">
        <v>129</v>
      </c>
      <c r="I495" s="108">
        <v>4</v>
      </c>
      <c r="J495" s="115">
        <v>4</v>
      </c>
      <c r="K495" s="113" t="s">
        <v>129</v>
      </c>
      <c r="L495" s="108">
        <v>5</v>
      </c>
      <c r="M495" s="115">
        <v>4</v>
      </c>
      <c r="N495" s="113">
        <v>1</v>
      </c>
    </row>
    <row r="496" spans="1:14" ht="16.5">
      <c r="A496" s="105" t="s">
        <v>1741</v>
      </c>
      <c r="B496" s="67" t="s">
        <v>1257</v>
      </c>
      <c r="C496" s="67" t="s">
        <v>609</v>
      </c>
      <c r="D496" s="67" t="s">
        <v>611</v>
      </c>
      <c r="E496" s="68" t="s">
        <v>1742</v>
      </c>
      <c r="F496" s="108">
        <v>7</v>
      </c>
      <c r="G496" s="111">
        <v>7</v>
      </c>
      <c r="H496" s="109" t="s">
        <v>129</v>
      </c>
      <c r="I496" s="108">
        <v>6</v>
      </c>
      <c r="J496" s="115">
        <v>6</v>
      </c>
      <c r="K496" s="113" t="s">
        <v>129</v>
      </c>
      <c r="L496" s="108">
        <v>4</v>
      </c>
      <c r="M496" s="115">
        <v>4</v>
      </c>
      <c r="N496" s="113" t="s">
        <v>129</v>
      </c>
    </row>
    <row r="497" spans="1:14" ht="16.5">
      <c r="A497" s="105" t="s">
        <v>1743</v>
      </c>
      <c r="B497" s="67" t="s">
        <v>1257</v>
      </c>
      <c r="C497" s="67" t="s">
        <v>609</v>
      </c>
      <c r="D497" s="67" t="s">
        <v>611</v>
      </c>
      <c r="E497" s="68" t="s">
        <v>187</v>
      </c>
      <c r="F497" s="108">
        <v>8</v>
      </c>
      <c r="G497" s="111">
        <v>8</v>
      </c>
      <c r="H497" s="109" t="s">
        <v>129</v>
      </c>
      <c r="I497" s="108">
        <v>7</v>
      </c>
      <c r="J497" s="115">
        <v>7</v>
      </c>
      <c r="K497" s="113" t="s">
        <v>129</v>
      </c>
      <c r="L497" s="108">
        <v>6</v>
      </c>
      <c r="M497" s="115">
        <v>6</v>
      </c>
      <c r="N497" s="113" t="s">
        <v>129</v>
      </c>
    </row>
    <row r="498" spans="1:14" ht="16.5">
      <c r="A498" s="105" t="s">
        <v>1744</v>
      </c>
      <c r="B498" s="67" t="s">
        <v>1257</v>
      </c>
      <c r="C498" s="67" t="s">
        <v>609</v>
      </c>
      <c r="D498" s="67" t="s">
        <v>611</v>
      </c>
      <c r="E498" s="68" t="s">
        <v>1745</v>
      </c>
      <c r="F498" s="108">
        <v>15</v>
      </c>
      <c r="G498" s="111">
        <v>15</v>
      </c>
      <c r="H498" s="109" t="s">
        <v>129</v>
      </c>
      <c r="I498" s="108">
        <v>13</v>
      </c>
      <c r="J498" s="115">
        <v>13</v>
      </c>
      <c r="K498" s="113" t="s">
        <v>129</v>
      </c>
      <c r="L498" s="108">
        <v>11</v>
      </c>
      <c r="M498" s="115">
        <v>11</v>
      </c>
      <c r="N498" s="113" t="s">
        <v>129</v>
      </c>
    </row>
    <row r="499" spans="1:14" ht="16.5">
      <c r="A499" s="105" t="s">
        <v>1746</v>
      </c>
      <c r="B499" s="67" t="s">
        <v>1257</v>
      </c>
      <c r="C499" s="67" t="s">
        <v>609</v>
      </c>
      <c r="D499" s="67" t="s">
        <v>611</v>
      </c>
      <c r="E499" s="68" t="s">
        <v>1747</v>
      </c>
      <c r="F499" s="108">
        <v>8</v>
      </c>
      <c r="G499" s="111">
        <v>8</v>
      </c>
      <c r="H499" s="109" t="s">
        <v>129</v>
      </c>
      <c r="I499" s="108">
        <v>7</v>
      </c>
      <c r="J499" s="115">
        <v>7</v>
      </c>
      <c r="K499" s="113" t="s">
        <v>129</v>
      </c>
      <c r="L499" s="108">
        <v>7</v>
      </c>
      <c r="M499" s="115">
        <v>7</v>
      </c>
      <c r="N499" s="113" t="s">
        <v>129</v>
      </c>
    </row>
    <row r="500" spans="1:14" ht="16.5">
      <c r="A500" s="105" t="s">
        <v>1748</v>
      </c>
      <c r="B500" s="67" t="s">
        <v>1257</v>
      </c>
      <c r="C500" s="67" t="s">
        <v>609</v>
      </c>
      <c r="D500" s="67" t="s">
        <v>611</v>
      </c>
      <c r="E500" s="68" t="s">
        <v>314</v>
      </c>
      <c r="F500" s="108">
        <v>15</v>
      </c>
      <c r="G500" s="111">
        <v>15</v>
      </c>
      <c r="H500" s="109" t="s">
        <v>129</v>
      </c>
      <c r="I500" s="108">
        <v>12</v>
      </c>
      <c r="J500" s="115">
        <v>12</v>
      </c>
      <c r="K500" s="113" t="s">
        <v>129</v>
      </c>
      <c r="L500" s="108">
        <v>11</v>
      </c>
      <c r="M500" s="115">
        <v>11</v>
      </c>
      <c r="N500" s="113" t="s">
        <v>129</v>
      </c>
    </row>
    <row r="501" spans="1:14" ht="16.5">
      <c r="A501" s="105" t="s">
        <v>1749</v>
      </c>
      <c r="B501" s="67" t="s">
        <v>1257</v>
      </c>
      <c r="C501" s="67" t="s">
        <v>609</v>
      </c>
      <c r="D501" s="67" t="s">
        <v>611</v>
      </c>
      <c r="E501" s="68" t="s">
        <v>1750</v>
      </c>
      <c r="F501" s="108">
        <v>5</v>
      </c>
      <c r="G501" s="111">
        <v>5</v>
      </c>
      <c r="H501" s="109" t="s">
        <v>129</v>
      </c>
      <c r="I501" s="108">
        <v>5</v>
      </c>
      <c r="J501" s="115">
        <v>5</v>
      </c>
      <c r="K501" s="113" t="s">
        <v>129</v>
      </c>
      <c r="L501" s="108">
        <v>5</v>
      </c>
      <c r="M501" s="115">
        <v>5</v>
      </c>
      <c r="N501" s="113" t="s">
        <v>129</v>
      </c>
    </row>
    <row r="502" spans="1:14" ht="16.5">
      <c r="A502" s="105" t="s">
        <v>1751</v>
      </c>
      <c r="B502" s="67" t="s">
        <v>1257</v>
      </c>
      <c r="C502" s="67" t="s">
        <v>609</v>
      </c>
      <c r="D502" s="67" t="s">
        <v>611</v>
      </c>
      <c r="E502" s="68" t="s">
        <v>1752</v>
      </c>
      <c r="F502" s="108">
        <v>1</v>
      </c>
      <c r="G502" s="111" t="s">
        <v>130</v>
      </c>
      <c r="H502" s="109" t="s">
        <v>130</v>
      </c>
      <c r="I502" s="108">
        <v>1</v>
      </c>
      <c r="J502" s="115" t="s">
        <v>130</v>
      </c>
      <c r="K502" s="113" t="s">
        <v>130</v>
      </c>
      <c r="L502" s="108">
        <v>1</v>
      </c>
      <c r="M502" s="115" t="s">
        <v>130</v>
      </c>
      <c r="N502" s="113" t="s">
        <v>130</v>
      </c>
    </row>
    <row r="503" spans="1:14" ht="16.5">
      <c r="A503" s="105" t="s">
        <v>1753</v>
      </c>
      <c r="B503" s="67" t="s">
        <v>1257</v>
      </c>
      <c r="C503" s="67" t="s">
        <v>609</v>
      </c>
      <c r="D503" s="67" t="s">
        <v>611</v>
      </c>
      <c r="E503" s="68" t="s">
        <v>1754</v>
      </c>
      <c r="F503" s="108">
        <v>6</v>
      </c>
      <c r="G503" s="111">
        <v>6</v>
      </c>
      <c r="H503" s="109" t="s">
        <v>129</v>
      </c>
      <c r="I503" s="108">
        <v>6</v>
      </c>
      <c r="J503" s="115">
        <v>6</v>
      </c>
      <c r="K503" s="113" t="s">
        <v>129</v>
      </c>
      <c r="L503" s="108">
        <v>5</v>
      </c>
      <c r="M503" s="115">
        <v>5</v>
      </c>
      <c r="N503" s="113" t="s">
        <v>129</v>
      </c>
    </row>
    <row r="504" spans="1:14" ht="16.5">
      <c r="A504" s="105" t="s">
        <v>1755</v>
      </c>
      <c r="B504" s="67" t="s">
        <v>1257</v>
      </c>
      <c r="C504" s="67" t="s">
        <v>609</v>
      </c>
      <c r="D504" s="67" t="s">
        <v>611</v>
      </c>
      <c r="E504" s="68" t="s">
        <v>301</v>
      </c>
      <c r="F504" s="108">
        <v>3</v>
      </c>
      <c r="G504" s="111">
        <v>3</v>
      </c>
      <c r="H504" s="109" t="s">
        <v>129</v>
      </c>
      <c r="I504" s="108">
        <v>2</v>
      </c>
      <c r="J504" s="115" t="s">
        <v>130</v>
      </c>
      <c r="K504" s="113" t="s">
        <v>130</v>
      </c>
      <c r="L504" s="108" t="s">
        <v>129</v>
      </c>
      <c r="M504" s="115" t="s">
        <v>129</v>
      </c>
      <c r="N504" s="113" t="s">
        <v>129</v>
      </c>
    </row>
    <row r="505" spans="1:14" ht="16.5">
      <c r="A505" s="105" t="s">
        <v>1756</v>
      </c>
      <c r="B505" s="67" t="s">
        <v>1257</v>
      </c>
      <c r="C505" s="67" t="s">
        <v>609</v>
      </c>
      <c r="D505" s="67" t="s">
        <v>611</v>
      </c>
      <c r="E505" s="68" t="s">
        <v>263</v>
      </c>
      <c r="F505" s="195">
        <v>4</v>
      </c>
      <c r="G505" s="196">
        <v>4</v>
      </c>
      <c r="H505" s="197" t="s">
        <v>129</v>
      </c>
      <c r="I505" s="108">
        <v>5</v>
      </c>
      <c r="J505" s="115">
        <v>5</v>
      </c>
      <c r="K505" s="113" t="s">
        <v>129</v>
      </c>
      <c r="L505" s="108">
        <v>3</v>
      </c>
      <c r="M505" s="115">
        <v>3</v>
      </c>
      <c r="N505" s="113" t="s">
        <v>129</v>
      </c>
    </row>
    <row r="506" spans="1:14" ht="16.5">
      <c r="A506" s="105" t="s">
        <v>1757</v>
      </c>
      <c r="B506" s="67" t="s">
        <v>1257</v>
      </c>
      <c r="C506" s="67" t="s">
        <v>609</v>
      </c>
      <c r="D506" s="67" t="s">
        <v>611</v>
      </c>
      <c r="E506" s="68" t="s">
        <v>179</v>
      </c>
      <c r="F506" s="108">
        <v>2</v>
      </c>
      <c r="G506" s="111" t="s">
        <v>130</v>
      </c>
      <c r="H506" s="109" t="s">
        <v>130</v>
      </c>
      <c r="I506" s="108">
        <v>3</v>
      </c>
      <c r="J506" s="115">
        <v>3</v>
      </c>
      <c r="K506" s="113" t="s">
        <v>129</v>
      </c>
      <c r="L506" s="108">
        <v>2</v>
      </c>
      <c r="M506" s="115" t="s">
        <v>130</v>
      </c>
      <c r="N506" s="113" t="s">
        <v>130</v>
      </c>
    </row>
    <row r="507" spans="1:14" ht="16.5">
      <c r="A507" s="105" t="s">
        <v>1758</v>
      </c>
      <c r="B507" s="67" t="s">
        <v>1257</v>
      </c>
      <c r="C507" s="67" t="s">
        <v>609</v>
      </c>
      <c r="D507" s="67" t="s">
        <v>611</v>
      </c>
      <c r="E507" s="68" t="s">
        <v>1759</v>
      </c>
      <c r="F507" s="108">
        <v>1</v>
      </c>
      <c r="G507" s="111" t="s">
        <v>130</v>
      </c>
      <c r="H507" s="109" t="s">
        <v>130</v>
      </c>
      <c r="I507" s="108">
        <v>1</v>
      </c>
      <c r="J507" s="115" t="s">
        <v>130</v>
      </c>
      <c r="K507" s="113" t="s">
        <v>130</v>
      </c>
      <c r="L507" s="108">
        <v>1</v>
      </c>
      <c r="M507" s="115" t="s">
        <v>130</v>
      </c>
      <c r="N507" s="113" t="s">
        <v>130</v>
      </c>
    </row>
    <row r="508" spans="1:14" ht="16.5">
      <c r="A508" s="105" t="s">
        <v>1760</v>
      </c>
      <c r="B508" s="67" t="s">
        <v>1257</v>
      </c>
      <c r="C508" s="67" t="s">
        <v>609</v>
      </c>
      <c r="D508" s="67" t="s">
        <v>611</v>
      </c>
      <c r="E508" s="68" t="s">
        <v>1761</v>
      </c>
      <c r="F508" s="108" t="s">
        <v>129</v>
      </c>
      <c r="G508" s="111" t="s">
        <v>129</v>
      </c>
      <c r="H508" s="109" t="s">
        <v>129</v>
      </c>
      <c r="I508" s="108" t="s">
        <v>129</v>
      </c>
      <c r="J508" s="115" t="s">
        <v>129</v>
      </c>
      <c r="K508" s="113" t="s">
        <v>129</v>
      </c>
      <c r="L508" s="108" t="s">
        <v>129</v>
      </c>
      <c r="M508" s="115" t="s">
        <v>129</v>
      </c>
      <c r="N508" s="113" t="s">
        <v>129</v>
      </c>
    </row>
    <row r="509" spans="1:14" ht="16.5">
      <c r="A509" s="105" t="s">
        <v>1762</v>
      </c>
      <c r="B509" s="67" t="s">
        <v>1257</v>
      </c>
      <c r="C509" s="67" t="s">
        <v>609</v>
      </c>
      <c r="D509" s="67" t="s">
        <v>611</v>
      </c>
      <c r="E509" s="68" t="s">
        <v>1763</v>
      </c>
      <c r="F509" s="108">
        <v>1</v>
      </c>
      <c r="G509" s="111" t="s">
        <v>130</v>
      </c>
      <c r="H509" s="109" t="s">
        <v>130</v>
      </c>
      <c r="I509" s="108">
        <v>1</v>
      </c>
      <c r="J509" s="115" t="s">
        <v>130</v>
      </c>
      <c r="K509" s="113" t="s">
        <v>130</v>
      </c>
      <c r="L509" s="108">
        <v>1</v>
      </c>
      <c r="M509" s="115" t="s">
        <v>130</v>
      </c>
      <c r="N509" s="113" t="s">
        <v>130</v>
      </c>
    </row>
    <row r="510" spans="1:14" ht="16.5">
      <c r="A510" s="105" t="s">
        <v>1764</v>
      </c>
      <c r="B510" s="67" t="s">
        <v>1257</v>
      </c>
      <c r="C510" s="67" t="s">
        <v>609</v>
      </c>
      <c r="D510" s="67" t="s">
        <v>611</v>
      </c>
      <c r="E510" s="68" t="s">
        <v>1765</v>
      </c>
      <c r="F510" s="108">
        <v>4</v>
      </c>
      <c r="G510" s="111">
        <v>4</v>
      </c>
      <c r="H510" s="109" t="s">
        <v>129</v>
      </c>
      <c r="I510" s="108">
        <v>4</v>
      </c>
      <c r="J510" s="115">
        <v>4</v>
      </c>
      <c r="K510" s="113" t="s">
        <v>129</v>
      </c>
      <c r="L510" s="108">
        <v>4</v>
      </c>
      <c r="M510" s="115">
        <v>4</v>
      </c>
      <c r="N510" s="113" t="s">
        <v>129</v>
      </c>
    </row>
    <row r="511" spans="1:14" ht="16.5">
      <c r="A511" s="105" t="s">
        <v>1766</v>
      </c>
      <c r="B511" s="67" t="s">
        <v>1257</v>
      </c>
      <c r="C511" s="67" t="s">
        <v>609</v>
      </c>
      <c r="D511" s="67" t="s">
        <v>611</v>
      </c>
      <c r="E511" s="68" t="s">
        <v>1767</v>
      </c>
      <c r="F511" s="108">
        <v>2</v>
      </c>
      <c r="G511" s="111" t="s">
        <v>130</v>
      </c>
      <c r="H511" s="109" t="s">
        <v>130</v>
      </c>
      <c r="I511" s="108">
        <v>1</v>
      </c>
      <c r="J511" s="115" t="s">
        <v>130</v>
      </c>
      <c r="K511" s="113" t="s">
        <v>130</v>
      </c>
      <c r="L511" s="108">
        <v>1</v>
      </c>
      <c r="M511" s="115" t="s">
        <v>130</v>
      </c>
      <c r="N511" s="113" t="s">
        <v>130</v>
      </c>
    </row>
    <row r="512" spans="1:14" ht="16.5">
      <c r="A512" s="105" t="s">
        <v>1768</v>
      </c>
      <c r="B512" s="67" t="s">
        <v>1257</v>
      </c>
      <c r="C512" s="67" t="s">
        <v>609</v>
      </c>
      <c r="D512" s="67" t="s">
        <v>611</v>
      </c>
      <c r="E512" s="68" t="s">
        <v>1769</v>
      </c>
      <c r="F512" s="108">
        <v>4</v>
      </c>
      <c r="G512" s="111">
        <v>4</v>
      </c>
      <c r="H512" s="109" t="s">
        <v>129</v>
      </c>
      <c r="I512" s="108">
        <v>3</v>
      </c>
      <c r="J512" s="115">
        <v>3</v>
      </c>
      <c r="K512" s="113" t="s">
        <v>129</v>
      </c>
      <c r="L512" s="108">
        <v>3</v>
      </c>
      <c r="M512" s="115">
        <v>3</v>
      </c>
      <c r="N512" s="113" t="s">
        <v>129</v>
      </c>
    </row>
    <row r="513" spans="1:14" ht="16.5">
      <c r="A513" s="105" t="s">
        <v>1770</v>
      </c>
      <c r="B513" s="67" t="s">
        <v>1257</v>
      </c>
      <c r="C513" s="67" t="s">
        <v>609</v>
      </c>
      <c r="D513" s="67" t="s">
        <v>611</v>
      </c>
      <c r="E513" s="68" t="s">
        <v>387</v>
      </c>
      <c r="F513" s="108">
        <v>12</v>
      </c>
      <c r="G513" s="111">
        <v>12</v>
      </c>
      <c r="H513" s="109" t="s">
        <v>129</v>
      </c>
      <c r="I513" s="108">
        <v>12</v>
      </c>
      <c r="J513" s="115">
        <v>12</v>
      </c>
      <c r="K513" s="113" t="s">
        <v>129</v>
      </c>
      <c r="L513" s="108">
        <v>10</v>
      </c>
      <c r="M513" s="115">
        <v>10</v>
      </c>
      <c r="N513" s="113" t="s">
        <v>129</v>
      </c>
    </row>
    <row r="514" spans="1:14" ht="16.5">
      <c r="A514" s="105" t="s">
        <v>612</v>
      </c>
      <c r="B514" s="67" t="s">
        <v>1257</v>
      </c>
      <c r="C514" s="67" t="s">
        <v>609</v>
      </c>
      <c r="D514" s="67" t="s">
        <v>613</v>
      </c>
      <c r="E514" s="68"/>
      <c r="F514" s="108">
        <v>65</v>
      </c>
      <c r="G514" s="111">
        <v>65</v>
      </c>
      <c r="H514" s="109" t="s">
        <v>129</v>
      </c>
      <c r="I514" s="108">
        <v>60</v>
      </c>
      <c r="J514" s="115">
        <v>60</v>
      </c>
      <c r="K514" s="113" t="s">
        <v>129</v>
      </c>
      <c r="L514" s="108">
        <v>50</v>
      </c>
      <c r="M514" s="115">
        <v>50</v>
      </c>
      <c r="N514" s="113" t="s">
        <v>129</v>
      </c>
    </row>
    <row r="515" spans="1:14" ht="16.5">
      <c r="A515" s="105" t="s">
        <v>1771</v>
      </c>
      <c r="B515" s="67" t="s">
        <v>1257</v>
      </c>
      <c r="C515" s="67" t="s">
        <v>609</v>
      </c>
      <c r="D515" s="67" t="s">
        <v>613</v>
      </c>
      <c r="E515" s="68" t="s">
        <v>1772</v>
      </c>
      <c r="F515" s="108">
        <v>4</v>
      </c>
      <c r="G515" s="111">
        <v>4</v>
      </c>
      <c r="H515" s="109" t="s">
        <v>129</v>
      </c>
      <c r="I515" s="108">
        <v>4</v>
      </c>
      <c r="J515" s="115" t="s">
        <v>130</v>
      </c>
      <c r="K515" s="113" t="s">
        <v>130</v>
      </c>
      <c r="L515" s="108">
        <v>3</v>
      </c>
      <c r="M515" s="115">
        <v>3</v>
      </c>
      <c r="N515" s="113" t="s">
        <v>129</v>
      </c>
    </row>
    <row r="516" spans="1:14" ht="16.5">
      <c r="A516" s="105" t="s">
        <v>1773</v>
      </c>
      <c r="B516" s="67" t="s">
        <v>1257</v>
      </c>
      <c r="C516" s="67" t="s">
        <v>609</v>
      </c>
      <c r="D516" s="67" t="s">
        <v>613</v>
      </c>
      <c r="E516" s="68" t="s">
        <v>1774</v>
      </c>
      <c r="F516" s="108">
        <v>22</v>
      </c>
      <c r="G516" s="111">
        <v>22</v>
      </c>
      <c r="H516" s="109" t="s">
        <v>129</v>
      </c>
      <c r="I516" s="108">
        <v>18</v>
      </c>
      <c r="J516" s="115">
        <v>18</v>
      </c>
      <c r="K516" s="113" t="s">
        <v>129</v>
      </c>
      <c r="L516" s="108">
        <v>14</v>
      </c>
      <c r="M516" s="115">
        <v>14</v>
      </c>
      <c r="N516" s="113" t="s">
        <v>129</v>
      </c>
    </row>
    <row r="517" spans="1:14" ht="16.5">
      <c r="A517" s="105" t="s">
        <v>1775</v>
      </c>
      <c r="B517" s="67" t="s">
        <v>1257</v>
      </c>
      <c r="C517" s="67" t="s">
        <v>609</v>
      </c>
      <c r="D517" s="67" t="s">
        <v>613</v>
      </c>
      <c r="E517" s="68" t="s">
        <v>1776</v>
      </c>
      <c r="F517" s="108">
        <v>3</v>
      </c>
      <c r="G517" s="111">
        <v>3</v>
      </c>
      <c r="H517" s="109" t="s">
        <v>129</v>
      </c>
      <c r="I517" s="108">
        <v>2</v>
      </c>
      <c r="J517" s="115" t="s">
        <v>130</v>
      </c>
      <c r="K517" s="113" t="s">
        <v>130</v>
      </c>
      <c r="L517" s="108">
        <v>3</v>
      </c>
      <c r="M517" s="115">
        <v>3</v>
      </c>
      <c r="N517" s="113" t="s">
        <v>129</v>
      </c>
    </row>
    <row r="518" spans="1:14" ht="16.5">
      <c r="A518" s="105" t="s">
        <v>1777</v>
      </c>
      <c r="B518" s="67" t="s">
        <v>1257</v>
      </c>
      <c r="C518" s="67" t="s">
        <v>609</v>
      </c>
      <c r="D518" s="67" t="s">
        <v>613</v>
      </c>
      <c r="E518" s="68" t="s">
        <v>1778</v>
      </c>
      <c r="F518" s="108">
        <v>9</v>
      </c>
      <c r="G518" s="111">
        <v>9</v>
      </c>
      <c r="H518" s="109" t="s">
        <v>129</v>
      </c>
      <c r="I518" s="108">
        <v>9</v>
      </c>
      <c r="J518" s="115">
        <v>9</v>
      </c>
      <c r="K518" s="113" t="s">
        <v>129</v>
      </c>
      <c r="L518" s="108">
        <v>10</v>
      </c>
      <c r="M518" s="115">
        <v>10</v>
      </c>
      <c r="N518" s="113" t="s">
        <v>129</v>
      </c>
    </row>
    <row r="519" spans="1:14" ht="16.5">
      <c r="A519" s="105" t="s">
        <v>1779</v>
      </c>
      <c r="B519" s="67" t="s">
        <v>1257</v>
      </c>
      <c r="C519" s="67" t="s">
        <v>609</v>
      </c>
      <c r="D519" s="67" t="s">
        <v>613</v>
      </c>
      <c r="E519" s="68" t="s">
        <v>1780</v>
      </c>
      <c r="F519" s="108">
        <v>7</v>
      </c>
      <c r="G519" s="111">
        <v>7</v>
      </c>
      <c r="H519" s="109" t="s">
        <v>129</v>
      </c>
      <c r="I519" s="108">
        <v>7</v>
      </c>
      <c r="J519" s="115">
        <v>7</v>
      </c>
      <c r="K519" s="113" t="s">
        <v>129</v>
      </c>
      <c r="L519" s="108">
        <v>6</v>
      </c>
      <c r="M519" s="115">
        <v>6</v>
      </c>
      <c r="N519" s="113" t="s">
        <v>129</v>
      </c>
    </row>
    <row r="520" spans="1:14" ht="16.5">
      <c r="A520" s="105" t="s">
        <v>1781</v>
      </c>
      <c r="B520" s="67" t="s">
        <v>1257</v>
      </c>
      <c r="C520" s="67" t="s">
        <v>609</v>
      </c>
      <c r="D520" s="67" t="s">
        <v>613</v>
      </c>
      <c r="E520" s="68" t="s">
        <v>1782</v>
      </c>
      <c r="F520" s="195">
        <v>16</v>
      </c>
      <c r="G520" s="196">
        <v>16</v>
      </c>
      <c r="H520" s="197" t="s">
        <v>129</v>
      </c>
      <c r="I520" s="108">
        <v>16</v>
      </c>
      <c r="J520" s="115">
        <v>16</v>
      </c>
      <c r="K520" s="113" t="s">
        <v>129</v>
      </c>
      <c r="L520" s="108">
        <v>10</v>
      </c>
      <c r="M520" s="115">
        <v>10</v>
      </c>
      <c r="N520" s="113" t="s">
        <v>129</v>
      </c>
    </row>
    <row r="521" spans="1:14" ht="16.5">
      <c r="A521" s="105" t="s">
        <v>1783</v>
      </c>
      <c r="B521" s="67" t="s">
        <v>1257</v>
      </c>
      <c r="C521" s="67" t="s">
        <v>609</v>
      </c>
      <c r="D521" s="67" t="s">
        <v>613</v>
      </c>
      <c r="E521" s="68" t="s">
        <v>1784</v>
      </c>
      <c r="F521" s="108">
        <v>4</v>
      </c>
      <c r="G521" s="111">
        <v>4</v>
      </c>
      <c r="H521" s="109" t="s">
        <v>129</v>
      </c>
      <c r="I521" s="108">
        <v>4</v>
      </c>
      <c r="J521" s="115">
        <v>4</v>
      </c>
      <c r="K521" s="113" t="s">
        <v>129</v>
      </c>
      <c r="L521" s="108">
        <v>4</v>
      </c>
      <c r="M521" s="115">
        <v>4</v>
      </c>
      <c r="N521" s="113" t="s">
        <v>129</v>
      </c>
    </row>
    <row r="522" spans="1:14" ht="16.5">
      <c r="A522" s="105" t="s">
        <v>614</v>
      </c>
      <c r="B522" s="67" t="s">
        <v>1257</v>
      </c>
      <c r="C522" s="67" t="s">
        <v>609</v>
      </c>
      <c r="D522" s="67" t="s">
        <v>615</v>
      </c>
      <c r="E522" s="68"/>
      <c r="F522" s="108">
        <v>6</v>
      </c>
      <c r="G522" s="111">
        <v>6</v>
      </c>
      <c r="H522" s="109" t="s">
        <v>129</v>
      </c>
      <c r="I522" s="108">
        <v>5</v>
      </c>
      <c r="J522" s="115">
        <v>5</v>
      </c>
      <c r="K522" s="113" t="s">
        <v>129</v>
      </c>
      <c r="L522" s="108">
        <v>7</v>
      </c>
      <c r="M522" s="115">
        <v>7</v>
      </c>
      <c r="N522" s="113" t="s">
        <v>129</v>
      </c>
    </row>
    <row r="523" spans="1:14" ht="16.5">
      <c r="A523" s="105" t="s">
        <v>1785</v>
      </c>
      <c r="B523" s="67" t="s">
        <v>1257</v>
      </c>
      <c r="C523" s="67" t="s">
        <v>609</v>
      </c>
      <c r="D523" s="67" t="s">
        <v>615</v>
      </c>
      <c r="E523" s="68" t="s">
        <v>172</v>
      </c>
      <c r="F523" s="108">
        <v>1</v>
      </c>
      <c r="G523" s="111" t="s">
        <v>130</v>
      </c>
      <c r="H523" s="109" t="s">
        <v>130</v>
      </c>
      <c r="I523" s="108" t="s">
        <v>129</v>
      </c>
      <c r="J523" s="115" t="s">
        <v>129</v>
      </c>
      <c r="K523" s="113" t="s">
        <v>129</v>
      </c>
      <c r="L523" s="108" t="s">
        <v>129</v>
      </c>
      <c r="M523" s="115" t="s">
        <v>129</v>
      </c>
      <c r="N523" s="113" t="s">
        <v>129</v>
      </c>
    </row>
    <row r="524" spans="1:14" ht="16.5">
      <c r="A524" s="105" t="s">
        <v>1786</v>
      </c>
      <c r="B524" s="67" t="s">
        <v>1257</v>
      </c>
      <c r="C524" s="67" t="s">
        <v>609</v>
      </c>
      <c r="D524" s="67" t="s">
        <v>615</v>
      </c>
      <c r="E524" s="68" t="s">
        <v>1787</v>
      </c>
      <c r="F524" s="108">
        <v>2</v>
      </c>
      <c r="G524" s="111" t="s">
        <v>130</v>
      </c>
      <c r="H524" s="109" t="s">
        <v>130</v>
      </c>
      <c r="I524" s="108">
        <v>2</v>
      </c>
      <c r="J524" s="115" t="s">
        <v>130</v>
      </c>
      <c r="K524" s="113" t="s">
        <v>130</v>
      </c>
      <c r="L524" s="108">
        <v>3</v>
      </c>
      <c r="M524" s="115">
        <v>3</v>
      </c>
      <c r="N524" s="113" t="s">
        <v>129</v>
      </c>
    </row>
    <row r="525" spans="1:14" ht="16.5">
      <c r="A525" s="105" t="s">
        <v>1788</v>
      </c>
      <c r="B525" s="67" t="s">
        <v>1257</v>
      </c>
      <c r="C525" s="67" t="s">
        <v>609</v>
      </c>
      <c r="D525" s="67" t="s">
        <v>615</v>
      </c>
      <c r="E525" s="68" t="s">
        <v>1789</v>
      </c>
      <c r="F525" s="108">
        <v>3</v>
      </c>
      <c r="G525" s="111">
        <v>3</v>
      </c>
      <c r="H525" s="109" t="s">
        <v>129</v>
      </c>
      <c r="I525" s="108">
        <v>3</v>
      </c>
      <c r="J525" s="115" t="s">
        <v>130</v>
      </c>
      <c r="K525" s="113" t="s">
        <v>130</v>
      </c>
      <c r="L525" s="108">
        <v>4</v>
      </c>
      <c r="M525" s="115">
        <v>4</v>
      </c>
      <c r="N525" s="113" t="s">
        <v>129</v>
      </c>
    </row>
    <row r="526" spans="1:14" ht="16.5">
      <c r="A526" s="105" t="s">
        <v>616</v>
      </c>
      <c r="B526" s="67" t="s">
        <v>1257</v>
      </c>
      <c r="C526" s="67" t="s">
        <v>617</v>
      </c>
      <c r="D526" s="67"/>
      <c r="E526" s="68"/>
      <c r="F526" s="108">
        <v>225</v>
      </c>
      <c r="G526" s="111">
        <v>219</v>
      </c>
      <c r="H526" s="109">
        <v>5</v>
      </c>
      <c r="I526" s="108">
        <v>217</v>
      </c>
      <c r="J526" s="115">
        <v>216</v>
      </c>
      <c r="K526" s="113">
        <v>1</v>
      </c>
      <c r="L526" s="108">
        <v>184</v>
      </c>
      <c r="M526" s="115">
        <v>181</v>
      </c>
      <c r="N526" s="113">
        <v>3</v>
      </c>
    </row>
    <row r="527" spans="1:14" ht="16.5">
      <c r="A527" s="105" t="s">
        <v>618</v>
      </c>
      <c r="B527" s="67" t="s">
        <v>1257</v>
      </c>
      <c r="C527" s="67" t="s">
        <v>617</v>
      </c>
      <c r="D527" s="67" t="s">
        <v>619</v>
      </c>
      <c r="E527" s="68"/>
      <c r="F527" s="108">
        <v>138</v>
      </c>
      <c r="G527" s="111">
        <v>134</v>
      </c>
      <c r="H527" s="109">
        <v>3</v>
      </c>
      <c r="I527" s="108">
        <v>134</v>
      </c>
      <c r="J527" s="115">
        <v>134</v>
      </c>
      <c r="K527" s="113" t="s">
        <v>129</v>
      </c>
      <c r="L527" s="108">
        <v>117</v>
      </c>
      <c r="M527" s="115">
        <v>115</v>
      </c>
      <c r="N527" s="113">
        <v>2</v>
      </c>
    </row>
    <row r="528" spans="1:14" ht="16.5">
      <c r="A528" s="105" t="s">
        <v>1790</v>
      </c>
      <c r="B528" s="67" t="s">
        <v>1257</v>
      </c>
      <c r="C528" s="67" t="s">
        <v>617</v>
      </c>
      <c r="D528" s="67" t="s">
        <v>619</v>
      </c>
      <c r="E528" s="68" t="s">
        <v>1791</v>
      </c>
      <c r="F528" s="108">
        <v>7</v>
      </c>
      <c r="G528" s="111">
        <v>4</v>
      </c>
      <c r="H528" s="109">
        <v>2</v>
      </c>
      <c r="I528" s="108">
        <v>8</v>
      </c>
      <c r="J528" s="115">
        <v>8</v>
      </c>
      <c r="K528" s="113" t="s">
        <v>129</v>
      </c>
      <c r="L528" s="108">
        <v>4</v>
      </c>
      <c r="M528" s="115">
        <v>3</v>
      </c>
      <c r="N528" s="113">
        <v>1</v>
      </c>
    </row>
    <row r="529" spans="1:14" ht="16.5">
      <c r="A529" s="105" t="s">
        <v>1792</v>
      </c>
      <c r="B529" s="67" t="s">
        <v>1257</v>
      </c>
      <c r="C529" s="67" t="s">
        <v>617</v>
      </c>
      <c r="D529" s="67" t="s">
        <v>619</v>
      </c>
      <c r="E529" s="68" t="s">
        <v>1793</v>
      </c>
      <c r="F529" s="108">
        <v>2</v>
      </c>
      <c r="G529" s="111" t="s">
        <v>130</v>
      </c>
      <c r="H529" s="109" t="s">
        <v>130</v>
      </c>
      <c r="I529" s="108">
        <v>1</v>
      </c>
      <c r="J529" s="115" t="s">
        <v>130</v>
      </c>
      <c r="K529" s="113" t="s">
        <v>130</v>
      </c>
      <c r="L529" s="108" t="s">
        <v>129</v>
      </c>
      <c r="M529" s="115" t="s">
        <v>129</v>
      </c>
      <c r="N529" s="113" t="s">
        <v>129</v>
      </c>
    </row>
    <row r="530" spans="1:14" ht="16.5">
      <c r="A530" s="105" t="s">
        <v>1794</v>
      </c>
      <c r="B530" s="67" t="s">
        <v>1257</v>
      </c>
      <c r="C530" s="67" t="s">
        <v>617</v>
      </c>
      <c r="D530" s="67" t="s">
        <v>619</v>
      </c>
      <c r="E530" s="68" t="s">
        <v>1795</v>
      </c>
      <c r="F530" s="108">
        <v>2</v>
      </c>
      <c r="G530" s="111" t="s">
        <v>130</v>
      </c>
      <c r="H530" s="109" t="s">
        <v>130</v>
      </c>
      <c r="I530" s="108">
        <v>2</v>
      </c>
      <c r="J530" s="115" t="s">
        <v>130</v>
      </c>
      <c r="K530" s="113" t="s">
        <v>130</v>
      </c>
      <c r="L530" s="108">
        <v>2</v>
      </c>
      <c r="M530" s="115" t="s">
        <v>130</v>
      </c>
      <c r="N530" s="113" t="s">
        <v>130</v>
      </c>
    </row>
    <row r="531" spans="1:14" ht="16.5">
      <c r="A531" s="105" t="s">
        <v>1796</v>
      </c>
      <c r="B531" s="67" t="s">
        <v>1257</v>
      </c>
      <c r="C531" s="67" t="s">
        <v>617</v>
      </c>
      <c r="D531" s="67" t="s">
        <v>619</v>
      </c>
      <c r="E531" s="68" t="s">
        <v>1797</v>
      </c>
      <c r="F531" s="108">
        <v>2</v>
      </c>
      <c r="G531" s="111" t="s">
        <v>130</v>
      </c>
      <c r="H531" s="109" t="s">
        <v>130</v>
      </c>
      <c r="I531" s="108">
        <v>2</v>
      </c>
      <c r="J531" s="115" t="s">
        <v>130</v>
      </c>
      <c r="K531" s="113" t="s">
        <v>130</v>
      </c>
      <c r="L531" s="108">
        <v>1</v>
      </c>
      <c r="M531" s="115" t="s">
        <v>130</v>
      </c>
      <c r="N531" s="113" t="s">
        <v>130</v>
      </c>
    </row>
    <row r="532" spans="1:14" ht="16.5">
      <c r="A532" s="105" t="s">
        <v>1798</v>
      </c>
      <c r="B532" s="67" t="s">
        <v>1257</v>
      </c>
      <c r="C532" s="67" t="s">
        <v>617</v>
      </c>
      <c r="D532" s="67" t="s">
        <v>619</v>
      </c>
      <c r="E532" s="68" t="s">
        <v>1799</v>
      </c>
      <c r="F532" s="108">
        <v>5</v>
      </c>
      <c r="G532" s="111">
        <v>5</v>
      </c>
      <c r="H532" s="109" t="s">
        <v>129</v>
      </c>
      <c r="I532" s="108">
        <v>5</v>
      </c>
      <c r="J532" s="115">
        <v>5</v>
      </c>
      <c r="K532" s="113" t="s">
        <v>129</v>
      </c>
      <c r="L532" s="108">
        <v>4</v>
      </c>
      <c r="M532" s="115">
        <v>4</v>
      </c>
      <c r="N532" s="113" t="s">
        <v>129</v>
      </c>
    </row>
    <row r="533" spans="1:14" ht="16.5">
      <c r="A533" s="105" t="s">
        <v>1800</v>
      </c>
      <c r="B533" s="67" t="s">
        <v>1257</v>
      </c>
      <c r="C533" s="67" t="s">
        <v>617</v>
      </c>
      <c r="D533" s="67" t="s">
        <v>619</v>
      </c>
      <c r="E533" s="68" t="s">
        <v>1801</v>
      </c>
      <c r="F533" s="108">
        <v>4</v>
      </c>
      <c r="G533" s="111">
        <v>4</v>
      </c>
      <c r="H533" s="109" t="s">
        <v>129</v>
      </c>
      <c r="I533" s="108">
        <v>4</v>
      </c>
      <c r="J533" s="115">
        <v>4</v>
      </c>
      <c r="K533" s="113" t="s">
        <v>129</v>
      </c>
      <c r="L533" s="108">
        <v>2</v>
      </c>
      <c r="M533" s="115" t="s">
        <v>130</v>
      </c>
      <c r="N533" s="113" t="s">
        <v>130</v>
      </c>
    </row>
    <row r="534" spans="1:14" ht="16.5">
      <c r="A534" s="105" t="s">
        <v>1802</v>
      </c>
      <c r="B534" s="67" t="s">
        <v>1257</v>
      </c>
      <c r="C534" s="67" t="s">
        <v>617</v>
      </c>
      <c r="D534" s="67" t="s">
        <v>619</v>
      </c>
      <c r="E534" s="68" t="s">
        <v>1803</v>
      </c>
      <c r="F534" s="108">
        <v>1</v>
      </c>
      <c r="G534" s="111" t="s">
        <v>130</v>
      </c>
      <c r="H534" s="109" t="s">
        <v>130</v>
      </c>
      <c r="I534" s="108">
        <v>1</v>
      </c>
      <c r="J534" s="115" t="s">
        <v>130</v>
      </c>
      <c r="K534" s="113" t="s">
        <v>130</v>
      </c>
      <c r="L534" s="108">
        <v>1</v>
      </c>
      <c r="M534" s="115" t="s">
        <v>130</v>
      </c>
      <c r="N534" s="113" t="s">
        <v>130</v>
      </c>
    </row>
    <row r="535" spans="1:14" ht="16.5">
      <c r="A535" s="105" t="s">
        <v>1804</v>
      </c>
      <c r="B535" s="67" t="s">
        <v>1257</v>
      </c>
      <c r="C535" s="67" t="s">
        <v>617</v>
      </c>
      <c r="D535" s="67" t="s">
        <v>619</v>
      </c>
      <c r="E535" s="68" t="s">
        <v>1805</v>
      </c>
      <c r="F535" s="108">
        <v>5</v>
      </c>
      <c r="G535" s="111">
        <v>5</v>
      </c>
      <c r="H535" s="109" t="s">
        <v>129</v>
      </c>
      <c r="I535" s="108">
        <v>2</v>
      </c>
      <c r="J535" s="115" t="s">
        <v>130</v>
      </c>
      <c r="K535" s="113" t="s">
        <v>130</v>
      </c>
      <c r="L535" s="108" t="s">
        <v>129</v>
      </c>
      <c r="M535" s="115" t="s">
        <v>129</v>
      </c>
      <c r="N535" s="113" t="s">
        <v>129</v>
      </c>
    </row>
    <row r="536" spans="1:14" ht="16.5">
      <c r="A536" s="105" t="s">
        <v>1806</v>
      </c>
      <c r="B536" s="67" t="s">
        <v>1257</v>
      </c>
      <c r="C536" s="67" t="s">
        <v>617</v>
      </c>
      <c r="D536" s="67" t="s">
        <v>619</v>
      </c>
      <c r="E536" s="68" t="s">
        <v>1807</v>
      </c>
      <c r="F536" s="108">
        <v>10</v>
      </c>
      <c r="G536" s="111">
        <v>10</v>
      </c>
      <c r="H536" s="109" t="s">
        <v>129</v>
      </c>
      <c r="I536" s="108">
        <v>10</v>
      </c>
      <c r="J536" s="115">
        <v>10</v>
      </c>
      <c r="K536" s="113" t="s">
        <v>129</v>
      </c>
      <c r="L536" s="108">
        <v>6</v>
      </c>
      <c r="M536" s="115">
        <v>6</v>
      </c>
      <c r="N536" s="113" t="s">
        <v>129</v>
      </c>
    </row>
    <row r="537" spans="1:14" ht="16.5">
      <c r="A537" s="105" t="s">
        <v>1808</v>
      </c>
      <c r="B537" s="67" t="s">
        <v>1257</v>
      </c>
      <c r="C537" s="67" t="s">
        <v>617</v>
      </c>
      <c r="D537" s="67" t="s">
        <v>619</v>
      </c>
      <c r="E537" s="68" t="s">
        <v>1809</v>
      </c>
      <c r="F537" s="108">
        <v>22</v>
      </c>
      <c r="G537" s="111">
        <v>22</v>
      </c>
      <c r="H537" s="109" t="s">
        <v>129</v>
      </c>
      <c r="I537" s="108">
        <v>23</v>
      </c>
      <c r="J537" s="115">
        <v>23</v>
      </c>
      <c r="K537" s="113" t="s">
        <v>129</v>
      </c>
      <c r="L537" s="108">
        <v>19</v>
      </c>
      <c r="M537" s="115">
        <v>18</v>
      </c>
      <c r="N537" s="113">
        <v>1</v>
      </c>
    </row>
    <row r="538" spans="1:14" ht="16.5">
      <c r="A538" s="105" t="s">
        <v>1810</v>
      </c>
      <c r="B538" s="67" t="s">
        <v>1257</v>
      </c>
      <c r="C538" s="67" t="s">
        <v>617</v>
      </c>
      <c r="D538" s="67" t="s">
        <v>619</v>
      </c>
      <c r="E538" s="68" t="s">
        <v>1811</v>
      </c>
      <c r="F538" s="108">
        <v>2</v>
      </c>
      <c r="G538" s="111" t="s">
        <v>130</v>
      </c>
      <c r="H538" s="109" t="s">
        <v>130</v>
      </c>
      <c r="I538" s="108">
        <v>2</v>
      </c>
      <c r="J538" s="115" t="s">
        <v>130</v>
      </c>
      <c r="K538" s="113" t="s">
        <v>130</v>
      </c>
      <c r="L538" s="108">
        <v>2</v>
      </c>
      <c r="M538" s="115" t="s">
        <v>130</v>
      </c>
      <c r="N538" s="113" t="s">
        <v>130</v>
      </c>
    </row>
    <row r="539" spans="1:14" ht="16.5">
      <c r="A539" s="105" t="s">
        <v>1812</v>
      </c>
      <c r="B539" s="67" t="s">
        <v>1257</v>
      </c>
      <c r="C539" s="67" t="s">
        <v>617</v>
      </c>
      <c r="D539" s="67" t="s">
        <v>619</v>
      </c>
      <c r="E539" s="68" t="s">
        <v>1813</v>
      </c>
      <c r="F539" s="108">
        <v>12</v>
      </c>
      <c r="G539" s="111">
        <v>12</v>
      </c>
      <c r="H539" s="109" t="s">
        <v>129</v>
      </c>
      <c r="I539" s="108">
        <v>11</v>
      </c>
      <c r="J539" s="115">
        <v>11</v>
      </c>
      <c r="K539" s="113" t="s">
        <v>129</v>
      </c>
      <c r="L539" s="108">
        <v>11</v>
      </c>
      <c r="M539" s="115">
        <v>11</v>
      </c>
      <c r="N539" s="113" t="s">
        <v>129</v>
      </c>
    </row>
    <row r="540" spans="1:14" ht="16.5">
      <c r="A540" s="105" t="s">
        <v>1814</v>
      </c>
      <c r="B540" s="67" t="s">
        <v>1257</v>
      </c>
      <c r="C540" s="67" t="s">
        <v>617</v>
      </c>
      <c r="D540" s="67" t="s">
        <v>619</v>
      </c>
      <c r="E540" s="68" t="s">
        <v>1815</v>
      </c>
      <c r="F540" s="108">
        <v>3</v>
      </c>
      <c r="G540" s="111">
        <v>3</v>
      </c>
      <c r="H540" s="109" t="s">
        <v>129</v>
      </c>
      <c r="I540" s="108">
        <v>3</v>
      </c>
      <c r="J540" s="115">
        <v>3</v>
      </c>
      <c r="K540" s="113" t="s">
        <v>129</v>
      </c>
      <c r="L540" s="108">
        <v>5</v>
      </c>
      <c r="M540" s="115">
        <v>5</v>
      </c>
      <c r="N540" s="113" t="s">
        <v>129</v>
      </c>
    </row>
    <row r="541" spans="1:14" ht="16.5">
      <c r="A541" s="105" t="s">
        <v>1816</v>
      </c>
      <c r="B541" s="67" t="s">
        <v>1257</v>
      </c>
      <c r="C541" s="67" t="s">
        <v>617</v>
      </c>
      <c r="D541" s="67" t="s">
        <v>619</v>
      </c>
      <c r="E541" s="68" t="s">
        <v>1817</v>
      </c>
      <c r="F541" s="108">
        <v>6</v>
      </c>
      <c r="G541" s="111">
        <v>5</v>
      </c>
      <c r="H541" s="109">
        <v>1</v>
      </c>
      <c r="I541" s="108">
        <v>5</v>
      </c>
      <c r="J541" s="115">
        <v>5</v>
      </c>
      <c r="K541" s="113" t="s">
        <v>129</v>
      </c>
      <c r="L541" s="108">
        <v>6</v>
      </c>
      <c r="M541" s="115">
        <v>6</v>
      </c>
      <c r="N541" s="113" t="s">
        <v>129</v>
      </c>
    </row>
    <row r="542" spans="1:14" ht="16.5">
      <c r="A542" s="105" t="s">
        <v>1818</v>
      </c>
      <c r="B542" s="67" t="s">
        <v>1257</v>
      </c>
      <c r="C542" s="67" t="s">
        <v>617</v>
      </c>
      <c r="D542" s="67" t="s">
        <v>619</v>
      </c>
      <c r="E542" s="68" t="s">
        <v>1819</v>
      </c>
      <c r="F542" s="108">
        <v>4</v>
      </c>
      <c r="G542" s="111">
        <v>4</v>
      </c>
      <c r="H542" s="109" t="s">
        <v>129</v>
      </c>
      <c r="I542" s="108">
        <v>4</v>
      </c>
      <c r="J542" s="115">
        <v>4</v>
      </c>
      <c r="K542" s="113" t="s">
        <v>129</v>
      </c>
      <c r="L542" s="108">
        <v>3</v>
      </c>
      <c r="M542" s="115">
        <v>3</v>
      </c>
      <c r="N542" s="113" t="s">
        <v>129</v>
      </c>
    </row>
    <row r="543" spans="1:14" ht="16.5">
      <c r="A543" s="105" t="s">
        <v>1820</v>
      </c>
      <c r="B543" s="67" t="s">
        <v>1257</v>
      </c>
      <c r="C543" s="67" t="s">
        <v>617</v>
      </c>
      <c r="D543" s="67" t="s">
        <v>619</v>
      </c>
      <c r="E543" s="68" t="s">
        <v>1821</v>
      </c>
      <c r="F543" s="108">
        <v>9</v>
      </c>
      <c r="G543" s="111">
        <v>9</v>
      </c>
      <c r="H543" s="109" t="s">
        <v>129</v>
      </c>
      <c r="I543" s="108">
        <v>9</v>
      </c>
      <c r="J543" s="115">
        <v>9</v>
      </c>
      <c r="K543" s="113" t="s">
        <v>129</v>
      </c>
      <c r="L543" s="108">
        <v>4</v>
      </c>
      <c r="M543" s="115">
        <v>4</v>
      </c>
      <c r="N543" s="113" t="s">
        <v>129</v>
      </c>
    </row>
    <row r="544" spans="1:14" ht="16.5">
      <c r="A544" s="105" t="s">
        <v>1822</v>
      </c>
      <c r="B544" s="67" t="s">
        <v>1257</v>
      </c>
      <c r="C544" s="67" t="s">
        <v>617</v>
      </c>
      <c r="D544" s="67" t="s">
        <v>619</v>
      </c>
      <c r="E544" s="68" t="s">
        <v>1823</v>
      </c>
      <c r="F544" s="108">
        <v>9</v>
      </c>
      <c r="G544" s="111">
        <v>9</v>
      </c>
      <c r="H544" s="109" t="s">
        <v>129</v>
      </c>
      <c r="I544" s="108">
        <v>8</v>
      </c>
      <c r="J544" s="115">
        <v>8</v>
      </c>
      <c r="K544" s="113" t="s">
        <v>129</v>
      </c>
      <c r="L544" s="108">
        <v>11</v>
      </c>
      <c r="M544" s="115">
        <v>11</v>
      </c>
      <c r="N544" s="113" t="s">
        <v>129</v>
      </c>
    </row>
    <row r="545" spans="1:14" ht="16.5">
      <c r="A545" s="105" t="s">
        <v>1824</v>
      </c>
      <c r="B545" s="67" t="s">
        <v>1257</v>
      </c>
      <c r="C545" s="67" t="s">
        <v>617</v>
      </c>
      <c r="D545" s="67" t="s">
        <v>619</v>
      </c>
      <c r="E545" s="68" t="s">
        <v>1825</v>
      </c>
      <c r="F545" s="108">
        <v>10</v>
      </c>
      <c r="G545" s="111">
        <v>10</v>
      </c>
      <c r="H545" s="109" t="s">
        <v>129</v>
      </c>
      <c r="I545" s="108">
        <v>10</v>
      </c>
      <c r="J545" s="115">
        <v>10</v>
      </c>
      <c r="K545" s="113" t="s">
        <v>129</v>
      </c>
      <c r="L545" s="108">
        <v>10</v>
      </c>
      <c r="M545" s="115">
        <v>10</v>
      </c>
      <c r="N545" s="113" t="s">
        <v>129</v>
      </c>
    </row>
    <row r="546" spans="1:14" ht="16.5">
      <c r="A546" s="105" t="s">
        <v>1826</v>
      </c>
      <c r="B546" s="67" t="s">
        <v>1257</v>
      </c>
      <c r="C546" s="67" t="s">
        <v>617</v>
      </c>
      <c r="D546" s="67" t="s">
        <v>619</v>
      </c>
      <c r="E546" s="68" t="s">
        <v>146</v>
      </c>
      <c r="F546" s="108">
        <v>8</v>
      </c>
      <c r="G546" s="111">
        <v>8</v>
      </c>
      <c r="H546" s="109" t="s">
        <v>129</v>
      </c>
      <c r="I546" s="108">
        <v>8</v>
      </c>
      <c r="J546" s="115">
        <v>8</v>
      </c>
      <c r="K546" s="113" t="s">
        <v>129</v>
      </c>
      <c r="L546" s="108">
        <v>8</v>
      </c>
      <c r="M546" s="115">
        <v>8</v>
      </c>
      <c r="N546" s="113" t="s">
        <v>129</v>
      </c>
    </row>
    <row r="547" spans="1:14" ht="16.5">
      <c r="A547" s="105" t="s">
        <v>1827</v>
      </c>
      <c r="B547" s="67" t="s">
        <v>1257</v>
      </c>
      <c r="C547" s="67" t="s">
        <v>617</v>
      </c>
      <c r="D547" s="67" t="s">
        <v>619</v>
      </c>
      <c r="E547" s="68" t="s">
        <v>1828</v>
      </c>
      <c r="F547" s="108">
        <v>4</v>
      </c>
      <c r="G547" s="111">
        <v>4</v>
      </c>
      <c r="H547" s="109" t="s">
        <v>129</v>
      </c>
      <c r="I547" s="108">
        <v>4</v>
      </c>
      <c r="J547" s="115">
        <v>4</v>
      </c>
      <c r="K547" s="113" t="s">
        <v>129</v>
      </c>
      <c r="L547" s="108">
        <v>4</v>
      </c>
      <c r="M547" s="115">
        <v>4</v>
      </c>
      <c r="N547" s="113" t="s">
        <v>129</v>
      </c>
    </row>
    <row r="548" spans="1:14" ht="16.5">
      <c r="A548" s="105" t="s">
        <v>1829</v>
      </c>
      <c r="B548" s="67" t="s">
        <v>1257</v>
      </c>
      <c r="C548" s="67" t="s">
        <v>617</v>
      </c>
      <c r="D548" s="67" t="s">
        <v>619</v>
      </c>
      <c r="E548" s="68" t="s">
        <v>1830</v>
      </c>
      <c r="F548" s="108">
        <v>2</v>
      </c>
      <c r="G548" s="111" t="s">
        <v>130</v>
      </c>
      <c r="H548" s="109" t="s">
        <v>130</v>
      </c>
      <c r="I548" s="108">
        <v>2</v>
      </c>
      <c r="J548" s="115" t="s">
        <v>130</v>
      </c>
      <c r="K548" s="113" t="s">
        <v>130</v>
      </c>
      <c r="L548" s="108">
        <v>1</v>
      </c>
      <c r="M548" s="115" t="s">
        <v>130</v>
      </c>
      <c r="N548" s="113" t="s">
        <v>130</v>
      </c>
    </row>
    <row r="549" spans="1:14" ht="16.5">
      <c r="A549" s="105" t="s">
        <v>1831</v>
      </c>
      <c r="B549" s="67" t="s">
        <v>1257</v>
      </c>
      <c r="C549" s="67" t="s">
        <v>617</v>
      </c>
      <c r="D549" s="67" t="s">
        <v>619</v>
      </c>
      <c r="E549" s="68" t="s">
        <v>1832</v>
      </c>
      <c r="F549" s="108">
        <v>5</v>
      </c>
      <c r="G549" s="111">
        <v>5</v>
      </c>
      <c r="H549" s="109" t="s">
        <v>129</v>
      </c>
      <c r="I549" s="108">
        <v>5</v>
      </c>
      <c r="J549" s="115">
        <v>5</v>
      </c>
      <c r="K549" s="113" t="s">
        <v>129</v>
      </c>
      <c r="L549" s="108">
        <v>4</v>
      </c>
      <c r="M549" s="115">
        <v>4</v>
      </c>
      <c r="N549" s="113" t="s">
        <v>129</v>
      </c>
    </row>
    <row r="550" spans="1:14" ht="16.5">
      <c r="A550" s="105" t="s">
        <v>1833</v>
      </c>
      <c r="B550" s="67" t="s">
        <v>1257</v>
      </c>
      <c r="C550" s="67" t="s">
        <v>617</v>
      </c>
      <c r="D550" s="67" t="s">
        <v>619</v>
      </c>
      <c r="E550" s="68" t="s">
        <v>1834</v>
      </c>
      <c r="F550" s="108">
        <v>3</v>
      </c>
      <c r="G550" s="111">
        <v>3</v>
      </c>
      <c r="H550" s="109" t="s">
        <v>129</v>
      </c>
      <c r="I550" s="108">
        <v>3</v>
      </c>
      <c r="J550" s="115">
        <v>3</v>
      </c>
      <c r="K550" s="113" t="s">
        <v>129</v>
      </c>
      <c r="L550" s="108">
        <v>2</v>
      </c>
      <c r="M550" s="115" t="s">
        <v>130</v>
      </c>
      <c r="N550" s="113" t="s">
        <v>130</v>
      </c>
    </row>
    <row r="551" spans="1:14" ht="16.5">
      <c r="A551" s="105" t="s">
        <v>1835</v>
      </c>
      <c r="B551" s="67" t="s">
        <v>1257</v>
      </c>
      <c r="C551" s="67" t="s">
        <v>617</v>
      </c>
      <c r="D551" s="67" t="s">
        <v>619</v>
      </c>
      <c r="E551" s="68" t="s">
        <v>1836</v>
      </c>
      <c r="F551" s="108" t="s">
        <v>129</v>
      </c>
      <c r="G551" s="111" t="s">
        <v>129</v>
      </c>
      <c r="H551" s="109" t="s">
        <v>129</v>
      </c>
      <c r="I551" s="108" t="s">
        <v>129</v>
      </c>
      <c r="J551" s="115" t="s">
        <v>129</v>
      </c>
      <c r="K551" s="113" t="s">
        <v>129</v>
      </c>
      <c r="L551" s="108" t="s">
        <v>129</v>
      </c>
      <c r="M551" s="115" t="s">
        <v>129</v>
      </c>
      <c r="N551" s="113" t="s">
        <v>129</v>
      </c>
    </row>
    <row r="552" spans="1:14" ht="16.5">
      <c r="A552" s="105" t="s">
        <v>1837</v>
      </c>
      <c r="B552" s="67" t="s">
        <v>1257</v>
      </c>
      <c r="C552" s="67" t="s">
        <v>617</v>
      </c>
      <c r="D552" s="67" t="s">
        <v>619</v>
      </c>
      <c r="E552" s="68" t="s">
        <v>1838</v>
      </c>
      <c r="F552" s="108">
        <v>1</v>
      </c>
      <c r="G552" s="111" t="s">
        <v>130</v>
      </c>
      <c r="H552" s="109" t="s">
        <v>130</v>
      </c>
      <c r="I552" s="108">
        <v>1</v>
      </c>
      <c r="J552" s="115" t="s">
        <v>130</v>
      </c>
      <c r="K552" s="113" t="s">
        <v>130</v>
      </c>
      <c r="L552" s="108">
        <v>7</v>
      </c>
      <c r="M552" s="115">
        <v>7</v>
      </c>
      <c r="N552" s="113" t="s">
        <v>129</v>
      </c>
    </row>
    <row r="553" spans="1:14" ht="16.5">
      <c r="A553" s="105" t="s">
        <v>1839</v>
      </c>
      <c r="B553" s="67" t="s">
        <v>1257</v>
      </c>
      <c r="C553" s="67" t="s">
        <v>617</v>
      </c>
      <c r="D553" s="67" t="s">
        <v>619</v>
      </c>
      <c r="E553" s="68" t="s">
        <v>1840</v>
      </c>
      <c r="F553" s="108" t="s">
        <v>129</v>
      </c>
      <c r="G553" s="111" t="s">
        <v>129</v>
      </c>
      <c r="H553" s="109" t="s">
        <v>129</v>
      </c>
      <c r="I553" s="108">
        <v>1</v>
      </c>
      <c r="J553" s="115" t="s">
        <v>130</v>
      </c>
      <c r="K553" s="113" t="s">
        <v>130</v>
      </c>
      <c r="L553" s="108" t="s">
        <v>129</v>
      </c>
      <c r="M553" s="115" t="s">
        <v>129</v>
      </c>
      <c r="N553" s="113" t="s">
        <v>129</v>
      </c>
    </row>
    <row r="554" spans="1:14" ht="16.5">
      <c r="A554" s="105" t="s">
        <v>620</v>
      </c>
      <c r="B554" s="67" t="s">
        <v>1257</v>
      </c>
      <c r="C554" s="67" t="s">
        <v>617</v>
      </c>
      <c r="D554" s="67" t="s">
        <v>621</v>
      </c>
      <c r="E554" s="68"/>
      <c r="F554" s="108">
        <v>87</v>
      </c>
      <c r="G554" s="111">
        <v>85</v>
      </c>
      <c r="H554" s="109">
        <v>2</v>
      </c>
      <c r="I554" s="108">
        <v>83</v>
      </c>
      <c r="J554" s="115">
        <v>82</v>
      </c>
      <c r="K554" s="113">
        <v>1</v>
      </c>
      <c r="L554" s="108">
        <v>67</v>
      </c>
      <c r="M554" s="115">
        <v>66</v>
      </c>
      <c r="N554" s="113">
        <v>1</v>
      </c>
    </row>
    <row r="555" spans="1:14" ht="16.5">
      <c r="A555" s="105" t="s">
        <v>1841</v>
      </c>
      <c r="B555" s="67" t="s">
        <v>1257</v>
      </c>
      <c r="C555" s="67" t="s">
        <v>617</v>
      </c>
      <c r="D555" s="67" t="s">
        <v>621</v>
      </c>
      <c r="E555" s="68" t="s">
        <v>348</v>
      </c>
      <c r="F555" s="108">
        <v>18</v>
      </c>
      <c r="G555" s="111">
        <v>18</v>
      </c>
      <c r="H555" s="109" t="s">
        <v>129</v>
      </c>
      <c r="I555" s="108">
        <v>18</v>
      </c>
      <c r="J555" s="115">
        <v>18</v>
      </c>
      <c r="K555" s="113" t="s">
        <v>129</v>
      </c>
      <c r="L555" s="108">
        <v>11</v>
      </c>
      <c r="M555" s="115">
        <v>11</v>
      </c>
      <c r="N555" s="113" t="s">
        <v>129</v>
      </c>
    </row>
    <row r="556" spans="1:14" ht="16.5">
      <c r="A556" s="105" t="s">
        <v>1842</v>
      </c>
      <c r="B556" s="67" t="s">
        <v>1257</v>
      </c>
      <c r="C556" s="67" t="s">
        <v>617</v>
      </c>
      <c r="D556" s="67" t="s">
        <v>621</v>
      </c>
      <c r="E556" s="68" t="s">
        <v>298</v>
      </c>
      <c r="F556" s="108">
        <v>4</v>
      </c>
      <c r="G556" s="111">
        <v>4</v>
      </c>
      <c r="H556" s="109" t="s">
        <v>129</v>
      </c>
      <c r="I556" s="108">
        <v>3</v>
      </c>
      <c r="J556" s="115" t="s">
        <v>130</v>
      </c>
      <c r="K556" s="113" t="s">
        <v>130</v>
      </c>
      <c r="L556" s="108">
        <v>3</v>
      </c>
      <c r="M556" s="115">
        <v>3</v>
      </c>
      <c r="N556" s="113" t="s">
        <v>129</v>
      </c>
    </row>
    <row r="557" spans="1:14" ht="16.5">
      <c r="A557" s="105" t="s">
        <v>1843</v>
      </c>
      <c r="B557" s="67" t="s">
        <v>1257</v>
      </c>
      <c r="C557" s="67" t="s">
        <v>617</v>
      </c>
      <c r="D557" s="67" t="s">
        <v>621</v>
      </c>
      <c r="E557" s="68" t="s">
        <v>1844</v>
      </c>
      <c r="F557" s="108">
        <v>11</v>
      </c>
      <c r="G557" s="111">
        <v>11</v>
      </c>
      <c r="H557" s="109" t="s">
        <v>129</v>
      </c>
      <c r="I557" s="108">
        <v>9</v>
      </c>
      <c r="J557" s="115">
        <v>9</v>
      </c>
      <c r="K557" s="113" t="s">
        <v>129</v>
      </c>
      <c r="L557" s="108">
        <v>5</v>
      </c>
      <c r="M557" s="115">
        <v>5</v>
      </c>
      <c r="N557" s="113" t="s">
        <v>129</v>
      </c>
    </row>
    <row r="558" spans="1:14" ht="16.5">
      <c r="A558" s="105" t="s">
        <v>1845</v>
      </c>
      <c r="B558" s="67" t="s">
        <v>1257</v>
      </c>
      <c r="C558" s="67" t="s">
        <v>617</v>
      </c>
      <c r="D558" s="67" t="s">
        <v>621</v>
      </c>
      <c r="E558" s="68" t="s">
        <v>1846</v>
      </c>
      <c r="F558" s="108">
        <v>13</v>
      </c>
      <c r="G558" s="111">
        <v>13</v>
      </c>
      <c r="H558" s="109" t="s">
        <v>129</v>
      </c>
      <c r="I558" s="108">
        <v>13</v>
      </c>
      <c r="J558" s="115">
        <v>13</v>
      </c>
      <c r="K558" s="113" t="s">
        <v>129</v>
      </c>
      <c r="L558" s="108">
        <v>10</v>
      </c>
      <c r="M558" s="115">
        <v>10</v>
      </c>
      <c r="N558" s="113" t="s">
        <v>129</v>
      </c>
    </row>
    <row r="559" spans="1:14" ht="16.5">
      <c r="A559" s="105" t="s">
        <v>1847</v>
      </c>
      <c r="B559" s="67" t="s">
        <v>1257</v>
      </c>
      <c r="C559" s="67" t="s">
        <v>617</v>
      </c>
      <c r="D559" s="67" t="s">
        <v>621</v>
      </c>
      <c r="E559" s="68" t="s">
        <v>1848</v>
      </c>
      <c r="F559" s="108">
        <v>2</v>
      </c>
      <c r="G559" s="111" t="s">
        <v>130</v>
      </c>
      <c r="H559" s="109" t="s">
        <v>130</v>
      </c>
      <c r="I559" s="108">
        <v>1</v>
      </c>
      <c r="J559" s="115" t="s">
        <v>130</v>
      </c>
      <c r="K559" s="113" t="s">
        <v>130</v>
      </c>
      <c r="L559" s="108">
        <v>2</v>
      </c>
      <c r="M559" s="115" t="s">
        <v>130</v>
      </c>
      <c r="N559" s="113" t="s">
        <v>130</v>
      </c>
    </row>
    <row r="560" spans="1:14" ht="16.5">
      <c r="A560" s="105" t="s">
        <v>1849</v>
      </c>
      <c r="B560" s="67" t="s">
        <v>1257</v>
      </c>
      <c r="C560" s="67" t="s">
        <v>617</v>
      </c>
      <c r="D560" s="67" t="s">
        <v>621</v>
      </c>
      <c r="E560" s="68" t="s">
        <v>1850</v>
      </c>
      <c r="F560" s="108" t="s">
        <v>129</v>
      </c>
      <c r="G560" s="111" t="s">
        <v>129</v>
      </c>
      <c r="H560" s="109" t="s">
        <v>129</v>
      </c>
      <c r="I560" s="108" t="s">
        <v>129</v>
      </c>
      <c r="J560" s="115" t="s">
        <v>129</v>
      </c>
      <c r="K560" s="113" t="s">
        <v>129</v>
      </c>
      <c r="L560" s="108" t="s">
        <v>129</v>
      </c>
      <c r="M560" s="115" t="s">
        <v>129</v>
      </c>
      <c r="N560" s="113" t="s">
        <v>129</v>
      </c>
    </row>
    <row r="561" spans="1:14" ht="16.5">
      <c r="A561" s="105" t="s">
        <v>1851</v>
      </c>
      <c r="B561" s="67" t="s">
        <v>1257</v>
      </c>
      <c r="C561" s="67" t="s">
        <v>617</v>
      </c>
      <c r="D561" s="67" t="s">
        <v>621</v>
      </c>
      <c r="E561" s="68" t="s">
        <v>1852</v>
      </c>
      <c r="F561" s="108">
        <v>13</v>
      </c>
      <c r="G561" s="111">
        <v>12</v>
      </c>
      <c r="H561" s="109">
        <v>1</v>
      </c>
      <c r="I561" s="108">
        <v>12</v>
      </c>
      <c r="J561" s="115">
        <v>11</v>
      </c>
      <c r="K561" s="113">
        <v>1</v>
      </c>
      <c r="L561" s="108">
        <v>18</v>
      </c>
      <c r="M561" s="115">
        <v>17</v>
      </c>
      <c r="N561" s="113">
        <v>1</v>
      </c>
    </row>
    <row r="562" spans="1:14" ht="16.5">
      <c r="A562" s="105" t="s">
        <v>1853</v>
      </c>
      <c r="B562" s="67" t="s">
        <v>1257</v>
      </c>
      <c r="C562" s="67" t="s">
        <v>617</v>
      </c>
      <c r="D562" s="67" t="s">
        <v>621</v>
      </c>
      <c r="E562" s="68" t="s">
        <v>1854</v>
      </c>
      <c r="F562" s="108" t="s">
        <v>129</v>
      </c>
      <c r="G562" s="111" t="s">
        <v>129</v>
      </c>
      <c r="H562" s="109" t="s">
        <v>129</v>
      </c>
      <c r="I562" s="108" t="s">
        <v>129</v>
      </c>
      <c r="J562" s="115" t="s">
        <v>129</v>
      </c>
      <c r="K562" s="113" t="s">
        <v>129</v>
      </c>
      <c r="L562" s="108" t="s">
        <v>129</v>
      </c>
      <c r="M562" s="115" t="s">
        <v>129</v>
      </c>
      <c r="N562" s="113" t="s">
        <v>129</v>
      </c>
    </row>
    <row r="563" spans="1:14" ht="16.5">
      <c r="A563" s="105" t="s">
        <v>1855</v>
      </c>
      <c r="B563" s="67" t="s">
        <v>1257</v>
      </c>
      <c r="C563" s="67" t="s">
        <v>617</v>
      </c>
      <c r="D563" s="67" t="s">
        <v>621</v>
      </c>
      <c r="E563" s="68" t="s">
        <v>1856</v>
      </c>
      <c r="F563" s="108">
        <v>7</v>
      </c>
      <c r="G563" s="111">
        <v>7</v>
      </c>
      <c r="H563" s="109" t="s">
        <v>129</v>
      </c>
      <c r="I563" s="108">
        <v>8</v>
      </c>
      <c r="J563" s="115">
        <v>8</v>
      </c>
      <c r="K563" s="113" t="s">
        <v>129</v>
      </c>
      <c r="L563" s="108">
        <v>7</v>
      </c>
      <c r="M563" s="115">
        <v>7</v>
      </c>
      <c r="N563" s="113" t="s">
        <v>129</v>
      </c>
    </row>
    <row r="564" spans="1:14" ht="16.5">
      <c r="A564" s="105" t="s">
        <v>1857</v>
      </c>
      <c r="B564" s="67" t="s">
        <v>1257</v>
      </c>
      <c r="C564" s="67" t="s">
        <v>617</v>
      </c>
      <c r="D564" s="67" t="s">
        <v>621</v>
      </c>
      <c r="E564" s="68" t="s">
        <v>1858</v>
      </c>
      <c r="F564" s="108">
        <v>7</v>
      </c>
      <c r="G564" s="111">
        <v>6</v>
      </c>
      <c r="H564" s="109">
        <v>1</v>
      </c>
      <c r="I564" s="108">
        <v>6</v>
      </c>
      <c r="J564" s="115">
        <v>6</v>
      </c>
      <c r="K564" s="113" t="s">
        <v>129</v>
      </c>
      <c r="L564" s="108">
        <v>4</v>
      </c>
      <c r="M564" s="115">
        <v>4</v>
      </c>
      <c r="N564" s="113" t="s">
        <v>129</v>
      </c>
    </row>
    <row r="565" spans="1:14" ht="16.5">
      <c r="A565" s="105" t="s">
        <v>1859</v>
      </c>
      <c r="B565" s="67" t="s">
        <v>1257</v>
      </c>
      <c r="C565" s="67" t="s">
        <v>617</v>
      </c>
      <c r="D565" s="67" t="s">
        <v>621</v>
      </c>
      <c r="E565" s="68" t="s">
        <v>1860</v>
      </c>
      <c r="F565" s="108">
        <v>2</v>
      </c>
      <c r="G565" s="111" t="s">
        <v>130</v>
      </c>
      <c r="H565" s="109" t="s">
        <v>130</v>
      </c>
      <c r="I565" s="108">
        <v>4</v>
      </c>
      <c r="J565" s="115">
        <v>4</v>
      </c>
      <c r="K565" s="113" t="s">
        <v>129</v>
      </c>
      <c r="L565" s="108">
        <v>1</v>
      </c>
      <c r="M565" s="115" t="s">
        <v>130</v>
      </c>
      <c r="N565" s="113" t="s">
        <v>130</v>
      </c>
    </row>
    <row r="566" spans="1:14" ht="16.5">
      <c r="A566" s="105" t="s">
        <v>1861</v>
      </c>
      <c r="B566" s="67" t="s">
        <v>1257</v>
      </c>
      <c r="C566" s="67" t="s">
        <v>617</v>
      </c>
      <c r="D566" s="67" t="s">
        <v>621</v>
      </c>
      <c r="E566" s="68" t="s">
        <v>1862</v>
      </c>
      <c r="F566" s="108">
        <v>10</v>
      </c>
      <c r="G566" s="111">
        <v>10</v>
      </c>
      <c r="H566" s="109" t="s">
        <v>129</v>
      </c>
      <c r="I566" s="108">
        <v>9</v>
      </c>
      <c r="J566" s="115">
        <v>9</v>
      </c>
      <c r="K566" s="113" t="s">
        <v>129</v>
      </c>
      <c r="L566" s="108">
        <v>6</v>
      </c>
      <c r="M566" s="115">
        <v>6</v>
      </c>
      <c r="N566" s="113" t="s">
        <v>129</v>
      </c>
    </row>
    <row r="567" spans="1:14" ht="16.5">
      <c r="A567" s="105" t="s">
        <v>1863</v>
      </c>
      <c r="B567" s="67" t="s">
        <v>1257</v>
      </c>
      <c r="C567" s="67" t="s">
        <v>617</v>
      </c>
      <c r="D567" s="67" t="s">
        <v>621</v>
      </c>
      <c r="E567" s="68" t="s">
        <v>1864</v>
      </c>
      <c r="F567" s="108" t="s">
        <v>129</v>
      </c>
      <c r="G567" s="111" t="s">
        <v>129</v>
      </c>
      <c r="H567" s="109" t="s">
        <v>129</v>
      </c>
      <c r="I567" s="108" t="s">
        <v>129</v>
      </c>
      <c r="J567" s="115" t="s">
        <v>129</v>
      </c>
      <c r="K567" s="113" t="s">
        <v>129</v>
      </c>
      <c r="L567" s="108" t="s">
        <v>129</v>
      </c>
      <c r="M567" s="115" t="s">
        <v>129</v>
      </c>
      <c r="N567" s="113" t="s">
        <v>129</v>
      </c>
    </row>
    <row r="568" spans="1:14" ht="16.5">
      <c r="A568" s="105" t="s">
        <v>622</v>
      </c>
      <c r="B568" s="67" t="s">
        <v>1257</v>
      </c>
      <c r="C568" s="67" t="s">
        <v>623</v>
      </c>
      <c r="D568" s="67"/>
      <c r="E568" s="68"/>
      <c r="F568" s="108">
        <v>202</v>
      </c>
      <c r="G568" s="111">
        <v>201</v>
      </c>
      <c r="H568" s="109">
        <v>1</v>
      </c>
      <c r="I568" s="108">
        <v>197</v>
      </c>
      <c r="J568" s="115">
        <v>197</v>
      </c>
      <c r="K568" s="113" t="s">
        <v>129</v>
      </c>
      <c r="L568" s="108">
        <v>167</v>
      </c>
      <c r="M568" s="115">
        <v>167</v>
      </c>
      <c r="N568" s="113" t="s">
        <v>129</v>
      </c>
    </row>
    <row r="569" spans="1:14" ht="16.5">
      <c r="A569" s="105" t="s">
        <v>624</v>
      </c>
      <c r="B569" s="67" t="s">
        <v>1257</v>
      </c>
      <c r="C569" s="67" t="s">
        <v>623</v>
      </c>
      <c r="D569" s="67" t="s">
        <v>625</v>
      </c>
      <c r="E569" s="68"/>
      <c r="F569" s="108">
        <v>38</v>
      </c>
      <c r="G569" s="111">
        <v>38</v>
      </c>
      <c r="H569" s="109" t="s">
        <v>129</v>
      </c>
      <c r="I569" s="108">
        <v>37</v>
      </c>
      <c r="J569" s="115">
        <v>37</v>
      </c>
      <c r="K569" s="113" t="s">
        <v>129</v>
      </c>
      <c r="L569" s="108">
        <v>36</v>
      </c>
      <c r="M569" s="115">
        <v>36</v>
      </c>
      <c r="N569" s="113" t="s">
        <v>129</v>
      </c>
    </row>
    <row r="570" spans="1:14" ht="16.5">
      <c r="A570" s="105" t="s">
        <v>1865</v>
      </c>
      <c r="B570" s="67" t="s">
        <v>1257</v>
      </c>
      <c r="C570" s="67" t="s">
        <v>623</v>
      </c>
      <c r="D570" s="67" t="s">
        <v>625</v>
      </c>
      <c r="E570" s="68" t="s">
        <v>1866</v>
      </c>
      <c r="F570" s="108">
        <v>5</v>
      </c>
      <c r="G570" s="111">
        <v>5</v>
      </c>
      <c r="H570" s="109" t="s">
        <v>129</v>
      </c>
      <c r="I570" s="108">
        <v>4</v>
      </c>
      <c r="J570" s="115">
        <v>4</v>
      </c>
      <c r="K570" s="113" t="s">
        <v>129</v>
      </c>
      <c r="L570" s="108">
        <v>5</v>
      </c>
      <c r="M570" s="115">
        <v>5</v>
      </c>
      <c r="N570" s="113" t="s">
        <v>129</v>
      </c>
    </row>
    <row r="571" spans="1:14" ht="16.5">
      <c r="A571" s="105" t="s">
        <v>1867</v>
      </c>
      <c r="B571" s="67" t="s">
        <v>1257</v>
      </c>
      <c r="C571" s="67" t="s">
        <v>623</v>
      </c>
      <c r="D571" s="67" t="s">
        <v>625</v>
      </c>
      <c r="E571" s="68" t="s">
        <v>1868</v>
      </c>
      <c r="F571" s="108">
        <v>7</v>
      </c>
      <c r="G571" s="111">
        <v>7</v>
      </c>
      <c r="H571" s="109" t="s">
        <v>129</v>
      </c>
      <c r="I571" s="108">
        <v>6</v>
      </c>
      <c r="J571" s="115">
        <v>6</v>
      </c>
      <c r="K571" s="113" t="s">
        <v>129</v>
      </c>
      <c r="L571" s="108">
        <v>6</v>
      </c>
      <c r="M571" s="115">
        <v>6</v>
      </c>
      <c r="N571" s="113" t="s">
        <v>129</v>
      </c>
    </row>
    <row r="572" spans="1:14" ht="16.5">
      <c r="A572" s="105" t="s">
        <v>1869</v>
      </c>
      <c r="B572" s="67" t="s">
        <v>1257</v>
      </c>
      <c r="C572" s="67" t="s">
        <v>623</v>
      </c>
      <c r="D572" s="67" t="s">
        <v>625</v>
      </c>
      <c r="E572" s="68" t="s">
        <v>1870</v>
      </c>
      <c r="F572" s="108">
        <v>16</v>
      </c>
      <c r="G572" s="111">
        <v>16</v>
      </c>
      <c r="H572" s="109" t="s">
        <v>129</v>
      </c>
      <c r="I572" s="108">
        <v>16</v>
      </c>
      <c r="J572" s="115">
        <v>16</v>
      </c>
      <c r="K572" s="113" t="s">
        <v>129</v>
      </c>
      <c r="L572" s="108">
        <v>21</v>
      </c>
      <c r="M572" s="115">
        <v>21</v>
      </c>
      <c r="N572" s="113" t="s">
        <v>129</v>
      </c>
    </row>
    <row r="573" spans="1:14" ht="16.5">
      <c r="A573" s="105" t="s">
        <v>1871</v>
      </c>
      <c r="B573" s="67" t="s">
        <v>1257</v>
      </c>
      <c r="C573" s="67" t="s">
        <v>623</v>
      </c>
      <c r="D573" s="67" t="s">
        <v>625</v>
      </c>
      <c r="E573" s="68" t="s">
        <v>1872</v>
      </c>
      <c r="F573" s="108">
        <v>10</v>
      </c>
      <c r="G573" s="111">
        <v>10</v>
      </c>
      <c r="H573" s="109" t="s">
        <v>129</v>
      </c>
      <c r="I573" s="108">
        <v>11</v>
      </c>
      <c r="J573" s="115">
        <v>11</v>
      </c>
      <c r="K573" s="113" t="s">
        <v>129</v>
      </c>
      <c r="L573" s="108">
        <v>4</v>
      </c>
      <c r="M573" s="115">
        <v>4</v>
      </c>
      <c r="N573" s="113" t="s">
        <v>129</v>
      </c>
    </row>
    <row r="574" spans="1:14" ht="16.5">
      <c r="A574" s="105" t="s">
        <v>626</v>
      </c>
      <c r="B574" s="67" t="s">
        <v>1257</v>
      </c>
      <c r="C574" s="67" t="s">
        <v>623</v>
      </c>
      <c r="D574" s="67" t="s">
        <v>627</v>
      </c>
      <c r="E574" s="68"/>
      <c r="F574" s="108">
        <v>164</v>
      </c>
      <c r="G574" s="111">
        <v>163</v>
      </c>
      <c r="H574" s="109">
        <v>1</v>
      </c>
      <c r="I574" s="108">
        <v>160</v>
      </c>
      <c r="J574" s="115">
        <v>160</v>
      </c>
      <c r="K574" s="113" t="s">
        <v>129</v>
      </c>
      <c r="L574" s="108">
        <v>131</v>
      </c>
      <c r="M574" s="115">
        <v>131</v>
      </c>
      <c r="N574" s="113" t="s">
        <v>129</v>
      </c>
    </row>
    <row r="575" spans="1:14" ht="16.5">
      <c r="A575" s="105" t="s">
        <v>1873</v>
      </c>
      <c r="B575" s="67" t="s">
        <v>1257</v>
      </c>
      <c r="C575" s="67" t="s">
        <v>623</v>
      </c>
      <c r="D575" s="67" t="s">
        <v>627</v>
      </c>
      <c r="E575" s="68" t="s">
        <v>1874</v>
      </c>
      <c r="F575" s="108" t="s">
        <v>129</v>
      </c>
      <c r="G575" s="111" t="s">
        <v>129</v>
      </c>
      <c r="H575" s="109" t="s">
        <v>129</v>
      </c>
      <c r="I575" s="108">
        <v>1</v>
      </c>
      <c r="J575" s="115" t="s">
        <v>130</v>
      </c>
      <c r="K575" s="113" t="s">
        <v>130</v>
      </c>
      <c r="L575" s="108">
        <v>1</v>
      </c>
      <c r="M575" s="115" t="s">
        <v>130</v>
      </c>
      <c r="N575" s="113" t="s">
        <v>130</v>
      </c>
    </row>
    <row r="576" spans="1:14" ht="16.5">
      <c r="A576" s="105" t="s">
        <v>1875</v>
      </c>
      <c r="B576" s="67" t="s">
        <v>1257</v>
      </c>
      <c r="C576" s="67" t="s">
        <v>623</v>
      </c>
      <c r="D576" s="67" t="s">
        <v>627</v>
      </c>
      <c r="E576" s="68" t="s">
        <v>371</v>
      </c>
      <c r="F576" s="108">
        <v>10</v>
      </c>
      <c r="G576" s="111">
        <v>10</v>
      </c>
      <c r="H576" s="109" t="s">
        <v>129</v>
      </c>
      <c r="I576" s="108">
        <v>11</v>
      </c>
      <c r="J576" s="115">
        <v>11</v>
      </c>
      <c r="K576" s="113" t="s">
        <v>129</v>
      </c>
      <c r="L576" s="108">
        <v>10</v>
      </c>
      <c r="M576" s="115">
        <v>10</v>
      </c>
      <c r="N576" s="113" t="s">
        <v>129</v>
      </c>
    </row>
    <row r="577" spans="1:14" ht="16.5">
      <c r="A577" s="105" t="s">
        <v>1876</v>
      </c>
      <c r="B577" s="67" t="s">
        <v>1257</v>
      </c>
      <c r="C577" s="67" t="s">
        <v>623</v>
      </c>
      <c r="D577" s="67" t="s">
        <v>627</v>
      </c>
      <c r="E577" s="68" t="s">
        <v>1877</v>
      </c>
      <c r="F577" s="108">
        <v>1</v>
      </c>
      <c r="G577" s="111" t="s">
        <v>130</v>
      </c>
      <c r="H577" s="109" t="s">
        <v>130</v>
      </c>
      <c r="I577" s="108">
        <v>3</v>
      </c>
      <c r="J577" s="115">
        <v>3</v>
      </c>
      <c r="K577" s="113" t="s">
        <v>129</v>
      </c>
      <c r="L577" s="108">
        <v>3</v>
      </c>
      <c r="M577" s="115">
        <v>3</v>
      </c>
      <c r="N577" s="113" t="s">
        <v>129</v>
      </c>
    </row>
    <row r="578" spans="1:14" ht="16.5">
      <c r="A578" s="105" t="s">
        <v>1878</v>
      </c>
      <c r="B578" s="67" t="s">
        <v>1257</v>
      </c>
      <c r="C578" s="67" t="s">
        <v>623</v>
      </c>
      <c r="D578" s="67" t="s">
        <v>627</v>
      </c>
      <c r="E578" s="68" t="s">
        <v>153</v>
      </c>
      <c r="F578" s="108">
        <v>1</v>
      </c>
      <c r="G578" s="111" t="s">
        <v>130</v>
      </c>
      <c r="H578" s="109" t="s">
        <v>130</v>
      </c>
      <c r="I578" s="108">
        <v>1</v>
      </c>
      <c r="J578" s="115" t="s">
        <v>130</v>
      </c>
      <c r="K578" s="113" t="s">
        <v>130</v>
      </c>
      <c r="L578" s="108">
        <v>1</v>
      </c>
      <c r="M578" s="115" t="s">
        <v>130</v>
      </c>
      <c r="N578" s="113" t="s">
        <v>130</v>
      </c>
    </row>
    <row r="579" spans="1:14" ht="16.5">
      <c r="A579" s="105" t="s">
        <v>1879</v>
      </c>
      <c r="B579" s="67" t="s">
        <v>1257</v>
      </c>
      <c r="C579" s="67" t="s">
        <v>623</v>
      </c>
      <c r="D579" s="67" t="s">
        <v>627</v>
      </c>
      <c r="E579" s="68" t="s">
        <v>1880</v>
      </c>
      <c r="F579" s="108" t="s">
        <v>129</v>
      </c>
      <c r="G579" s="111" t="s">
        <v>129</v>
      </c>
      <c r="H579" s="109" t="s">
        <v>129</v>
      </c>
      <c r="I579" s="108" t="s">
        <v>129</v>
      </c>
      <c r="J579" s="115" t="s">
        <v>129</v>
      </c>
      <c r="K579" s="113" t="s">
        <v>129</v>
      </c>
      <c r="L579" s="108" t="s">
        <v>129</v>
      </c>
      <c r="M579" s="115" t="s">
        <v>129</v>
      </c>
      <c r="N579" s="113" t="s">
        <v>129</v>
      </c>
    </row>
    <row r="580" spans="1:14" ht="16.5">
      <c r="A580" s="105" t="s">
        <v>1881</v>
      </c>
      <c r="B580" s="67" t="s">
        <v>1257</v>
      </c>
      <c r="C580" s="67" t="s">
        <v>623</v>
      </c>
      <c r="D580" s="67" t="s">
        <v>627</v>
      </c>
      <c r="E580" s="68" t="s">
        <v>1882</v>
      </c>
      <c r="F580" s="108">
        <v>4</v>
      </c>
      <c r="G580" s="111">
        <v>4</v>
      </c>
      <c r="H580" s="109" t="s">
        <v>129</v>
      </c>
      <c r="I580" s="108">
        <v>4</v>
      </c>
      <c r="J580" s="115">
        <v>4</v>
      </c>
      <c r="K580" s="113" t="s">
        <v>129</v>
      </c>
      <c r="L580" s="108">
        <v>3</v>
      </c>
      <c r="M580" s="115">
        <v>3</v>
      </c>
      <c r="N580" s="113" t="s">
        <v>129</v>
      </c>
    </row>
    <row r="581" spans="1:14" ht="16.5">
      <c r="A581" s="105" t="s">
        <v>1883</v>
      </c>
      <c r="B581" s="67" t="s">
        <v>1257</v>
      </c>
      <c r="C581" s="67" t="s">
        <v>623</v>
      </c>
      <c r="D581" s="67" t="s">
        <v>627</v>
      </c>
      <c r="E581" s="68" t="s">
        <v>311</v>
      </c>
      <c r="F581" s="108">
        <v>3</v>
      </c>
      <c r="G581" s="111">
        <v>3</v>
      </c>
      <c r="H581" s="109" t="s">
        <v>129</v>
      </c>
      <c r="I581" s="108">
        <v>3</v>
      </c>
      <c r="J581" s="115">
        <v>3</v>
      </c>
      <c r="K581" s="113" t="s">
        <v>129</v>
      </c>
      <c r="L581" s="108" t="s">
        <v>129</v>
      </c>
      <c r="M581" s="115" t="s">
        <v>129</v>
      </c>
      <c r="N581" s="113" t="s">
        <v>129</v>
      </c>
    </row>
    <row r="582" spans="1:14" ht="16.5">
      <c r="A582" s="105" t="s">
        <v>1884</v>
      </c>
      <c r="B582" s="67" t="s">
        <v>1257</v>
      </c>
      <c r="C582" s="67" t="s">
        <v>623</v>
      </c>
      <c r="D582" s="67" t="s">
        <v>627</v>
      </c>
      <c r="E582" s="68" t="s">
        <v>1885</v>
      </c>
      <c r="F582" s="108">
        <v>9</v>
      </c>
      <c r="G582" s="111">
        <v>9</v>
      </c>
      <c r="H582" s="109" t="s">
        <v>129</v>
      </c>
      <c r="I582" s="108">
        <v>8</v>
      </c>
      <c r="J582" s="115">
        <v>8</v>
      </c>
      <c r="K582" s="113" t="s">
        <v>129</v>
      </c>
      <c r="L582" s="108">
        <v>5</v>
      </c>
      <c r="M582" s="115">
        <v>5</v>
      </c>
      <c r="N582" s="113" t="s">
        <v>129</v>
      </c>
    </row>
    <row r="583" spans="1:14" ht="16.5">
      <c r="A583" s="105" t="s">
        <v>1886</v>
      </c>
      <c r="B583" s="67" t="s">
        <v>1257</v>
      </c>
      <c r="C583" s="67" t="s">
        <v>623</v>
      </c>
      <c r="D583" s="67" t="s">
        <v>627</v>
      </c>
      <c r="E583" s="68" t="s">
        <v>1887</v>
      </c>
      <c r="F583" s="108">
        <v>2</v>
      </c>
      <c r="G583" s="111" t="s">
        <v>130</v>
      </c>
      <c r="H583" s="109" t="s">
        <v>130</v>
      </c>
      <c r="I583" s="108">
        <v>3</v>
      </c>
      <c r="J583" s="115">
        <v>3</v>
      </c>
      <c r="K583" s="113" t="s">
        <v>129</v>
      </c>
      <c r="L583" s="108">
        <v>2</v>
      </c>
      <c r="M583" s="115" t="s">
        <v>130</v>
      </c>
      <c r="N583" s="113" t="s">
        <v>130</v>
      </c>
    </row>
    <row r="584" spans="1:14" ht="16.5">
      <c r="A584" s="105" t="s">
        <v>1888</v>
      </c>
      <c r="B584" s="67" t="s">
        <v>1257</v>
      </c>
      <c r="C584" s="67" t="s">
        <v>623</v>
      </c>
      <c r="D584" s="67" t="s">
        <v>627</v>
      </c>
      <c r="E584" s="68" t="s">
        <v>1889</v>
      </c>
      <c r="F584" s="108">
        <v>3</v>
      </c>
      <c r="G584" s="111">
        <v>3</v>
      </c>
      <c r="H584" s="109" t="s">
        <v>129</v>
      </c>
      <c r="I584" s="108">
        <v>3</v>
      </c>
      <c r="J584" s="115">
        <v>3</v>
      </c>
      <c r="K584" s="113" t="s">
        <v>129</v>
      </c>
      <c r="L584" s="108">
        <v>1</v>
      </c>
      <c r="M584" s="115" t="s">
        <v>130</v>
      </c>
      <c r="N584" s="113" t="s">
        <v>130</v>
      </c>
    </row>
    <row r="585" spans="1:14" ht="16.5">
      <c r="A585" s="105" t="s">
        <v>1890</v>
      </c>
      <c r="B585" s="67" t="s">
        <v>1257</v>
      </c>
      <c r="C585" s="67" t="s">
        <v>623</v>
      </c>
      <c r="D585" s="67" t="s">
        <v>627</v>
      </c>
      <c r="E585" s="68" t="s">
        <v>1891</v>
      </c>
      <c r="F585" s="108">
        <v>18</v>
      </c>
      <c r="G585" s="111">
        <v>18</v>
      </c>
      <c r="H585" s="109" t="s">
        <v>129</v>
      </c>
      <c r="I585" s="108">
        <v>15</v>
      </c>
      <c r="J585" s="115">
        <v>15</v>
      </c>
      <c r="K585" s="113" t="s">
        <v>129</v>
      </c>
      <c r="L585" s="108">
        <v>12</v>
      </c>
      <c r="M585" s="115">
        <v>12</v>
      </c>
      <c r="N585" s="113" t="s">
        <v>129</v>
      </c>
    </row>
    <row r="586" spans="1:14" ht="16.5">
      <c r="A586" s="105" t="s">
        <v>1892</v>
      </c>
      <c r="B586" s="67" t="s">
        <v>1257</v>
      </c>
      <c r="C586" s="67" t="s">
        <v>623</v>
      </c>
      <c r="D586" s="67" t="s">
        <v>627</v>
      </c>
      <c r="E586" s="68" t="s">
        <v>1893</v>
      </c>
      <c r="F586" s="108">
        <v>26</v>
      </c>
      <c r="G586" s="111">
        <v>25</v>
      </c>
      <c r="H586" s="109">
        <v>1</v>
      </c>
      <c r="I586" s="108">
        <v>22</v>
      </c>
      <c r="J586" s="115">
        <v>22</v>
      </c>
      <c r="K586" s="113" t="s">
        <v>129</v>
      </c>
      <c r="L586" s="108">
        <v>15</v>
      </c>
      <c r="M586" s="115">
        <v>15</v>
      </c>
      <c r="N586" s="113" t="s">
        <v>129</v>
      </c>
    </row>
    <row r="587" spans="1:14" ht="16.5">
      <c r="A587" s="105" t="s">
        <v>1894</v>
      </c>
      <c r="B587" s="67" t="s">
        <v>1257</v>
      </c>
      <c r="C587" s="67" t="s">
        <v>623</v>
      </c>
      <c r="D587" s="67" t="s">
        <v>627</v>
      </c>
      <c r="E587" s="68" t="s">
        <v>1050</v>
      </c>
      <c r="F587" s="108">
        <v>11</v>
      </c>
      <c r="G587" s="111">
        <v>11</v>
      </c>
      <c r="H587" s="109" t="s">
        <v>129</v>
      </c>
      <c r="I587" s="108">
        <v>10</v>
      </c>
      <c r="J587" s="115">
        <v>10</v>
      </c>
      <c r="K587" s="113" t="s">
        <v>129</v>
      </c>
      <c r="L587" s="108">
        <v>11</v>
      </c>
      <c r="M587" s="115">
        <v>11</v>
      </c>
      <c r="N587" s="113" t="s">
        <v>129</v>
      </c>
    </row>
    <row r="588" spans="1:14" ht="16.5">
      <c r="A588" s="105" t="s">
        <v>1895</v>
      </c>
      <c r="B588" s="67" t="s">
        <v>1257</v>
      </c>
      <c r="C588" s="67" t="s">
        <v>623</v>
      </c>
      <c r="D588" s="67" t="s">
        <v>627</v>
      </c>
      <c r="E588" s="68" t="s">
        <v>1896</v>
      </c>
      <c r="F588" s="108">
        <v>43</v>
      </c>
      <c r="G588" s="111">
        <v>43</v>
      </c>
      <c r="H588" s="109" t="s">
        <v>129</v>
      </c>
      <c r="I588" s="108">
        <v>46</v>
      </c>
      <c r="J588" s="115">
        <v>46</v>
      </c>
      <c r="K588" s="113" t="s">
        <v>129</v>
      </c>
      <c r="L588" s="108">
        <v>41</v>
      </c>
      <c r="M588" s="115">
        <v>41</v>
      </c>
      <c r="N588" s="113" t="s">
        <v>129</v>
      </c>
    </row>
    <row r="589" spans="1:14" ht="16.5">
      <c r="A589" s="105" t="s">
        <v>1897</v>
      </c>
      <c r="B589" s="67" t="s">
        <v>1257</v>
      </c>
      <c r="C589" s="67" t="s">
        <v>623</v>
      </c>
      <c r="D589" s="67" t="s">
        <v>627</v>
      </c>
      <c r="E589" s="68" t="s">
        <v>1898</v>
      </c>
      <c r="F589" s="108">
        <v>33</v>
      </c>
      <c r="G589" s="111">
        <v>33</v>
      </c>
      <c r="H589" s="109" t="s">
        <v>129</v>
      </c>
      <c r="I589" s="108">
        <v>30</v>
      </c>
      <c r="J589" s="115">
        <v>30</v>
      </c>
      <c r="K589" s="113" t="s">
        <v>129</v>
      </c>
      <c r="L589" s="108">
        <v>26</v>
      </c>
      <c r="M589" s="115">
        <v>26</v>
      </c>
      <c r="N589" s="113" t="s">
        <v>129</v>
      </c>
    </row>
    <row r="590" spans="1:14" ht="16.5">
      <c r="A590" s="105" t="s">
        <v>632</v>
      </c>
      <c r="B590" s="67" t="s">
        <v>1257</v>
      </c>
      <c r="C590" s="67" t="s">
        <v>536</v>
      </c>
      <c r="D590" s="67"/>
      <c r="E590" s="68"/>
      <c r="F590" s="108" t="s">
        <v>128</v>
      </c>
      <c r="G590" s="111" t="s">
        <v>128</v>
      </c>
      <c r="H590" s="109" t="s">
        <v>128</v>
      </c>
      <c r="I590" s="108" t="s">
        <v>128</v>
      </c>
      <c r="J590" s="115" t="s">
        <v>128</v>
      </c>
      <c r="K590" s="113" t="s">
        <v>128</v>
      </c>
      <c r="L590" s="108">
        <v>295</v>
      </c>
      <c r="M590" s="115">
        <v>276</v>
      </c>
      <c r="N590" s="113">
        <v>14</v>
      </c>
    </row>
    <row r="591" spans="1:14" ht="16.5">
      <c r="A591" s="105" t="s">
        <v>633</v>
      </c>
      <c r="B591" s="67" t="s">
        <v>1257</v>
      </c>
      <c r="C591" s="67" t="s">
        <v>536</v>
      </c>
      <c r="D591" s="67" t="s">
        <v>634</v>
      </c>
      <c r="E591" s="68"/>
      <c r="F591" s="108" t="s">
        <v>128</v>
      </c>
      <c r="G591" s="111" t="s">
        <v>128</v>
      </c>
      <c r="H591" s="109" t="s">
        <v>128</v>
      </c>
      <c r="I591" s="108" t="s">
        <v>128</v>
      </c>
      <c r="J591" s="115" t="s">
        <v>128</v>
      </c>
      <c r="K591" s="113" t="s">
        <v>128</v>
      </c>
      <c r="L591" s="108">
        <v>25</v>
      </c>
      <c r="M591" s="115">
        <v>25</v>
      </c>
      <c r="N591" s="113" t="s">
        <v>129</v>
      </c>
    </row>
    <row r="592" spans="1:14" ht="16.5">
      <c r="A592" s="105" t="s">
        <v>1899</v>
      </c>
      <c r="B592" s="67" t="s">
        <v>1257</v>
      </c>
      <c r="C592" s="67" t="s">
        <v>536</v>
      </c>
      <c r="D592" s="67" t="s">
        <v>634</v>
      </c>
      <c r="E592" s="68" t="s">
        <v>350</v>
      </c>
      <c r="F592" s="108">
        <v>9</v>
      </c>
      <c r="G592" s="111">
        <v>9</v>
      </c>
      <c r="H592" s="109" t="s">
        <v>129</v>
      </c>
      <c r="I592" s="108">
        <v>7</v>
      </c>
      <c r="J592" s="115">
        <v>7</v>
      </c>
      <c r="K592" s="113" t="s">
        <v>129</v>
      </c>
      <c r="L592" s="108">
        <v>6</v>
      </c>
      <c r="M592" s="115">
        <v>6</v>
      </c>
      <c r="N592" s="113" t="s">
        <v>129</v>
      </c>
    </row>
    <row r="593" spans="1:14" ht="16.5">
      <c r="A593" s="105" t="s">
        <v>1900</v>
      </c>
      <c r="B593" s="67" t="s">
        <v>1257</v>
      </c>
      <c r="C593" s="67" t="s">
        <v>536</v>
      </c>
      <c r="D593" s="67" t="s">
        <v>634</v>
      </c>
      <c r="E593" s="68" t="s">
        <v>1901</v>
      </c>
      <c r="F593" s="108">
        <v>15</v>
      </c>
      <c r="G593" s="111">
        <v>15</v>
      </c>
      <c r="H593" s="109" t="s">
        <v>129</v>
      </c>
      <c r="I593" s="108">
        <v>13</v>
      </c>
      <c r="J593" s="115">
        <v>13</v>
      </c>
      <c r="K593" s="113" t="s">
        <v>129</v>
      </c>
      <c r="L593" s="108">
        <v>11</v>
      </c>
      <c r="M593" s="115">
        <v>11</v>
      </c>
      <c r="N593" s="113" t="s">
        <v>129</v>
      </c>
    </row>
    <row r="594" spans="1:14" ht="16.5">
      <c r="A594" s="105" t="s">
        <v>1902</v>
      </c>
      <c r="B594" s="67" t="s">
        <v>1257</v>
      </c>
      <c r="C594" s="67" t="s">
        <v>536</v>
      </c>
      <c r="D594" s="67" t="s">
        <v>634</v>
      </c>
      <c r="E594" s="68" t="s">
        <v>1903</v>
      </c>
      <c r="F594" s="108">
        <v>5</v>
      </c>
      <c r="G594" s="111">
        <v>5</v>
      </c>
      <c r="H594" s="109" t="s">
        <v>129</v>
      </c>
      <c r="I594" s="108">
        <v>4</v>
      </c>
      <c r="J594" s="115">
        <v>4</v>
      </c>
      <c r="K594" s="113" t="s">
        <v>129</v>
      </c>
      <c r="L594" s="108">
        <v>3</v>
      </c>
      <c r="M594" s="115">
        <v>3</v>
      </c>
      <c r="N594" s="113" t="s">
        <v>129</v>
      </c>
    </row>
    <row r="595" spans="1:14" ht="16.5">
      <c r="A595" s="105" t="s">
        <v>1904</v>
      </c>
      <c r="B595" s="67" t="s">
        <v>1257</v>
      </c>
      <c r="C595" s="67" t="s">
        <v>536</v>
      </c>
      <c r="D595" s="67" t="s">
        <v>634</v>
      </c>
      <c r="E595" s="68" t="s">
        <v>189</v>
      </c>
      <c r="F595" s="108">
        <v>1</v>
      </c>
      <c r="G595" s="111" t="s">
        <v>130</v>
      </c>
      <c r="H595" s="109" t="s">
        <v>130</v>
      </c>
      <c r="I595" s="108" t="s">
        <v>129</v>
      </c>
      <c r="J595" s="115" t="s">
        <v>129</v>
      </c>
      <c r="K595" s="113" t="s">
        <v>129</v>
      </c>
      <c r="L595" s="108" t="s">
        <v>129</v>
      </c>
      <c r="M595" s="115" t="s">
        <v>129</v>
      </c>
      <c r="N595" s="113" t="s">
        <v>129</v>
      </c>
    </row>
    <row r="596" spans="1:14" ht="16.5">
      <c r="A596" s="105" t="s">
        <v>1905</v>
      </c>
      <c r="B596" s="67" t="s">
        <v>1257</v>
      </c>
      <c r="C596" s="67" t="s">
        <v>536</v>
      </c>
      <c r="D596" s="67" t="s">
        <v>634</v>
      </c>
      <c r="E596" s="68" t="s">
        <v>174</v>
      </c>
      <c r="F596" s="108">
        <v>1</v>
      </c>
      <c r="G596" s="111" t="s">
        <v>130</v>
      </c>
      <c r="H596" s="109" t="s">
        <v>130</v>
      </c>
      <c r="I596" s="108" t="s">
        <v>129</v>
      </c>
      <c r="J596" s="115" t="s">
        <v>129</v>
      </c>
      <c r="K596" s="113" t="s">
        <v>129</v>
      </c>
      <c r="L596" s="108" t="s">
        <v>129</v>
      </c>
      <c r="M596" s="115" t="s">
        <v>129</v>
      </c>
      <c r="N596" s="113" t="s">
        <v>129</v>
      </c>
    </row>
    <row r="597" spans="1:14" ht="16.5">
      <c r="A597" s="105" t="s">
        <v>1906</v>
      </c>
      <c r="B597" s="67" t="s">
        <v>1257</v>
      </c>
      <c r="C597" s="67" t="s">
        <v>536</v>
      </c>
      <c r="D597" s="67" t="s">
        <v>634</v>
      </c>
      <c r="E597" s="68" t="s">
        <v>296</v>
      </c>
      <c r="F597" s="108">
        <v>3</v>
      </c>
      <c r="G597" s="111">
        <v>3</v>
      </c>
      <c r="H597" s="109" t="s">
        <v>129</v>
      </c>
      <c r="I597" s="108">
        <v>1</v>
      </c>
      <c r="J597" s="115" t="s">
        <v>130</v>
      </c>
      <c r="K597" s="113" t="s">
        <v>130</v>
      </c>
      <c r="L597" s="108">
        <v>1</v>
      </c>
      <c r="M597" s="115" t="s">
        <v>130</v>
      </c>
      <c r="N597" s="113" t="s">
        <v>130</v>
      </c>
    </row>
    <row r="598" spans="1:14" ht="16.5">
      <c r="A598" s="105" t="s">
        <v>1907</v>
      </c>
      <c r="B598" s="67" t="s">
        <v>1257</v>
      </c>
      <c r="C598" s="67" t="s">
        <v>536</v>
      </c>
      <c r="D598" s="67" t="s">
        <v>634</v>
      </c>
      <c r="E598" s="68" t="s">
        <v>386</v>
      </c>
      <c r="F598" s="108">
        <v>5</v>
      </c>
      <c r="G598" s="111">
        <v>5</v>
      </c>
      <c r="H598" s="109" t="s">
        <v>129</v>
      </c>
      <c r="I598" s="108">
        <v>2</v>
      </c>
      <c r="J598" s="115" t="s">
        <v>130</v>
      </c>
      <c r="K598" s="113" t="s">
        <v>130</v>
      </c>
      <c r="L598" s="108">
        <v>2</v>
      </c>
      <c r="M598" s="115" t="s">
        <v>130</v>
      </c>
      <c r="N598" s="113" t="s">
        <v>130</v>
      </c>
    </row>
    <row r="599" spans="1:14" ht="16.5">
      <c r="A599" s="105" t="s">
        <v>1908</v>
      </c>
      <c r="B599" s="67" t="s">
        <v>1257</v>
      </c>
      <c r="C599" s="67" t="s">
        <v>536</v>
      </c>
      <c r="D599" s="67" t="s">
        <v>634</v>
      </c>
      <c r="E599" s="68" t="s">
        <v>132</v>
      </c>
      <c r="F599" s="108" t="s">
        <v>129</v>
      </c>
      <c r="G599" s="111" t="s">
        <v>129</v>
      </c>
      <c r="H599" s="109" t="s">
        <v>129</v>
      </c>
      <c r="I599" s="108" t="s">
        <v>129</v>
      </c>
      <c r="J599" s="115" t="s">
        <v>129</v>
      </c>
      <c r="K599" s="113" t="s">
        <v>129</v>
      </c>
      <c r="L599" s="108" t="s">
        <v>129</v>
      </c>
      <c r="M599" s="115" t="s">
        <v>129</v>
      </c>
      <c r="N599" s="113" t="s">
        <v>129</v>
      </c>
    </row>
    <row r="600" spans="1:14" ht="16.5">
      <c r="A600" s="105" t="s">
        <v>1909</v>
      </c>
      <c r="B600" s="67" t="s">
        <v>1257</v>
      </c>
      <c r="C600" s="67" t="s">
        <v>536</v>
      </c>
      <c r="D600" s="67" t="s">
        <v>634</v>
      </c>
      <c r="E600" s="68" t="s">
        <v>1910</v>
      </c>
      <c r="F600" s="108">
        <v>4</v>
      </c>
      <c r="G600" s="111">
        <v>4</v>
      </c>
      <c r="H600" s="109" t="s">
        <v>129</v>
      </c>
      <c r="I600" s="108">
        <v>3</v>
      </c>
      <c r="J600" s="115">
        <v>3</v>
      </c>
      <c r="K600" s="113" t="s">
        <v>129</v>
      </c>
      <c r="L600" s="108">
        <v>2</v>
      </c>
      <c r="M600" s="115" t="s">
        <v>130</v>
      </c>
      <c r="N600" s="113" t="s">
        <v>130</v>
      </c>
    </row>
    <row r="601" spans="1:14" ht="16.5">
      <c r="A601" s="105" t="s">
        <v>635</v>
      </c>
      <c r="B601" s="67" t="s">
        <v>1257</v>
      </c>
      <c r="C601" s="67" t="s">
        <v>536</v>
      </c>
      <c r="D601" s="67" t="s">
        <v>636</v>
      </c>
      <c r="E601" s="68"/>
      <c r="F601" s="108" t="s">
        <v>128</v>
      </c>
      <c r="G601" s="111" t="s">
        <v>128</v>
      </c>
      <c r="H601" s="109" t="s">
        <v>128</v>
      </c>
      <c r="I601" s="108" t="s">
        <v>128</v>
      </c>
      <c r="J601" s="115" t="s">
        <v>128</v>
      </c>
      <c r="K601" s="113" t="s">
        <v>128</v>
      </c>
      <c r="L601" s="108">
        <v>71</v>
      </c>
      <c r="M601" s="115">
        <v>67</v>
      </c>
      <c r="N601" s="113">
        <v>4</v>
      </c>
    </row>
    <row r="602" spans="1:14" ht="16.5">
      <c r="A602" s="105" t="s">
        <v>1911</v>
      </c>
      <c r="B602" s="67" t="s">
        <v>1257</v>
      </c>
      <c r="C602" s="67" t="s">
        <v>536</v>
      </c>
      <c r="D602" s="67" t="s">
        <v>636</v>
      </c>
      <c r="E602" s="68" t="s">
        <v>1912</v>
      </c>
      <c r="F602" s="108">
        <v>34</v>
      </c>
      <c r="G602" s="111">
        <v>33</v>
      </c>
      <c r="H602" s="109">
        <v>1</v>
      </c>
      <c r="I602" s="108">
        <v>27</v>
      </c>
      <c r="J602" s="115">
        <v>26</v>
      </c>
      <c r="K602" s="113">
        <v>1</v>
      </c>
      <c r="L602" s="108">
        <v>20</v>
      </c>
      <c r="M602" s="115">
        <v>19</v>
      </c>
      <c r="N602" s="113">
        <v>1</v>
      </c>
    </row>
    <row r="603" spans="1:14" ht="16.5">
      <c r="A603" s="105" t="s">
        <v>1913</v>
      </c>
      <c r="B603" s="67" t="s">
        <v>1257</v>
      </c>
      <c r="C603" s="67" t="s">
        <v>536</v>
      </c>
      <c r="D603" s="67" t="s">
        <v>636</v>
      </c>
      <c r="E603" s="68" t="s">
        <v>240</v>
      </c>
      <c r="F603" s="108">
        <v>4</v>
      </c>
      <c r="G603" s="111">
        <v>4</v>
      </c>
      <c r="H603" s="109" t="s">
        <v>129</v>
      </c>
      <c r="I603" s="108">
        <v>1</v>
      </c>
      <c r="J603" s="115" t="s">
        <v>130</v>
      </c>
      <c r="K603" s="113" t="s">
        <v>130</v>
      </c>
      <c r="L603" s="108">
        <v>1</v>
      </c>
      <c r="M603" s="115" t="s">
        <v>130</v>
      </c>
      <c r="N603" s="113" t="s">
        <v>130</v>
      </c>
    </row>
    <row r="604" spans="1:14" ht="16.5">
      <c r="A604" s="105" t="s">
        <v>1914</v>
      </c>
      <c r="B604" s="67" t="s">
        <v>1257</v>
      </c>
      <c r="C604" s="67" t="s">
        <v>536</v>
      </c>
      <c r="D604" s="67" t="s">
        <v>636</v>
      </c>
      <c r="E604" s="68" t="s">
        <v>322</v>
      </c>
      <c r="F604" s="108">
        <v>16</v>
      </c>
      <c r="G604" s="111">
        <v>14</v>
      </c>
      <c r="H604" s="109">
        <v>2</v>
      </c>
      <c r="I604" s="108">
        <v>14</v>
      </c>
      <c r="J604" s="115">
        <v>12</v>
      </c>
      <c r="K604" s="113">
        <v>2</v>
      </c>
      <c r="L604" s="108">
        <v>11</v>
      </c>
      <c r="M604" s="115">
        <v>8</v>
      </c>
      <c r="N604" s="113">
        <v>3</v>
      </c>
    </row>
    <row r="605" spans="1:14" ht="16.5">
      <c r="A605" s="105" t="s">
        <v>1915</v>
      </c>
      <c r="B605" s="67" t="s">
        <v>1257</v>
      </c>
      <c r="C605" s="67" t="s">
        <v>536</v>
      </c>
      <c r="D605" s="67" t="s">
        <v>636</v>
      </c>
      <c r="E605" s="68" t="s">
        <v>1916</v>
      </c>
      <c r="F605" s="108" t="s">
        <v>128</v>
      </c>
      <c r="G605" s="111" t="s">
        <v>128</v>
      </c>
      <c r="H605" s="109" t="s">
        <v>128</v>
      </c>
      <c r="I605" s="108" t="s">
        <v>128</v>
      </c>
      <c r="J605" s="115" t="s">
        <v>128</v>
      </c>
      <c r="K605" s="113" t="s">
        <v>128</v>
      </c>
      <c r="L605" s="108">
        <v>8</v>
      </c>
      <c r="M605" s="115">
        <v>8</v>
      </c>
      <c r="N605" s="113" t="s">
        <v>129</v>
      </c>
    </row>
    <row r="606" spans="1:14" ht="16.5">
      <c r="A606" s="105" t="s">
        <v>1917</v>
      </c>
      <c r="B606" s="67" t="s">
        <v>1257</v>
      </c>
      <c r="C606" s="67" t="s">
        <v>536</v>
      </c>
      <c r="D606" s="67" t="s">
        <v>636</v>
      </c>
      <c r="E606" s="68" t="s">
        <v>1918</v>
      </c>
      <c r="F606" s="108">
        <v>16</v>
      </c>
      <c r="G606" s="111">
        <v>16</v>
      </c>
      <c r="H606" s="109" t="s">
        <v>129</v>
      </c>
      <c r="I606" s="108">
        <v>11</v>
      </c>
      <c r="J606" s="115">
        <v>11</v>
      </c>
      <c r="K606" s="113" t="s">
        <v>129</v>
      </c>
      <c r="L606" s="108">
        <v>8</v>
      </c>
      <c r="M606" s="115">
        <v>8</v>
      </c>
      <c r="N606" s="113" t="s">
        <v>129</v>
      </c>
    </row>
    <row r="607" spans="1:14" ht="16.5">
      <c r="A607" s="105" t="s">
        <v>1919</v>
      </c>
      <c r="B607" s="67" t="s">
        <v>1257</v>
      </c>
      <c r="C607" s="67" t="s">
        <v>536</v>
      </c>
      <c r="D607" s="67" t="s">
        <v>636</v>
      </c>
      <c r="E607" s="68" t="s">
        <v>1920</v>
      </c>
      <c r="F607" s="108">
        <v>9</v>
      </c>
      <c r="G607" s="111">
        <v>9</v>
      </c>
      <c r="H607" s="109" t="s">
        <v>129</v>
      </c>
      <c r="I607" s="108">
        <v>5</v>
      </c>
      <c r="J607" s="115">
        <v>5</v>
      </c>
      <c r="K607" s="113" t="s">
        <v>129</v>
      </c>
      <c r="L607" s="108">
        <v>5</v>
      </c>
      <c r="M607" s="115">
        <v>5</v>
      </c>
      <c r="N607" s="113" t="s">
        <v>129</v>
      </c>
    </row>
    <row r="608" spans="1:14" ht="16.5">
      <c r="A608" s="105" t="s">
        <v>1921</v>
      </c>
      <c r="B608" s="67" t="s">
        <v>1257</v>
      </c>
      <c r="C608" s="67" t="s">
        <v>536</v>
      </c>
      <c r="D608" s="67" t="s">
        <v>636</v>
      </c>
      <c r="E608" s="68" t="s">
        <v>1922</v>
      </c>
      <c r="F608" s="108" t="s">
        <v>128</v>
      </c>
      <c r="G608" s="111" t="s">
        <v>128</v>
      </c>
      <c r="H608" s="109" t="s">
        <v>128</v>
      </c>
      <c r="I608" s="108" t="s">
        <v>128</v>
      </c>
      <c r="J608" s="115" t="s">
        <v>128</v>
      </c>
      <c r="K608" s="113" t="s">
        <v>128</v>
      </c>
      <c r="L608" s="108">
        <v>7</v>
      </c>
      <c r="M608" s="115">
        <v>7</v>
      </c>
      <c r="N608" s="113" t="s">
        <v>129</v>
      </c>
    </row>
    <row r="609" spans="1:14" ht="16.5">
      <c r="A609" s="105" t="s">
        <v>1923</v>
      </c>
      <c r="B609" s="67" t="s">
        <v>1257</v>
      </c>
      <c r="C609" s="67" t="s">
        <v>536</v>
      </c>
      <c r="D609" s="67" t="s">
        <v>636</v>
      </c>
      <c r="E609" s="68" t="s">
        <v>1924</v>
      </c>
      <c r="F609" s="108" t="s">
        <v>128</v>
      </c>
      <c r="G609" s="111" t="s">
        <v>128</v>
      </c>
      <c r="H609" s="109" t="s">
        <v>128</v>
      </c>
      <c r="I609" s="108" t="s">
        <v>128</v>
      </c>
      <c r="J609" s="115" t="s">
        <v>128</v>
      </c>
      <c r="K609" s="113" t="s">
        <v>128</v>
      </c>
      <c r="L609" s="108">
        <v>3</v>
      </c>
      <c r="M609" s="115" t="s">
        <v>130</v>
      </c>
      <c r="N609" s="113" t="s">
        <v>130</v>
      </c>
    </row>
    <row r="610" spans="1:14" ht="16.5">
      <c r="A610" s="105" t="s">
        <v>1925</v>
      </c>
      <c r="B610" s="67" t="s">
        <v>1257</v>
      </c>
      <c r="C610" s="67" t="s">
        <v>536</v>
      </c>
      <c r="D610" s="67" t="s">
        <v>636</v>
      </c>
      <c r="E610" s="68" t="s">
        <v>1926</v>
      </c>
      <c r="F610" s="108">
        <v>6</v>
      </c>
      <c r="G610" s="111">
        <v>6</v>
      </c>
      <c r="H610" s="109" t="s">
        <v>129</v>
      </c>
      <c r="I610" s="108">
        <v>4</v>
      </c>
      <c r="J610" s="115">
        <v>4</v>
      </c>
      <c r="K610" s="113" t="s">
        <v>129</v>
      </c>
      <c r="L610" s="108">
        <v>8</v>
      </c>
      <c r="M610" s="115">
        <v>8</v>
      </c>
      <c r="N610" s="113" t="s">
        <v>129</v>
      </c>
    </row>
    <row r="611" spans="1:14" ht="16.5">
      <c r="A611" s="105" t="s">
        <v>637</v>
      </c>
      <c r="B611" s="67" t="s">
        <v>1257</v>
      </c>
      <c r="C611" s="67" t="s">
        <v>536</v>
      </c>
      <c r="D611" s="67" t="s">
        <v>638</v>
      </c>
      <c r="E611" s="68"/>
      <c r="F611" s="108" t="s">
        <v>128</v>
      </c>
      <c r="G611" s="111" t="s">
        <v>128</v>
      </c>
      <c r="H611" s="109" t="s">
        <v>128</v>
      </c>
      <c r="I611" s="108" t="s">
        <v>128</v>
      </c>
      <c r="J611" s="115" t="s">
        <v>128</v>
      </c>
      <c r="K611" s="113" t="s">
        <v>128</v>
      </c>
      <c r="L611" s="108" t="s">
        <v>129</v>
      </c>
      <c r="M611" s="115" t="s">
        <v>129</v>
      </c>
      <c r="N611" s="113" t="s">
        <v>129</v>
      </c>
    </row>
    <row r="612" spans="1:14" ht="16.5">
      <c r="A612" s="105" t="s">
        <v>1927</v>
      </c>
      <c r="B612" s="67" t="s">
        <v>1257</v>
      </c>
      <c r="C612" s="67" t="s">
        <v>536</v>
      </c>
      <c r="D612" s="67" t="s">
        <v>638</v>
      </c>
      <c r="E612" s="68" t="s">
        <v>1928</v>
      </c>
      <c r="F612" s="108" t="s">
        <v>128</v>
      </c>
      <c r="G612" s="111" t="s">
        <v>128</v>
      </c>
      <c r="H612" s="109" t="s">
        <v>128</v>
      </c>
      <c r="I612" s="108" t="s">
        <v>128</v>
      </c>
      <c r="J612" s="115" t="s">
        <v>128</v>
      </c>
      <c r="K612" s="113" t="s">
        <v>128</v>
      </c>
      <c r="L612" s="108" t="s">
        <v>129</v>
      </c>
      <c r="M612" s="115" t="s">
        <v>129</v>
      </c>
      <c r="N612" s="113" t="s">
        <v>129</v>
      </c>
    </row>
    <row r="613" spans="1:14" ht="16.5">
      <c r="A613" s="105" t="s">
        <v>639</v>
      </c>
      <c r="B613" s="67" t="s">
        <v>1257</v>
      </c>
      <c r="C613" s="67" t="s">
        <v>536</v>
      </c>
      <c r="D613" s="67" t="s">
        <v>640</v>
      </c>
      <c r="E613" s="68"/>
      <c r="F613" s="108">
        <v>18</v>
      </c>
      <c r="G613" s="111">
        <v>18</v>
      </c>
      <c r="H613" s="109" t="s">
        <v>129</v>
      </c>
      <c r="I613" s="108">
        <v>14</v>
      </c>
      <c r="J613" s="115">
        <v>14</v>
      </c>
      <c r="K613" s="113" t="s">
        <v>129</v>
      </c>
      <c r="L613" s="108">
        <v>9</v>
      </c>
      <c r="M613" s="115">
        <v>9</v>
      </c>
      <c r="N613" s="113" t="s">
        <v>129</v>
      </c>
    </row>
    <row r="614" spans="1:14" ht="16.5">
      <c r="A614" s="105" t="s">
        <v>1929</v>
      </c>
      <c r="B614" s="67" t="s">
        <v>1257</v>
      </c>
      <c r="C614" s="67" t="s">
        <v>536</v>
      </c>
      <c r="D614" s="67" t="s">
        <v>640</v>
      </c>
      <c r="E614" s="68" t="s">
        <v>1930</v>
      </c>
      <c r="F614" s="108">
        <v>4</v>
      </c>
      <c r="G614" s="111">
        <v>4</v>
      </c>
      <c r="H614" s="109" t="s">
        <v>129</v>
      </c>
      <c r="I614" s="108">
        <v>2</v>
      </c>
      <c r="J614" s="115" t="s">
        <v>130</v>
      </c>
      <c r="K614" s="113" t="s">
        <v>130</v>
      </c>
      <c r="L614" s="108" t="s">
        <v>129</v>
      </c>
      <c r="M614" s="115" t="s">
        <v>129</v>
      </c>
      <c r="N614" s="113" t="s">
        <v>129</v>
      </c>
    </row>
    <row r="615" spans="1:14" ht="16.5">
      <c r="A615" s="105" t="s">
        <v>1931</v>
      </c>
      <c r="B615" s="67" t="s">
        <v>1257</v>
      </c>
      <c r="C615" s="67" t="s">
        <v>536</v>
      </c>
      <c r="D615" s="67" t="s">
        <v>640</v>
      </c>
      <c r="E615" s="68" t="s">
        <v>1932</v>
      </c>
      <c r="F615" s="108">
        <v>10</v>
      </c>
      <c r="G615" s="111">
        <v>10</v>
      </c>
      <c r="H615" s="109" t="s">
        <v>129</v>
      </c>
      <c r="I615" s="108">
        <v>7</v>
      </c>
      <c r="J615" s="115">
        <v>7</v>
      </c>
      <c r="K615" s="113" t="s">
        <v>129</v>
      </c>
      <c r="L615" s="108">
        <v>5</v>
      </c>
      <c r="M615" s="115">
        <v>5</v>
      </c>
      <c r="N615" s="113" t="s">
        <v>129</v>
      </c>
    </row>
    <row r="616" spans="1:14" ht="16.5">
      <c r="A616" s="105" t="s">
        <v>1933</v>
      </c>
      <c r="B616" s="67" t="s">
        <v>1257</v>
      </c>
      <c r="C616" s="67" t="s">
        <v>536</v>
      </c>
      <c r="D616" s="67" t="s">
        <v>640</v>
      </c>
      <c r="E616" s="68" t="s">
        <v>330</v>
      </c>
      <c r="F616" s="108">
        <v>1</v>
      </c>
      <c r="G616" s="111" t="s">
        <v>130</v>
      </c>
      <c r="H616" s="109" t="s">
        <v>130</v>
      </c>
      <c r="I616" s="108">
        <v>1</v>
      </c>
      <c r="J616" s="115" t="s">
        <v>130</v>
      </c>
      <c r="K616" s="113" t="s">
        <v>130</v>
      </c>
      <c r="L616" s="108">
        <v>1</v>
      </c>
      <c r="M616" s="115" t="s">
        <v>130</v>
      </c>
      <c r="N616" s="113" t="s">
        <v>130</v>
      </c>
    </row>
    <row r="617" spans="1:14" ht="16.5">
      <c r="A617" s="105" t="s">
        <v>1934</v>
      </c>
      <c r="B617" s="67" t="s">
        <v>1257</v>
      </c>
      <c r="C617" s="67" t="s">
        <v>536</v>
      </c>
      <c r="D617" s="67" t="s">
        <v>640</v>
      </c>
      <c r="E617" s="68" t="s">
        <v>1935</v>
      </c>
      <c r="F617" s="108">
        <v>3</v>
      </c>
      <c r="G617" s="111" t="s">
        <v>130</v>
      </c>
      <c r="H617" s="109" t="s">
        <v>130</v>
      </c>
      <c r="I617" s="108">
        <v>3</v>
      </c>
      <c r="J617" s="115">
        <v>3</v>
      </c>
      <c r="K617" s="113" t="s">
        <v>129</v>
      </c>
      <c r="L617" s="108">
        <v>2</v>
      </c>
      <c r="M617" s="115" t="s">
        <v>130</v>
      </c>
      <c r="N617" s="113" t="s">
        <v>130</v>
      </c>
    </row>
    <row r="618" spans="1:14" ht="16.5">
      <c r="A618" s="105" t="s">
        <v>1936</v>
      </c>
      <c r="B618" s="67" t="s">
        <v>1257</v>
      </c>
      <c r="C618" s="67" t="s">
        <v>536</v>
      </c>
      <c r="D618" s="67" t="s">
        <v>640</v>
      </c>
      <c r="E618" s="68" t="s">
        <v>1937</v>
      </c>
      <c r="F618" s="108" t="s">
        <v>129</v>
      </c>
      <c r="G618" s="111" t="s">
        <v>129</v>
      </c>
      <c r="H618" s="109" t="s">
        <v>129</v>
      </c>
      <c r="I618" s="108">
        <v>1</v>
      </c>
      <c r="J618" s="115" t="s">
        <v>130</v>
      </c>
      <c r="K618" s="113" t="s">
        <v>130</v>
      </c>
      <c r="L618" s="108">
        <v>1</v>
      </c>
      <c r="M618" s="115" t="s">
        <v>130</v>
      </c>
      <c r="N618" s="113" t="s">
        <v>130</v>
      </c>
    </row>
    <row r="619" spans="1:14" ht="16.5">
      <c r="A619" s="105" t="s">
        <v>641</v>
      </c>
      <c r="B619" s="67" t="s">
        <v>1257</v>
      </c>
      <c r="C619" s="67" t="s">
        <v>536</v>
      </c>
      <c r="D619" s="67" t="s">
        <v>642</v>
      </c>
      <c r="E619" s="68"/>
      <c r="F619" s="108">
        <v>63</v>
      </c>
      <c r="G619" s="111">
        <v>59</v>
      </c>
      <c r="H619" s="109">
        <v>4</v>
      </c>
      <c r="I619" s="108">
        <v>49</v>
      </c>
      <c r="J619" s="115">
        <v>46</v>
      </c>
      <c r="K619" s="113">
        <v>3</v>
      </c>
      <c r="L619" s="108">
        <v>32</v>
      </c>
      <c r="M619" s="115">
        <v>29</v>
      </c>
      <c r="N619" s="113">
        <v>2</v>
      </c>
    </row>
    <row r="620" spans="1:14" ht="16.5">
      <c r="A620" s="105" t="s">
        <v>1938</v>
      </c>
      <c r="B620" s="67" t="s">
        <v>1257</v>
      </c>
      <c r="C620" s="67" t="s">
        <v>536</v>
      </c>
      <c r="D620" s="67" t="s">
        <v>642</v>
      </c>
      <c r="E620" s="68" t="s">
        <v>1939</v>
      </c>
      <c r="F620" s="108" t="s">
        <v>129</v>
      </c>
      <c r="G620" s="111" t="s">
        <v>129</v>
      </c>
      <c r="H620" s="109" t="s">
        <v>129</v>
      </c>
      <c r="I620" s="108">
        <v>1</v>
      </c>
      <c r="J620" s="115" t="s">
        <v>130</v>
      </c>
      <c r="K620" s="113" t="s">
        <v>130</v>
      </c>
      <c r="L620" s="108">
        <v>1</v>
      </c>
      <c r="M620" s="115" t="s">
        <v>130</v>
      </c>
      <c r="N620" s="113" t="s">
        <v>130</v>
      </c>
    </row>
    <row r="621" spans="1:14" ht="16.5">
      <c r="A621" s="105" t="s">
        <v>1940</v>
      </c>
      <c r="B621" s="67" t="s">
        <v>1257</v>
      </c>
      <c r="C621" s="67" t="s">
        <v>536</v>
      </c>
      <c r="D621" s="67" t="s">
        <v>642</v>
      </c>
      <c r="E621" s="68" t="s">
        <v>1941</v>
      </c>
      <c r="F621" s="108">
        <v>2</v>
      </c>
      <c r="G621" s="111" t="s">
        <v>130</v>
      </c>
      <c r="H621" s="109" t="s">
        <v>130</v>
      </c>
      <c r="I621" s="108">
        <v>1</v>
      </c>
      <c r="J621" s="115" t="s">
        <v>130</v>
      </c>
      <c r="K621" s="113" t="s">
        <v>130</v>
      </c>
      <c r="L621" s="108">
        <v>1</v>
      </c>
      <c r="M621" s="115" t="s">
        <v>130</v>
      </c>
      <c r="N621" s="113" t="s">
        <v>130</v>
      </c>
    </row>
    <row r="622" spans="1:14" ht="16.5">
      <c r="A622" s="105" t="s">
        <v>1942</v>
      </c>
      <c r="B622" s="67" t="s">
        <v>1257</v>
      </c>
      <c r="C622" s="67" t="s">
        <v>536</v>
      </c>
      <c r="D622" s="67" t="s">
        <v>642</v>
      </c>
      <c r="E622" s="68" t="s">
        <v>1943</v>
      </c>
      <c r="F622" s="108">
        <v>3</v>
      </c>
      <c r="G622" s="111">
        <v>3</v>
      </c>
      <c r="H622" s="109" t="s">
        <v>129</v>
      </c>
      <c r="I622" s="108">
        <v>1</v>
      </c>
      <c r="J622" s="115" t="s">
        <v>130</v>
      </c>
      <c r="K622" s="113" t="s">
        <v>130</v>
      </c>
      <c r="L622" s="108">
        <v>1</v>
      </c>
      <c r="M622" s="115" t="s">
        <v>130</v>
      </c>
      <c r="N622" s="113" t="s">
        <v>130</v>
      </c>
    </row>
    <row r="623" spans="1:14" ht="16.5">
      <c r="A623" s="105" t="s">
        <v>1944</v>
      </c>
      <c r="B623" s="67" t="s">
        <v>1257</v>
      </c>
      <c r="C623" s="67" t="s">
        <v>536</v>
      </c>
      <c r="D623" s="67" t="s">
        <v>642</v>
      </c>
      <c r="E623" s="68" t="s">
        <v>1945</v>
      </c>
      <c r="F623" s="108" t="s">
        <v>129</v>
      </c>
      <c r="G623" s="111" t="s">
        <v>129</v>
      </c>
      <c r="H623" s="109" t="s">
        <v>129</v>
      </c>
      <c r="I623" s="108" t="s">
        <v>129</v>
      </c>
      <c r="J623" s="115" t="s">
        <v>129</v>
      </c>
      <c r="K623" s="113" t="s">
        <v>129</v>
      </c>
      <c r="L623" s="108" t="s">
        <v>129</v>
      </c>
      <c r="M623" s="115" t="s">
        <v>129</v>
      </c>
      <c r="N623" s="113" t="s">
        <v>129</v>
      </c>
    </row>
    <row r="624" spans="1:14" ht="16.5">
      <c r="A624" s="105" t="s">
        <v>1946</v>
      </c>
      <c r="B624" s="67" t="s">
        <v>1257</v>
      </c>
      <c r="C624" s="67" t="s">
        <v>536</v>
      </c>
      <c r="D624" s="67" t="s">
        <v>642</v>
      </c>
      <c r="E624" s="68" t="s">
        <v>1947</v>
      </c>
      <c r="F624" s="108">
        <v>1</v>
      </c>
      <c r="G624" s="111" t="s">
        <v>130</v>
      </c>
      <c r="H624" s="109" t="s">
        <v>130</v>
      </c>
      <c r="I624" s="108">
        <v>1</v>
      </c>
      <c r="J624" s="115" t="s">
        <v>130</v>
      </c>
      <c r="K624" s="113" t="s">
        <v>130</v>
      </c>
      <c r="L624" s="108">
        <v>1</v>
      </c>
      <c r="M624" s="115" t="s">
        <v>130</v>
      </c>
      <c r="N624" s="113" t="s">
        <v>130</v>
      </c>
    </row>
    <row r="625" spans="1:14" ht="16.5">
      <c r="A625" s="105" t="s">
        <v>1948</v>
      </c>
      <c r="B625" s="67" t="s">
        <v>1257</v>
      </c>
      <c r="C625" s="67" t="s">
        <v>536</v>
      </c>
      <c r="D625" s="67" t="s">
        <v>642</v>
      </c>
      <c r="E625" s="68" t="s">
        <v>299</v>
      </c>
      <c r="F625" s="108">
        <v>3</v>
      </c>
      <c r="G625" s="111">
        <v>3</v>
      </c>
      <c r="H625" s="109" t="s">
        <v>129</v>
      </c>
      <c r="I625" s="108">
        <v>2</v>
      </c>
      <c r="J625" s="115" t="s">
        <v>130</v>
      </c>
      <c r="K625" s="113" t="s">
        <v>130</v>
      </c>
      <c r="L625" s="108">
        <v>1</v>
      </c>
      <c r="M625" s="115" t="s">
        <v>130</v>
      </c>
      <c r="N625" s="113" t="s">
        <v>130</v>
      </c>
    </row>
    <row r="626" spans="1:14" ht="16.5">
      <c r="A626" s="105" t="s">
        <v>1949</v>
      </c>
      <c r="B626" s="67" t="s">
        <v>1257</v>
      </c>
      <c r="C626" s="67" t="s">
        <v>536</v>
      </c>
      <c r="D626" s="67" t="s">
        <v>642</v>
      </c>
      <c r="E626" s="68" t="s">
        <v>1077</v>
      </c>
      <c r="F626" s="108">
        <v>3</v>
      </c>
      <c r="G626" s="111">
        <v>3</v>
      </c>
      <c r="H626" s="109" t="s">
        <v>129</v>
      </c>
      <c r="I626" s="108">
        <v>3</v>
      </c>
      <c r="J626" s="115">
        <v>3</v>
      </c>
      <c r="K626" s="113" t="s">
        <v>129</v>
      </c>
      <c r="L626" s="108">
        <v>2</v>
      </c>
      <c r="M626" s="115" t="s">
        <v>130</v>
      </c>
      <c r="N626" s="113" t="s">
        <v>130</v>
      </c>
    </row>
    <row r="627" spans="1:14" ht="16.5">
      <c r="A627" s="105" t="s">
        <v>1950</v>
      </c>
      <c r="B627" s="67" t="s">
        <v>1257</v>
      </c>
      <c r="C627" s="67" t="s">
        <v>536</v>
      </c>
      <c r="D627" s="67" t="s">
        <v>642</v>
      </c>
      <c r="E627" s="68" t="s">
        <v>342</v>
      </c>
      <c r="F627" s="108" t="s">
        <v>129</v>
      </c>
      <c r="G627" s="111" t="s">
        <v>129</v>
      </c>
      <c r="H627" s="109" t="s">
        <v>129</v>
      </c>
      <c r="I627" s="108" t="s">
        <v>129</v>
      </c>
      <c r="J627" s="115" t="s">
        <v>129</v>
      </c>
      <c r="K627" s="113" t="s">
        <v>129</v>
      </c>
      <c r="L627" s="108" t="s">
        <v>129</v>
      </c>
      <c r="M627" s="115" t="s">
        <v>129</v>
      </c>
      <c r="N627" s="113" t="s">
        <v>129</v>
      </c>
    </row>
    <row r="628" spans="1:14" ht="16.5">
      <c r="A628" s="105" t="s">
        <v>1951</v>
      </c>
      <c r="B628" s="67" t="s">
        <v>1257</v>
      </c>
      <c r="C628" s="67" t="s">
        <v>536</v>
      </c>
      <c r="D628" s="67" t="s">
        <v>642</v>
      </c>
      <c r="E628" s="68" t="s">
        <v>1952</v>
      </c>
      <c r="F628" s="108">
        <v>5</v>
      </c>
      <c r="G628" s="111">
        <v>5</v>
      </c>
      <c r="H628" s="109" t="s">
        <v>129</v>
      </c>
      <c r="I628" s="108">
        <v>5</v>
      </c>
      <c r="J628" s="115">
        <v>5</v>
      </c>
      <c r="K628" s="113" t="s">
        <v>129</v>
      </c>
      <c r="L628" s="108">
        <v>1</v>
      </c>
      <c r="M628" s="115" t="s">
        <v>130</v>
      </c>
      <c r="N628" s="113" t="s">
        <v>130</v>
      </c>
    </row>
    <row r="629" spans="1:14" ht="16.5">
      <c r="A629" s="105" t="s">
        <v>1953</v>
      </c>
      <c r="B629" s="67" t="s">
        <v>1257</v>
      </c>
      <c r="C629" s="67" t="s">
        <v>536</v>
      </c>
      <c r="D629" s="67" t="s">
        <v>642</v>
      </c>
      <c r="E629" s="68" t="s">
        <v>1954</v>
      </c>
      <c r="F629" s="108">
        <v>7</v>
      </c>
      <c r="G629" s="111">
        <v>7</v>
      </c>
      <c r="H629" s="109" t="s">
        <v>129</v>
      </c>
      <c r="I629" s="108">
        <v>3</v>
      </c>
      <c r="J629" s="115">
        <v>3</v>
      </c>
      <c r="K629" s="113" t="s">
        <v>129</v>
      </c>
      <c r="L629" s="108">
        <v>2</v>
      </c>
      <c r="M629" s="115" t="s">
        <v>130</v>
      </c>
      <c r="N629" s="113" t="s">
        <v>130</v>
      </c>
    </row>
    <row r="630" spans="1:14" ht="16.5">
      <c r="A630" s="105" t="s">
        <v>1955</v>
      </c>
      <c r="B630" s="67" t="s">
        <v>1257</v>
      </c>
      <c r="C630" s="67" t="s">
        <v>536</v>
      </c>
      <c r="D630" s="67" t="s">
        <v>642</v>
      </c>
      <c r="E630" s="68" t="s">
        <v>1956</v>
      </c>
      <c r="F630" s="108">
        <v>7</v>
      </c>
      <c r="G630" s="111">
        <v>6</v>
      </c>
      <c r="H630" s="109">
        <v>1</v>
      </c>
      <c r="I630" s="108">
        <v>4</v>
      </c>
      <c r="J630" s="115">
        <v>3</v>
      </c>
      <c r="K630" s="113">
        <v>1</v>
      </c>
      <c r="L630" s="108">
        <v>1</v>
      </c>
      <c r="M630" s="115" t="s">
        <v>130</v>
      </c>
      <c r="N630" s="113" t="s">
        <v>130</v>
      </c>
    </row>
    <row r="631" spans="1:14" ht="16.5">
      <c r="A631" s="105" t="s">
        <v>1957</v>
      </c>
      <c r="B631" s="67" t="s">
        <v>1257</v>
      </c>
      <c r="C631" s="67" t="s">
        <v>536</v>
      </c>
      <c r="D631" s="67" t="s">
        <v>642</v>
      </c>
      <c r="E631" s="68" t="s">
        <v>1958</v>
      </c>
      <c r="F631" s="108">
        <v>4</v>
      </c>
      <c r="G631" s="111">
        <v>4</v>
      </c>
      <c r="H631" s="109" t="s">
        <v>129</v>
      </c>
      <c r="I631" s="108">
        <v>3</v>
      </c>
      <c r="J631" s="115">
        <v>3</v>
      </c>
      <c r="K631" s="113" t="s">
        <v>129</v>
      </c>
      <c r="L631" s="108">
        <v>2</v>
      </c>
      <c r="M631" s="115" t="s">
        <v>130</v>
      </c>
      <c r="N631" s="113" t="s">
        <v>130</v>
      </c>
    </row>
    <row r="632" spans="1:14" ht="16.5">
      <c r="A632" s="105" t="s">
        <v>1959</v>
      </c>
      <c r="B632" s="67" t="s">
        <v>1257</v>
      </c>
      <c r="C632" s="67" t="s">
        <v>536</v>
      </c>
      <c r="D632" s="67" t="s">
        <v>642</v>
      </c>
      <c r="E632" s="68" t="s">
        <v>1960</v>
      </c>
      <c r="F632" s="108">
        <v>4</v>
      </c>
      <c r="G632" s="111">
        <v>4</v>
      </c>
      <c r="H632" s="109" t="s">
        <v>129</v>
      </c>
      <c r="I632" s="108">
        <v>4</v>
      </c>
      <c r="J632" s="115">
        <v>4</v>
      </c>
      <c r="K632" s="113" t="s">
        <v>129</v>
      </c>
      <c r="L632" s="108">
        <v>4</v>
      </c>
      <c r="M632" s="115">
        <v>4</v>
      </c>
      <c r="N632" s="113" t="s">
        <v>129</v>
      </c>
    </row>
    <row r="633" spans="1:14" ht="16.5">
      <c r="A633" s="105" t="s">
        <v>1961</v>
      </c>
      <c r="B633" s="67" t="s">
        <v>1257</v>
      </c>
      <c r="C633" s="67" t="s">
        <v>536</v>
      </c>
      <c r="D633" s="67" t="s">
        <v>642</v>
      </c>
      <c r="E633" s="68" t="s">
        <v>168</v>
      </c>
      <c r="F633" s="108">
        <v>5</v>
      </c>
      <c r="G633" s="111">
        <v>4</v>
      </c>
      <c r="H633" s="109">
        <v>1</v>
      </c>
      <c r="I633" s="108">
        <v>5</v>
      </c>
      <c r="J633" s="115">
        <v>4</v>
      </c>
      <c r="K633" s="113">
        <v>1</v>
      </c>
      <c r="L633" s="108">
        <v>3</v>
      </c>
      <c r="M633" s="115">
        <v>3</v>
      </c>
      <c r="N633" s="113" t="s">
        <v>129</v>
      </c>
    </row>
    <row r="634" spans="1:14" ht="16.5">
      <c r="A634" s="105" t="s">
        <v>1962</v>
      </c>
      <c r="B634" s="67" t="s">
        <v>1257</v>
      </c>
      <c r="C634" s="67" t="s">
        <v>536</v>
      </c>
      <c r="D634" s="67" t="s">
        <v>642</v>
      </c>
      <c r="E634" s="68" t="s">
        <v>1963</v>
      </c>
      <c r="F634" s="108">
        <v>8</v>
      </c>
      <c r="G634" s="111">
        <v>8</v>
      </c>
      <c r="H634" s="109" t="s">
        <v>129</v>
      </c>
      <c r="I634" s="108">
        <v>4</v>
      </c>
      <c r="J634" s="115">
        <v>4</v>
      </c>
      <c r="K634" s="113" t="s">
        <v>129</v>
      </c>
      <c r="L634" s="108">
        <v>1</v>
      </c>
      <c r="M634" s="115" t="s">
        <v>130</v>
      </c>
      <c r="N634" s="113" t="s">
        <v>130</v>
      </c>
    </row>
    <row r="635" spans="1:14" ht="16.5">
      <c r="A635" s="105" t="s">
        <v>1964</v>
      </c>
      <c r="B635" s="67" t="s">
        <v>1257</v>
      </c>
      <c r="C635" s="67" t="s">
        <v>536</v>
      </c>
      <c r="D635" s="67" t="s">
        <v>642</v>
      </c>
      <c r="E635" s="68" t="s">
        <v>1965</v>
      </c>
      <c r="F635" s="108">
        <v>1</v>
      </c>
      <c r="G635" s="111" t="s">
        <v>130</v>
      </c>
      <c r="H635" s="109" t="s">
        <v>130</v>
      </c>
      <c r="I635" s="108">
        <v>1</v>
      </c>
      <c r="J635" s="115" t="s">
        <v>130</v>
      </c>
      <c r="K635" s="113" t="s">
        <v>130</v>
      </c>
      <c r="L635" s="108">
        <v>1</v>
      </c>
      <c r="M635" s="115" t="s">
        <v>130</v>
      </c>
      <c r="N635" s="113" t="s">
        <v>130</v>
      </c>
    </row>
    <row r="636" spans="1:14" ht="16.5">
      <c r="A636" s="105" t="s">
        <v>1966</v>
      </c>
      <c r="B636" s="67" t="s">
        <v>1257</v>
      </c>
      <c r="C636" s="67" t="s">
        <v>536</v>
      </c>
      <c r="D636" s="67" t="s">
        <v>642</v>
      </c>
      <c r="E636" s="68" t="s">
        <v>1967</v>
      </c>
      <c r="F636" s="108">
        <v>10</v>
      </c>
      <c r="G636" s="111">
        <v>8</v>
      </c>
      <c r="H636" s="109">
        <v>2</v>
      </c>
      <c r="I636" s="108">
        <v>11</v>
      </c>
      <c r="J636" s="115">
        <v>10</v>
      </c>
      <c r="K636" s="113">
        <v>1</v>
      </c>
      <c r="L636" s="108">
        <v>10</v>
      </c>
      <c r="M636" s="115">
        <v>8</v>
      </c>
      <c r="N636" s="113">
        <v>1</v>
      </c>
    </row>
    <row r="637" spans="1:14" ht="16.5">
      <c r="A637" s="105" t="s">
        <v>643</v>
      </c>
      <c r="B637" s="67" t="s">
        <v>1257</v>
      </c>
      <c r="C637" s="67" t="s">
        <v>536</v>
      </c>
      <c r="D637" s="67" t="s">
        <v>644</v>
      </c>
      <c r="E637" s="68"/>
      <c r="F637" s="108">
        <v>41</v>
      </c>
      <c r="G637" s="111">
        <v>39</v>
      </c>
      <c r="H637" s="109">
        <v>2</v>
      </c>
      <c r="I637" s="108">
        <v>28</v>
      </c>
      <c r="J637" s="115">
        <v>27</v>
      </c>
      <c r="K637" s="113">
        <v>1</v>
      </c>
      <c r="L637" s="108">
        <v>24</v>
      </c>
      <c r="M637" s="115">
        <v>23</v>
      </c>
      <c r="N637" s="113">
        <v>1</v>
      </c>
    </row>
    <row r="638" spans="1:14" ht="16.5">
      <c r="A638" s="105" t="s">
        <v>1968</v>
      </c>
      <c r="B638" s="67" t="s">
        <v>1257</v>
      </c>
      <c r="C638" s="67" t="s">
        <v>536</v>
      </c>
      <c r="D638" s="67" t="s">
        <v>644</v>
      </c>
      <c r="E638" s="68" t="s">
        <v>1969</v>
      </c>
      <c r="F638" s="108" t="s">
        <v>129</v>
      </c>
      <c r="G638" s="111" t="s">
        <v>129</v>
      </c>
      <c r="H638" s="109" t="s">
        <v>129</v>
      </c>
      <c r="I638" s="108" t="s">
        <v>129</v>
      </c>
      <c r="J638" s="115" t="s">
        <v>129</v>
      </c>
      <c r="K638" s="113" t="s">
        <v>129</v>
      </c>
      <c r="L638" s="108" t="s">
        <v>129</v>
      </c>
      <c r="M638" s="115" t="s">
        <v>129</v>
      </c>
      <c r="N638" s="113" t="s">
        <v>129</v>
      </c>
    </row>
    <row r="639" spans="1:14" ht="16.5">
      <c r="A639" s="105" t="s">
        <v>1970</v>
      </c>
      <c r="B639" s="67" t="s">
        <v>1257</v>
      </c>
      <c r="C639" s="67" t="s">
        <v>536</v>
      </c>
      <c r="D639" s="67" t="s">
        <v>644</v>
      </c>
      <c r="E639" s="68" t="s">
        <v>1971</v>
      </c>
      <c r="F639" s="108" t="s">
        <v>129</v>
      </c>
      <c r="G639" s="111" t="s">
        <v>129</v>
      </c>
      <c r="H639" s="109" t="s">
        <v>129</v>
      </c>
      <c r="I639" s="108" t="s">
        <v>129</v>
      </c>
      <c r="J639" s="115" t="s">
        <v>129</v>
      </c>
      <c r="K639" s="113" t="s">
        <v>129</v>
      </c>
      <c r="L639" s="108" t="s">
        <v>129</v>
      </c>
      <c r="M639" s="115" t="s">
        <v>129</v>
      </c>
      <c r="N639" s="113" t="s">
        <v>129</v>
      </c>
    </row>
    <row r="640" spans="1:14" ht="16.5">
      <c r="A640" s="105" t="s">
        <v>1972</v>
      </c>
      <c r="B640" s="67" t="s">
        <v>1257</v>
      </c>
      <c r="C640" s="67" t="s">
        <v>536</v>
      </c>
      <c r="D640" s="67" t="s">
        <v>644</v>
      </c>
      <c r="E640" s="68" t="s">
        <v>287</v>
      </c>
      <c r="F640" s="108">
        <v>2</v>
      </c>
      <c r="G640" s="111" t="s">
        <v>130</v>
      </c>
      <c r="H640" s="109" t="s">
        <v>130</v>
      </c>
      <c r="I640" s="108">
        <v>2</v>
      </c>
      <c r="J640" s="115" t="s">
        <v>130</v>
      </c>
      <c r="K640" s="113" t="s">
        <v>130</v>
      </c>
      <c r="L640" s="108" t="s">
        <v>129</v>
      </c>
      <c r="M640" s="115" t="s">
        <v>129</v>
      </c>
      <c r="N640" s="113" t="s">
        <v>129</v>
      </c>
    </row>
    <row r="641" spans="1:14" ht="16.5">
      <c r="A641" s="105" t="s">
        <v>1973</v>
      </c>
      <c r="B641" s="67" t="s">
        <v>1257</v>
      </c>
      <c r="C641" s="67" t="s">
        <v>536</v>
      </c>
      <c r="D641" s="67" t="s">
        <v>644</v>
      </c>
      <c r="E641" s="68" t="s">
        <v>148</v>
      </c>
      <c r="F641" s="108">
        <v>2</v>
      </c>
      <c r="G641" s="111" t="s">
        <v>130</v>
      </c>
      <c r="H641" s="109" t="s">
        <v>130</v>
      </c>
      <c r="I641" s="108" t="s">
        <v>129</v>
      </c>
      <c r="J641" s="115" t="s">
        <v>129</v>
      </c>
      <c r="K641" s="113" t="s">
        <v>129</v>
      </c>
      <c r="L641" s="108">
        <v>1</v>
      </c>
      <c r="M641" s="115" t="s">
        <v>130</v>
      </c>
      <c r="N641" s="113" t="s">
        <v>130</v>
      </c>
    </row>
    <row r="642" spans="1:14" ht="16.5">
      <c r="A642" s="105" t="s">
        <v>1974</v>
      </c>
      <c r="B642" s="67" t="s">
        <v>1257</v>
      </c>
      <c r="C642" s="67" t="s">
        <v>536</v>
      </c>
      <c r="D642" s="67" t="s">
        <v>644</v>
      </c>
      <c r="E642" s="68" t="s">
        <v>1975</v>
      </c>
      <c r="F642" s="108">
        <v>4</v>
      </c>
      <c r="G642" s="111">
        <v>4</v>
      </c>
      <c r="H642" s="109" t="s">
        <v>129</v>
      </c>
      <c r="I642" s="108" t="s">
        <v>129</v>
      </c>
      <c r="J642" s="115" t="s">
        <v>129</v>
      </c>
      <c r="K642" s="113" t="s">
        <v>129</v>
      </c>
      <c r="L642" s="108" t="s">
        <v>129</v>
      </c>
      <c r="M642" s="115" t="s">
        <v>129</v>
      </c>
      <c r="N642" s="113" t="s">
        <v>129</v>
      </c>
    </row>
    <row r="643" spans="1:14" ht="16.5">
      <c r="A643" s="105" t="s">
        <v>1976</v>
      </c>
      <c r="B643" s="67" t="s">
        <v>1257</v>
      </c>
      <c r="C643" s="67" t="s">
        <v>536</v>
      </c>
      <c r="D643" s="67" t="s">
        <v>644</v>
      </c>
      <c r="E643" s="68" t="s">
        <v>250</v>
      </c>
      <c r="F643" s="108">
        <v>2</v>
      </c>
      <c r="G643" s="111" t="s">
        <v>130</v>
      </c>
      <c r="H643" s="109" t="s">
        <v>130</v>
      </c>
      <c r="I643" s="108">
        <v>2</v>
      </c>
      <c r="J643" s="115" t="s">
        <v>130</v>
      </c>
      <c r="K643" s="113" t="s">
        <v>130</v>
      </c>
      <c r="L643" s="108">
        <v>2</v>
      </c>
      <c r="M643" s="115" t="s">
        <v>130</v>
      </c>
      <c r="N643" s="113" t="s">
        <v>130</v>
      </c>
    </row>
    <row r="644" spans="1:14" ht="16.5">
      <c r="A644" s="105" t="s">
        <v>1977</v>
      </c>
      <c r="B644" s="67" t="s">
        <v>1257</v>
      </c>
      <c r="C644" s="67" t="s">
        <v>536</v>
      </c>
      <c r="D644" s="67" t="s">
        <v>644</v>
      </c>
      <c r="E644" s="68" t="s">
        <v>204</v>
      </c>
      <c r="F644" s="108">
        <v>6</v>
      </c>
      <c r="G644" s="111">
        <v>6</v>
      </c>
      <c r="H644" s="109" t="s">
        <v>129</v>
      </c>
      <c r="I644" s="108">
        <v>3</v>
      </c>
      <c r="J644" s="115">
        <v>3</v>
      </c>
      <c r="K644" s="113" t="s">
        <v>129</v>
      </c>
      <c r="L644" s="108">
        <v>3</v>
      </c>
      <c r="M644" s="115">
        <v>3</v>
      </c>
      <c r="N644" s="113" t="s">
        <v>129</v>
      </c>
    </row>
    <row r="645" spans="1:14" ht="16.5">
      <c r="A645" s="105" t="s">
        <v>1978</v>
      </c>
      <c r="B645" s="67" t="s">
        <v>1257</v>
      </c>
      <c r="C645" s="67" t="s">
        <v>536</v>
      </c>
      <c r="D645" s="67" t="s">
        <v>644</v>
      </c>
      <c r="E645" s="68" t="s">
        <v>146</v>
      </c>
      <c r="F645" s="108">
        <v>1</v>
      </c>
      <c r="G645" s="111" t="s">
        <v>130</v>
      </c>
      <c r="H645" s="109" t="s">
        <v>130</v>
      </c>
      <c r="I645" s="108">
        <v>1</v>
      </c>
      <c r="J645" s="115" t="s">
        <v>130</v>
      </c>
      <c r="K645" s="113" t="s">
        <v>130</v>
      </c>
      <c r="L645" s="108">
        <v>1</v>
      </c>
      <c r="M645" s="115" t="s">
        <v>130</v>
      </c>
      <c r="N645" s="113" t="s">
        <v>130</v>
      </c>
    </row>
    <row r="646" spans="1:14" ht="16.5">
      <c r="A646" s="105" t="s">
        <v>1979</v>
      </c>
      <c r="B646" s="67" t="s">
        <v>1257</v>
      </c>
      <c r="C646" s="67" t="s">
        <v>536</v>
      </c>
      <c r="D646" s="67" t="s">
        <v>644</v>
      </c>
      <c r="E646" s="68" t="s">
        <v>1980</v>
      </c>
      <c r="F646" s="108">
        <v>3</v>
      </c>
      <c r="G646" s="111">
        <v>3</v>
      </c>
      <c r="H646" s="109" t="s">
        <v>129</v>
      </c>
      <c r="I646" s="108">
        <v>4</v>
      </c>
      <c r="J646" s="115">
        <v>4</v>
      </c>
      <c r="K646" s="113" t="s">
        <v>129</v>
      </c>
      <c r="L646" s="108">
        <v>3</v>
      </c>
      <c r="M646" s="115">
        <v>3</v>
      </c>
      <c r="N646" s="113" t="s">
        <v>129</v>
      </c>
    </row>
    <row r="647" spans="1:14" ht="16.5">
      <c r="A647" s="105" t="s">
        <v>1981</v>
      </c>
      <c r="B647" s="67" t="s">
        <v>1257</v>
      </c>
      <c r="C647" s="67" t="s">
        <v>536</v>
      </c>
      <c r="D647" s="67" t="s">
        <v>644</v>
      </c>
      <c r="E647" s="68" t="s">
        <v>304</v>
      </c>
      <c r="F647" s="108">
        <v>9</v>
      </c>
      <c r="G647" s="111">
        <v>9</v>
      </c>
      <c r="H647" s="109" t="s">
        <v>129</v>
      </c>
      <c r="I647" s="108">
        <v>6</v>
      </c>
      <c r="J647" s="115">
        <v>6</v>
      </c>
      <c r="K647" s="113" t="s">
        <v>129</v>
      </c>
      <c r="L647" s="108">
        <v>5</v>
      </c>
      <c r="M647" s="115">
        <v>5</v>
      </c>
      <c r="N647" s="113" t="s">
        <v>129</v>
      </c>
    </row>
    <row r="648" spans="1:14" ht="16.5">
      <c r="A648" s="105" t="s">
        <v>1982</v>
      </c>
      <c r="B648" s="67" t="s">
        <v>1257</v>
      </c>
      <c r="C648" s="67" t="s">
        <v>536</v>
      </c>
      <c r="D648" s="67" t="s">
        <v>644</v>
      </c>
      <c r="E648" s="68" t="s">
        <v>1983</v>
      </c>
      <c r="F648" s="108">
        <v>8</v>
      </c>
      <c r="G648" s="111">
        <v>7</v>
      </c>
      <c r="H648" s="109">
        <v>1</v>
      </c>
      <c r="I648" s="108">
        <v>7</v>
      </c>
      <c r="J648" s="115">
        <v>6</v>
      </c>
      <c r="K648" s="113">
        <v>1</v>
      </c>
      <c r="L648" s="108">
        <v>6</v>
      </c>
      <c r="M648" s="115">
        <v>5</v>
      </c>
      <c r="N648" s="113">
        <v>1</v>
      </c>
    </row>
    <row r="649" spans="1:14" ht="16.5">
      <c r="A649" s="105" t="s">
        <v>1984</v>
      </c>
      <c r="B649" s="67" t="s">
        <v>1257</v>
      </c>
      <c r="C649" s="67" t="s">
        <v>536</v>
      </c>
      <c r="D649" s="67" t="s">
        <v>644</v>
      </c>
      <c r="E649" s="68" t="s">
        <v>344</v>
      </c>
      <c r="F649" s="108">
        <v>4</v>
      </c>
      <c r="G649" s="111">
        <v>4</v>
      </c>
      <c r="H649" s="109" t="s">
        <v>129</v>
      </c>
      <c r="I649" s="108">
        <v>3</v>
      </c>
      <c r="J649" s="115">
        <v>3</v>
      </c>
      <c r="K649" s="113" t="s">
        <v>129</v>
      </c>
      <c r="L649" s="108">
        <v>3</v>
      </c>
      <c r="M649" s="115">
        <v>3</v>
      </c>
      <c r="N649" s="113" t="s">
        <v>129</v>
      </c>
    </row>
    <row r="650" spans="1:14" ht="16.5">
      <c r="A650" s="105" t="s">
        <v>645</v>
      </c>
      <c r="B650" s="67" t="s">
        <v>1257</v>
      </c>
      <c r="C650" s="67" t="s">
        <v>536</v>
      </c>
      <c r="D650" s="67" t="s">
        <v>646</v>
      </c>
      <c r="E650" s="68"/>
      <c r="F650" s="108">
        <v>14</v>
      </c>
      <c r="G650" s="111" t="s">
        <v>130</v>
      </c>
      <c r="H650" s="109" t="s">
        <v>130</v>
      </c>
      <c r="I650" s="108">
        <v>12</v>
      </c>
      <c r="J650" s="115">
        <v>12</v>
      </c>
      <c r="K650" s="113" t="s">
        <v>129</v>
      </c>
      <c r="L650" s="108">
        <v>11</v>
      </c>
      <c r="M650" s="115">
        <v>11</v>
      </c>
      <c r="N650" s="113" t="s">
        <v>129</v>
      </c>
    </row>
    <row r="651" spans="1:14" ht="16.5">
      <c r="A651" s="105" t="s">
        <v>1985</v>
      </c>
      <c r="B651" s="67" t="s">
        <v>1257</v>
      </c>
      <c r="C651" s="67" t="s">
        <v>536</v>
      </c>
      <c r="D651" s="67" t="s">
        <v>646</v>
      </c>
      <c r="E651" s="68" t="s">
        <v>1986</v>
      </c>
      <c r="F651" s="108" t="s">
        <v>129</v>
      </c>
      <c r="G651" s="111" t="s">
        <v>129</v>
      </c>
      <c r="H651" s="109" t="s">
        <v>129</v>
      </c>
      <c r="I651" s="108" t="s">
        <v>129</v>
      </c>
      <c r="J651" s="115" t="s">
        <v>129</v>
      </c>
      <c r="K651" s="113" t="s">
        <v>129</v>
      </c>
      <c r="L651" s="108">
        <v>1</v>
      </c>
      <c r="M651" s="115" t="s">
        <v>130</v>
      </c>
      <c r="N651" s="113" t="s">
        <v>130</v>
      </c>
    </row>
    <row r="652" spans="1:14" ht="16.5">
      <c r="A652" s="105" t="s">
        <v>1987</v>
      </c>
      <c r="B652" s="67" t="s">
        <v>1257</v>
      </c>
      <c r="C652" s="67" t="s">
        <v>536</v>
      </c>
      <c r="D652" s="67" t="s">
        <v>646</v>
      </c>
      <c r="E652" s="68" t="s">
        <v>1225</v>
      </c>
      <c r="F652" s="108">
        <v>4</v>
      </c>
      <c r="G652" s="111">
        <v>4</v>
      </c>
      <c r="H652" s="109" t="s">
        <v>129</v>
      </c>
      <c r="I652" s="108">
        <v>4</v>
      </c>
      <c r="J652" s="115">
        <v>4</v>
      </c>
      <c r="K652" s="113" t="s">
        <v>129</v>
      </c>
      <c r="L652" s="108">
        <v>4</v>
      </c>
      <c r="M652" s="115">
        <v>4</v>
      </c>
      <c r="N652" s="113" t="s">
        <v>129</v>
      </c>
    </row>
    <row r="653" spans="1:14" ht="16.5">
      <c r="A653" s="105" t="s">
        <v>1988</v>
      </c>
      <c r="B653" s="67" t="s">
        <v>1257</v>
      </c>
      <c r="C653" s="67" t="s">
        <v>536</v>
      </c>
      <c r="D653" s="67" t="s">
        <v>646</v>
      </c>
      <c r="E653" s="68" t="s">
        <v>1989</v>
      </c>
      <c r="F653" s="108">
        <v>1</v>
      </c>
      <c r="G653" s="111" t="s">
        <v>130</v>
      </c>
      <c r="H653" s="109" t="s">
        <v>130</v>
      </c>
      <c r="I653" s="108" t="s">
        <v>129</v>
      </c>
      <c r="J653" s="115" t="s">
        <v>129</v>
      </c>
      <c r="K653" s="113" t="s">
        <v>129</v>
      </c>
      <c r="L653" s="108">
        <v>1</v>
      </c>
      <c r="M653" s="115" t="s">
        <v>130</v>
      </c>
      <c r="N653" s="113" t="s">
        <v>130</v>
      </c>
    </row>
    <row r="654" spans="1:14" ht="16.5">
      <c r="A654" s="105" t="s">
        <v>1990</v>
      </c>
      <c r="B654" s="67" t="s">
        <v>1257</v>
      </c>
      <c r="C654" s="67" t="s">
        <v>536</v>
      </c>
      <c r="D654" s="67" t="s">
        <v>646</v>
      </c>
      <c r="E654" s="68" t="s">
        <v>1991</v>
      </c>
      <c r="F654" s="108">
        <v>2</v>
      </c>
      <c r="G654" s="111" t="s">
        <v>130</v>
      </c>
      <c r="H654" s="109" t="s">
        <v>130</v>
      </c>
      <c r="I654" s="108">
        <v>1</v>
      </c>
      <c r="J654" s="115" t="s">
        <v>130</v>
      </c>
      <c r="K654" s="113" t="s">
        <v>130</v>
      </c>
      <c r="L654" s="108" t="s">
        <v>129</v>
      </c>
      <c r="M654" s="115" t="s">
        <v>129</v>
      </c>
      <c r="N654" s="113" t="s">
        <v>129</v>
      </c>
    </row>
    <row r="655" spans="1:14" ht="16.5">
      <c r="A655" s="105" t="s">
        <v>1992</v>
      </c>
      <c r="B655" s="67" t="s">
        <v>1257</v>
      </c>
      <c r="C655" s="67" t="s">
        <v>536</v>
      </c>
      <c r="D655" s="67" t="s">
        <v>646</v>
      </c>
      <c r="E655" s="68" t="s">
        <v>1993</v>
      </c>
      <c r="F655" s="108">
        <v>1</v>
      </c>
      <c r="G655" s="111" t="s">
        <v>130</v>
      </c>
      <c r="H655" s="109" t="s">
        <v>130</v>
      </c>
      <c r="I655" s="108">
        <v>1</v>
      </c>
      <c r="J655" s="115" t="s">
        <v>130</v>
      </c>
      <c r="K655" s="113" t="s">
        <v>130</v>
      </c>
      <c r="L655" s="108">
        <v>2</v>
      </c>
      <c r="M655" s="115" t="s">
        <v>130</v>
      </c>
      <c r="N655" s="113" t="s">
        <v>130</v>
      </c>
    </row>
    <row r="656" spans="1:14" ht="16.5">
      <c r="A656" s="105" t="s">
        <v>1994</v>
      </c>
      <c r="B656" s="67" t="s">
        <v>1257</v>
      </c>
      <c r="C656" s="67" t="s">
        <v>536</v>
      </c>
      <c r="D656" s="67" t="s">
        <v>646</v>
      </c>
      <c r="E656" s="68" t="s">
        <v>393</v>
      </c>
      <c r="F656" s="108">
        <v>3</v>
      </c>
      <c r="G656" s="111">
        <v>3</v>
      </c>
      <c r="H656" s="109" t="s">
        <v>129</v>
      </c>
      <c r="I656" s="108">
        <v>3</v>
      </c>
      <c r="J656" s="115">
        <v>3</v>
      </c>
      <c r="K656" s="113" t="s">
        <v>129</v>
      </c>
      <c r="L656" s="108">
        <v>2</v>
      </c>
      <c r="M656" s="115" t="s">
        <v>130</v>
      </c>
      <c r="N656" s="113" t="s">
        <v>130</v>
      </c>
    </row>
    <row r="657" spans="1:14" ht="16.5">
      <c r="A657" s="105" t="s">
        <v>1995</v>
      </c>
      <c r="B657" s="67" t="s">
        <v>1257</v>
      </c>
      <c r="C657" s="67" t="s">
        <v>536</v>
      </c>
      <c r="D657" s="67" t="s">
        <v>646</v>
      </c>
      <c r="E657" s="68" t="s">
        <v>1996</v>
      </c>
      <c r="F657" s="108" t="s">
        <v>129</v>
      </c>
      <c r="G657" s="111" t="s">
        <v>129</v>
      </c>
      <c r="H657" s="109" t="s">
        <v>129</v>
      </c>
      <c r="I657" s="108" t="s">
        <v>129</v>
      </c>
      <c r="J657" s="115" t="s">
        <v>129</v>
      </c>
      <c r="K657" s="113" t="s">
        <v>129</v>
      </c>
      <c r="L657" s="108" t="s">
        <v>129</v>
      </c>
      <c r="M657" s="115" t="s">
        <v>129</v>
      </c>
      <c r="N657" s="113" t="s">
        <v>129</v>
      </c>
    </row>
    <row r="658" spans="1:14" ht="16.5">
      <c r="A658" s="105" t="s">
        <v>1997</v>
      </c>
      <c r="B658" s="67" t="s">
        <v>1257</v>
      </c>
      <c r="C658" s="67" t="s">
        <v>536</v>
      </c>
      <c r="D658" s="67" t="s">
        <v>646</v>
      </c>
      <c r="E658" s="68" t="s">
        <v>396</v>
      </c>
      <c r="F658" s="108">
        <v>3</v>
      </c>
      <c r="G658" s="111">
        <v>3</v>
      </c>
      <c r="H658" s="109" t="s">
        <v>129</v>
      </c>
      <c r="I658" s="108">
        <v>2</v>
      </c>
      <c r="J658" s="115" t="s">
        <v>130</v>
      </c>
      <c r="K658" s="113" t="s">
        <v>130</v>
      </c>
      <c r="L658" s="108">
        <v>1</v>
      </c>
      <c r="M658" s="115" t="s">
        <v>130</v>
      </c>
      <c r="N658" s="113" t="s">
        <v>130</v>
      </c>
    </row>
    <row r="659" spans="1:14" ht="16.5">
      <c r="A659" s="105" t="s">
        <v>1998</v>
      </c>
      <c r="B659" s="67" t="s">
        <v>1257</v>
      </c>
      <c r="C659" s="67" t="s">
        <v>536</v>
      </c>
      <c r="D659" s="67" t="s">
        <v>646</v>
      </c>
      <c r="E659" s="68" t="s">
        <v>1999</v>
      </c>
      <c r="F659" s="108" t="s">
        <v>129</v>
      </c>
      <c r="G659" s="111" t="s">
        <v>129</v>
      </c>
      <c r="H659" s="109" t="s">
        <v>129</v>
      </c>
      <c r="I659" s="108" t="s">
        <v>129</v>
      </c>
      <c r="J659" s="115" t="s">
        <v>129</v>
      </c>
      <c r="K659" s="113" t="s">
        <v>129</v>
      </c>
      <c r="L659" s="108" t="s">
        <v>129</v>
      </c>
      <c r="M659" s="115" t="s">
        <v>129</v>
      </c>
      <c r="N659" s="113" t="s">
        <v>129</v>
      </c>
    </row>
    <row r="660" spans="1:14" ht="16.5">
      <c r="A660" s="105" t="s">
        <v>2000</v>
      </c>
      <c r="B660" s="67" t="s">
        <v>1257</v>
      </c>
      <c r="C660" s="67" t="s">
        <v>536</v>
      </c>
      <c r="D660" s="67" t="s">
        <v>646</v>
      </c>
      <c r="E660" s="68" t="s">
        <v>2001</v>
      </c>
      <c r="F660" s="108" t="s">
        <v>129</v>
      </c>
      <c r="G660" s="111" t="s">
        <v>129</v>
      </c>
      <c r="H660" s="109" t="s">
        <v>129</v>
      </c>
      <c r="I660" s="108" t="s">
        <v>129</v>
      </c>
      <c r="J660" s="115" t="s">
        <v>129</v>
      </c>
      <c r="K660" s="113" t="s">
        <v>129</v>
      </c>
      <c r="L660" s="108" t="s">
        <v>129</v>
      </c>
      <c r="M660" s="115" t="s">
        <v>129</v>
      </c>
      <c r="N660" s="113" t="s">
        <v>129</v>
      </c>
    </row>
    <row r="661" spans="1:14" ht="16.5">
      <c r="A661" s="105" t="s">
        <v>2002</v>
      </c>
      <c r="B661" s="67" t="s">
        <v>1257</v>
      </c>
      <c r="C661" s="67" t="s">
        <v>536</v>
      </c>
      <c r="D661" s="67" t="s">
        <v>646</v>
      </c>
      <c r="E661" s="68" t="s">
        <v>315</v>
      </c>
      <c r="F661" s="108" t="s">
        <v>129</v>
      </c>
      <c r="G661" s="111" t="s">
        <v>129</v>
      </c>
      <c r="H661" s="109" t="s">
        <v>129</v>
      </c>
      <c r="I661" s="108">
        <v>1</v>
      </c>
      <c r="J661" s="115" t="s">
        <v>130</v>
      </c>
      <c r="K661" s="113" t="s">
        <v>130</v>
      </c>
      <c r="L661" s="108" t="s">
        <v>129</v>
      </c>
      <c r="M661" s="115" t="s">
        <v>129</v>
      </c>
      <c r="N661" s="113" t="s">
        <v>129</v>
      </c>
    </row>
    <row r="662" spans="1:14" ht="16.5">
      <c r="A662" s="105" t="s">
        <v>647</v>
      </c>
      <c r="B662" s="67" t="s">
        <v>1257</v>
      </c>
      <c r="C662" s="67" t="s">
        <v>536</v>
      </c>
      <c r="D662" s="67" t="s">
        <v>648</v>
      </c>
      <c r="E662" s="68"/>
      <c r="F662" s="108">
        <v>15</v>
      </c>
      <c r="G662" s="111">
        <v>15</v>
      </c>
      <c r="H662" s="109" t="s">
        <v>129</v>
      </c>
      <c r="I662" s="108">
        <v>14</v>
      </c>
      <c r="J662" s="115">
        <v>14</v>
      </c>
      <c r="K662" s="113" t="s">
        <v>129</v>
      </c>
      <c r="L662" s="108">
        <v>8</v>
      </c>
      <c r="M662" s="115">
        <v>8</v>
      </c>
      <c r="N662" s="113" t="s">
        <v>129</v>
      </c>
    </row>
    <row r="663" spans="1:14" ht="16.5">
      <c r="A663" s="105" t="s">
        <v>2003</v>
      </c>
      <c r="B663" s="67" t="s">
        <v>1257</v>
      </c>
      <c r="C663" s="67" t="s">
        <v>536</v>
      </c>
      <c r="D663" s="67" t="s">
        <v>648</v>
      </c>
      <c r="E663" s="68" t="s">
        <v>2004</v>
      </c>
      <c r="F663" s="108">
        <v>2</v>
      </c>
      <c r="G663" s="111" t="s">
        <v>130</v>
      </c>
      <c r="H663" s="109" t="s">
        <v>130</v>
      </c>
      <c r="I663" s="108">
        <v>2</v>
      </c>
      <c r="J663" s="115" t="s">
        <v>130</v>
      </c>
      <c r="K663" s="113" t="s">
        <v>130</v>
      </c>
      <c r="L663" s="108">
        <v>1</v>
      </c>
      <c r="M663" s="115" t="s">
        <v>130</v>
      </c>
      <c r="N663" s="113" t="s">
        <v>130</v>
      </c>
    </row>
    <row r="664" spans="1:14" ht="16.5">
      <c r="A664" s="105" t="s">
        <v>2005</v>
      </c>
      <c r="B664" s="67" t="s">
        <v>1257</v>
      </c>
      <c r="C664" s="67" t="s">
        <v>536</v>
      </c>
      <c r="D664" s="67" t="s">
        <v>648</v>
      </c>
      <c r="E664" s="68" t="s">
        <v>2006</v>
      </c>
      <c r="F664" s="108">
        <v>3</v>
      </c>
      <c r="G664" s="111">
        <v>3</v>
      </c>
      <c r="H664" s="109" t="s">
        <v>129</v>
      </c>
      <c r="I664" s="108">
        <v>2</v>
      </c>
      <c r="J664" s="115" t="s">
        <v>130</v>
      </c>
      <c r="K664" s="113" t="s">
        <v>130</v>
      </c>
      <c r="L664" s="108">
        <v>1</v>
      </c>
      <c r="M664" s="115" t="s">
        <v>130</v>
      </c>
      <c r="N664" s="113" t="s">
        <v>130</v>
      </c>
    </row>
    <row r="665" spans="1:14" ht="16.5">
      <c r="A665" s="105" t="s">
        <v>2007</v>
      </c>
      <c r="B665" s="67" t="s">
        <v>1257</v>
      </c>
      <c r="C665" s="67" t="s">
        <v>536</v>
      </c>
      <c r="D665" s="67" t="s">
        <v>648</v>
      </c>
      <c r="E665" s="68" t="s">
        <v>2008</v>
      </c>
      <c r="F665" s="108">
        <v>4</v>
      </c>
      <c r="G665" s="111">
        <v>4</v>
      </c>
      <c r="H665" s="109" t="s">
        <v>129</v>
      </c>
      <c r="I665" s="108">
        <v>2</v>
      </c>
      <c r="J665" s="115" t="s">
        <v>130</v>
      </c>
      <c r="K665" s="113" t="s">
        <v>130</v>
      </c>
      <c r="L665" s="108" t="s">
        <v>129</v>
      </c>
      <c r="M665" s="115" t="s">
        <v>129</v>
      </c>
      <c r="N665" s="113" t="s">
        <v>129</v>
      </c>
    </row>
    <row r="666" spans="1:14" ht="16.5">
      <c r="A666" s="105" t="s">
        <v>2009</v>
      </c>
      <c r="B666" s="67" t="s">
        <v>1257</v>
      </c>
      <c r="C666" s="67" t="s">
        <v>536</v>
      </c>
      <c r="D666" s="67" t="s">
        <v>648</v>
      </c>
      <c r="E666" s="68" t="s">
        <v>403</v>
      </c>
      <c r="F666" s="108">
        <v>1</v>
      </c>
      <c r="G666" s="111" t="s">
        <v>130</v>
      </c>
      <c r="H666" s="109" t="s">
        <v>130</v>
      </c>
      <c r="I666" s="108" t="s">
        <v>129</v>
      </c>
      <c r="J666" s="115" t="s">
        <v>129</v>
      </c>
      <c r="K666" s="113" t="s">
        <v>129</v>
      </c>
      <c r="L666" s="108" t="s">
        <v>129</v>
      </c>
      <c r="M666" s="115" t="s">
        <v>129</v>
      </c>
      <c r="N666" s="113" t="s">
        <v>129</v>
      </c>
    </row>
    <row r="667" spans="1:14" ht="16.5">
      <c r="A667" s="105" t="s">
        <v>2010</v>
      </c>
      <c r="B667" s="67" t="s">
        <v>1257</v>
      </c>
      <c r="C667" s="67" t="s">
        <v>536</v>
      </c>
      <c r="D667" s="67" t="s">
        <v>648</v>
      </c>
      <c r="E667" s="68" t="s">
        <v>180</v>
      </c>
      <c r="F667" s="108">
        <v>2</v>
      </c>
      <c r="G667" s="111" t="s">
        <v>130</v>
      </c>
      <c r="H667" s="109" t="s">
        <v>130</v>
      </c>
      <c r="I667" s="108">
        <v>6</v>
      </c>
      <c r="J667" s="115">
        <v>6</v>
      </c>
      <c r="K667" s="113" t="s">
        <v>129</v>
      </c>
      <c r="L667" s="108">
        <v>4</v>
      </c>
      <c r="M667" s="115">
        <v>4</v>
      </c>
      <c r="N667" s="113" t="s">
        <v>129</v>
      </c>
    </row>
    <row r="668" spans="1:14" ht="16.5">
      <c r="A668" s="105" t="s">
        <v>2011</v>
      </c>
      <c r="B668" s="67" t="s">
        <v>1257</v>
      </c>
      <c r="C668" s="67" t="s">
        <v>536</v>
      </c>
      <c r="D668" s="67" t="s">
        <v>648</v>
      </c>
      <c r="E668" s="68" t="s">
        <v>1932</v>
      </c>
      <c r="F668" s="108" t="s">
        <v>129</v>
      </c>
      <c r="G668" s="111" t="s">
        <v>129</v>
      </c>
      <c r="H668" s="109" t="s">
        <v>129</v>
      </c>
      <c r="I668" s="108" t="s">
        <v>129</v>
      </c>
      <c r="J668" s="115" t="s">
        <v>129</v>
      </c>
      <c r="K668" s="113" t="s">
        <v>129</v>
      </c>
      <c r="L668" s="108" t="s">
        <v>129</v>
      </c>
      <c r="M668" s="115" t="s">
        <v>129</v>
      </c>
      <c r="N668" s="113" t="s">
        <v>129</v>
      </c>
    </row>
    <row r="669" spans="1:14" ht="16.5">
      <c r="A669" s="105" t="s">
        <v>2012</v>
      </c>
      <c r="B669" s="67" t="s">
        <v>1257</v>
      </c>
      <c r="C669" s="67" t="s">
        <v>536</v>
      </c>
      <c r="D669" s="67" t="s">
        <v>648</v>
      </c>
      <c r="E669" s="68" t="s">
        <v>2013</v>
      </c>
      <c r="F669" s="108" t="s">
        <v>129</v>
      </c>
      <c r="G669" s="111" t="s">
        <v>129</v>
      </c>
      <c r="H669" s="109" t="s">
        <v>129</v>
      </c>
      <c r="I669" s="108" t="s">
        <v>129</v>
      </c>
      <c r="J669" s="115" t="s">
        <v>129</v>
      </c>
      <c r="K669" s="113" t="s">
        <v>129</v>
      </c>
      <c r="L669" s="108" t="s">
        <v>129</v>
      </c>
      <c r="M669" s="115" t="s">
        <v>129</v>
      </c>
      <c r="N669" s="113" t="s">
        <v>129</v>
      </c>
    </row>
    <row r="670" spans="1:14" ht="16.5">
      <c r="A670" s="105" t="s">
        <v>2014</v>
      </c>
      <c r="B670" s="67" t="s">
        <v>1257</v>
      </c>
      <c r="C670" s="67" t="s">
        <v>536</v>
      </c>
      <c r="D670" s="67" t="s">
        <v>648</v>
      </c>
      <c r="E670" s="68" t="s">
        <v>307</v>
      </c>
      <c r="F670" s="108">
        <v>2</v>
      </c>
      <c r="G670" s="111" t="s">
        <v>130</v>
      </c>
      <c r="H670" s="109" t="s">
        <v>130</v>
      </c>
      <c r="I670" s="108">
        <v>2</v>
      </c>
      <c r="J670" s="115" t="s">
        <v>130</v>
      </c>
      <c r="K670" s="113" t="s">
        <v>130</v>
      </c>
      <c r="L670" s="108">
        <v>2</v>
      </c>
      <c r="M670" s="115" t="s">
        <v>130</v>
      </c>
      <c r="N670" s="113" t="s">
        <v>130</v>
      </c>
    </row>
    <row r="671" spans="1:14" ht="16.5">
      <c r="A671" s="105" t="s">
        <v>2015</v>
      </c>
      <c r="B671" s="67" t="s">
        <v>1257</v>
      </c>
      <c r="C671" s="67" t="s">
        <v>536</v>
      </c>
      <c r="D671" s="67" t="s">
        <v>648</v>
      </c>
      <c r="E671" s="68" t="s">
        <v>342</v>
      </c>
      <c r="F671" s="108">
        <v>1</v>
      </c>
      <c r="G671" s="111" t="s">
        <v>130</v>
      </c>
      <c r="H671" s="109" t="s">
        <v>130</v>
      </c>
      <c r="I671" s="108" t="s">
        <v>129</v>
      </c>
      <c r="J671" s="115" t="s">
        <v>129</v>
      </c>
      <c r="K671" s="113" t="s">
        <v>129</v>
      </c>
      <c r="L671" s="108" t="s">
        <v>129</v>
      </c>
      <c r="M671" s="115" t="s">
        <v>129</v>
      </c>
      <c r="N671" s="113" t="s">
        <v>129</v>
      </c>
    </row>
    <row r="672" spans="1:14" ht="16.5">
      <c r="A672" s="105" t="s">
        <v>2016</v>
      </c>
      <c r="B672" s="67" t="s">
        <v>1257</v>
      </c>
      <c r="C672" s="67" t="s">
        <v>536</v>
      </c>
      <c r="D672" s="67" t="s">
        <v>648</v>
      </c>
      <c r="E672" s="68" t="s">
        <v>2017</v>
      </c>
      <c r="F672" s="108" t="s">
        <v>129</v>
      </c>
      <c r="G672" s="111" t="s">
        <v>129</v>
      </c>
      <c r="H672" s="109" t="s">
        <v>129</v>
      </c>
      <c r="I672" s="108" t="s">
        <v>129</v>
      </c>
      <c r="J672" s="115" t="s">
        <v>129</v>
      </c>
      <c r="K672" s="113" t="s">
        <v>129</v>
      </c>
      <c r="L672" s="108" t="s">
        <v>129</v>
      </c>
      <c r="M672" s="115" t="s">
        <v>129</v>
      </c>
      <c r="N672" s="113" t="s">
        <v>129</v>
      </c>
    </row>
    <row r="673" spans="1:14" ht="16.5">
      <c r="A673" s="105" t="s">
        <v>649</v>
      </c>
      <c r="B673" s="67" t="s">
        <v>1257</v>
      </c>
      <c r="C673" s="67" t="s">
        <v>536</v>
      </c>
      <c r="D673" s="67" t="s">
        <v>650</v>
      </c>
      <c r="E673" s="68"/>
      <c r="F673" s="108">
        <v>1</v>
      </c>
      <c r="G673" s="111" t="s">
        <v>130</v>
      </c>
      <c r="H673" s="109" t="s">
        <v>130</v>
      </c>
      <c r="I673" s="108" t="s">
        <v>129</v>
      </c>
      <c r="J673" s="115" t="s">
        <v>129</v>
      </c>
      <c r="K673" s="113" t="s">
        <v>129</v>
      </c>
      <c r="L673" s="108" t="s">
        <v>129</v>
      </c>
      <c r="M673" s="115" t="s">
        <v>129</v>
      </c>
      <c r="N673" s="113" t="s">
        <v>129</v>
      </c>
    </row>
    <row r="674" spans="1:14" ht="16.5">
      <c r="A674" s="105" t="s">
        <v>2018</v>
      </c>
      <c r="B674" s="67" t="s">
        <v>1257</v>
      </c>
      <c r="C674" s="67" t="s">
        <v>536</v>
      </c>
      <c r="D674" s="67" t="s">
        <v>650</v>
      </c>
      <c r="E674" s="68" t="s">
        <v>2019</v>
      </c>
      <c r="F674" s="108">
        <v>1</v>
      </c>
      <c r="G674" s="111" t="s">
        <v>130</v>
      </c>
      <c r="H674" s="109" t="s">
        <v>130</v>
      </c>
      <c r="I674" s="108" t="s">
        <v>129</v>
      </c>
      <c r="J674" s="115" t="s">
        <v>129</v>
      </c>
      <c r="K674" s="113" t="s">
        <v>129</v>
      </c>
      <c r="L674" s="108" t="s">
        <v>129</v>
      </c>
      <c r="M674" s="115" t="s">
        <v>129</v>
      </c>
      <c r="N674" s="113" t="s">
        <v>129</v>
      </c>
    </row>
    <row r="675" spans="1:14" ht="16.5">
      <c r="A675" s="105" t="s">
        <v>2020</v>
      </c>
      <c r="B675" s="67" t="s">
        <v>1257</v>
      </c>
      <c r="C675" s="67" t="s">
        <v>536</v>
      </c>
      <c r="D675" s="67" t="s">
        <v>650</v>
      </c>
      <c r="E675" s="68" t="s">
        <v>2021</v>
      </c>
      <c r="F675" s="108" t="s">
        <v>129</v>
      </c>
      <c r="G675" s="111" t="s">
        <v>129</v>
      </c>
      <c r="H675" s="109" t="s">
        <v>129</v>
      </c>
      <c r="I675" s="108" t="s">
        <v>129</v>
      </c>
      <c r="J675" s="115" t="s">
        <v>129</v>
      </c>
      <c r="K675" s="113" t="s">
        <v>129</v>
      </c>
      <c r="L675" s="108" t="s">
        <v>129</v>
      </c>
      <c r="M675" s="115" t="s">
        <v>129</v>
      </c>
      <c r="N675" s="113" t="s">
        <v>129</v>
      </c>
    </row>
    <row r="676" spans="1:14" ht="16.5">
      <c r="A676" s="105" t="s">
        <v>651</v>
      </c>
      <c r="B676" s="67" t="s">
        <v>1257</v>
      </c>
      <c r="C676" s="67" t="s">
        <v>536</v>
      </c>
      <c r="D676" s="67" t="s">
        <v>652</v>
      </c>
      <c r="E676" s="68"/>
      <c r="F676" s="108">
        <v>34</v>
      </c>
      <c r="G676" s="111">
        <v>31</v>
      </c>
      <c r="H676" s="109">
        <v>3</v>
      </c>
      <c r="I676" s="108">
        <v>27</v>
      </c>
      <c r="J676" s="115">
        <v>26</v>
      </c>
      <c r="K676" s="113">
        <v>1</v>
      </c>
      <c r="L676" s="108">
        <v>16</v>
      </c>
      <c r="M676" s="115">
        <v>14</v>
      </c>
      <c r="N676" s="113">
        <v>1</v>
      </c>
    </row>
    <row r="677" spans="1:14" ht="16.5">
      <c r="A677" s="105" t="s">
        <v>2022</v>
      </c>
      <c r="B677" s="67" t="s">
        <v>1257</v>
      </c>
      <c r="C677" s="67" t="s">
        <v>536</v>
      </c>
      <c r="D677" s="67" t="s">
        <v>652</v>
      </c>
      <c r="E677" s="68" t="s">
        <v>2023</v>
      </c>
      <c r="F677" s="108">
        <v>2</v>
      </c>
      <c r="G677" s="111" t="s">
        <v>130</v>
      </c>
      <c r="H677" s="109" t="s">
        <v>130</v>
      </c>
      <c r="I677" s="108">
        <v>1</v>
      </c>
      <c r="J677" s="115" t="s">
        <v>130</v>
      </c>
      <c r="K677" s="113" t="s">
        <v>130</v>
      </c>
      <c r="L677" s="108">
        <v>1</v>
      </c>
      <c r="M677" s="115" t="s">
        <v>130</v>
      </c>
      <c r="N677" s="113" t="s">
        <v>130</v>
      </c>
    </row>
    <row r="678" spans="1:14" ht="16.5">
      <c r="A678" s="105" t="s">
        <v>2024</v>
      </c>
      <c r="B678" s="67" t="s">
        <v>1257</v>
      </c>
      <c r="C678" s="67" t="s">
        <v>536</v>
      </c>
      <c r="D678" s="67" t="s">
        <v>652</v>
      </c>
      <c r="E678" s="68" t="s">
        <v>2025</v>
      </c>
      <c r="F678" s="108">
        <v>3</v>
      </c>
      <c r="G678" s="111">
        <v>3</v>
      </c>
      <c r="H678" s="109" t="s">
        <v>129</v>
      </c>
      <c r="I678" s="108">
        <v>1</v>
      </c>
      <c r="J678" s="115" t="s">
        <v>130</v>
      </c>
      <c r="K678" s="113" t="s">
        <v>130</v>
      </c>
      <c r="L678" s="108">
        <v>3</v>
      </c>
      <c r="M678" s="115">
        <v>3</v>
      </c>
      <c r="N678" s="113" t="s">
        <v>129</v>
      </c>
    </row>
    <row r="679" spans="1:14" ht="16.5">
      <c r="A679" s="105" t="s">
        <v>2026</v>
      </c>
      <c r="B679" s="67" t="s">
        <v>1257</v>
      </c>
      <c r="C679" s="67" t="s">
        <v>536</v>
      </c>
      <c r="D679" s="67" t="s">
        <v>652</v>
      </c>
      <c r="E679" s="68" t="s">
        <v>2027</v>
      </c>
      <c r="F679" s="108">
        <v>2</v>
      </c>
      <c r="G679" s="111" t="s">
        <v>130</v>
      </c>
      <c r="H679" s="109" t="s">
        <v>130</v>
      </c>
      <c r="I679" s="108">
        <v>3</v>
      </c>
      <c r="J679" s="115">
        <v>3</v>
      </c>
      <c r="K679" s="113" t="s">
        <v>129</v>
      </c>
      <c r="L679" s="108">
        <v>1</v>
      </c>
      <c r="M679" s="115" t="s">
        <v>130</v>
      </c>
      <c r="N679" s="113" t="s">
        <v>130</v>
      </c>
    </row>
    <row r="680" spans="1:14" ht="16.5">
      <c r="A680" s="105" t="s">
        <v>2028</v>
      </c>
      <c r="B680" s="67" t="s">
        <v>1257</v>
      </c>
      <c r="C680" s="67" t="s">
        <v>536</v>
      </c>
      <c r="D680" s="67" t="s">
        <v>652</v>
      </c>
      <c r="E680" s="68" t="s">
        <v>2029</v>
      </c>
      <c r="F680" s="108">
        <v>10</v>
      </c>
      <c r="G680" s="111">
        <v>10</v>
      </c>
      <c r="H680" s="109" t="s">
        <v>129</v>
      </c>
      <c r="I680" s="108">
        <v>9</v>
      </c>
      <c r="J680" s="115">
        <v>9</v>
      </c>
      <c r="K680" s="113" t="s">
        <v>129</v>
      </c>
      <c r="L680" s="108">
        <v>2</v>
      </c>
      <c r="M680" s="115" t="s">
        <v>130</v>
      </c>
      <c r="N680" s="113" t="s">
        <v>130</v>
      </c>
    </row>
    <row r="681" spans="1:14" ht="16.5">
      <c r="A681" s="105" t="s">
        <v>2030</v>
      </c>
      <c r="B681" s="67" t="s">
        <v>1257</v>
      </c>
      <c r="C681" s="67" t="s">
        <v>536</v>
      </c>
      <c r="D681" s="67" t="s">
        <v>652</v>
      </c>
      <c r="E681" s="68" t="s">
        <v>2031</v>
      </c>
      <c r="F681" s="108" t="s">
        <v>129</v>
      </c>
      <c r="G681" s="111" t="s">
        <v>129</v>
      </c>
      <c r="H681" s="109" t="s">
        <v>129</v>
      </c>
      <c r="I681" s="108" t="s">
        <v>129</v>
      </c>
      <c r="J681" s="115" t="s">
        <v>129</v>
      </c>
      <c r="K681" s="113" t="s">
        <v>129</v>
      </c>
      <c r="L681" s="108" t="s">
        <v>129</v>
      </c>
      <c r="M681" s="115" t="s">
        <v>129</v>
      </c>
      <c r="N681" s="113" t="s">
        <v>129</v>
      </c>
    </row>
    <row r="682" spans="1:14" ht="16.5">
      <c r="A682" s="105" t="s">
        <v>2032</v>
      </c>
      <c r="B682" s="67" t="s">
        <v>1257</v>
      </c>
      <c r="C682" s="67" t="s">
        <v>536</v>
      </c>
      <c r="D682" s="67" t="s">
        <v>652</v>
      </c>
      <c r="E682" s="68" t="s">
        <v>2033</v>
      </c>
      <c r="F682" s="108">
        <v>2</v>
      </c>
      <c r="G682" s="111" t="s">
        <v>130</v>
      </c>
      <c r="H682" s="109" t="s">
        <v>130</v>
      </c>
      <c r="I682" s="108">
        <v>2</v>
      </c>
      <c r="J682" s="115" t="s">
        <v>130</v>
      </c>
      <c r="K682" s="113" t="s">
        <v>130</v>
      </c>
      <c r="L682" s="108">
        <v>1</v>
      </c>
      <c r="M682" s="115" t="s">
        <v>130</v>
      </c>
      <c r="N682" s="113" t="s">
        <v>130</v>
      </c>
    </row>
    <row r="683" spans="1:14" ht="16.5">
      <c r="A683" s="105" t="s">
        <v>2034</v>
      </c>
      <c r="B683" s="67" t="s">
        <v>1257</v>
      </c>
      <c r="C683" s="67" t="s">
        <v>536</v>
      </c>
      <c r="D683" s="67" t="s">
        <v>652</v>
      </c>
      <c r="E683" s="68" t="s">
        <v>2035</v>
      </c>
      <c r="F683" s="108">
        <v>2</v>
      </c>
      <c r="G683" s="111" t="s">
        <v>130</v>
      </c>
      <c r="H683" s="109" t="s">
        <v>130</v>
      </c>
      <c r="I683" s="108" t="s">
        <v>129</v>
      </c>
      <c r="J683" s="115" t="s">
        <v>129</v>
      </c>
      <c r="K683" s="113" t="s">
        <v>129</v>
      </c>
      <c r="L683" s="108" t="s">
        <v>129</v>
      </c>
      <c r="M683" s="115" t="s">
        <v>129</v>
      </c>
      <c r="N683" s="113" t="s">
        <v>129</v>
      </c>
    </row>
    <row r="684" spans="1:14" ht="16.5">
      <c r="A684" s="105" t="s">
        <v>2036</v>
      </c>
      <c r="B684" s="67" t="s">
        <v>1257</v>
      </c>
      <c r="C684" s="67" t="s">
        <v>536</v>
      </c>
      <c r="D684" s="67" t="s">
        <v>652</v>
      </c>
      <c r="E684" s="68" t="s">
        <v>2037</v>
      </c>
      <c r="F684" s="108">
        <v>5</v>
      </c>
      <c r="G684" s="111">
        <v>4</v>
      </c>
      <c r="H684" s="109">
        <v>1</v>
      </c>
      <c r="I684" s="108">
        <v>5</v>
      </c>
      <c r="J684" s="115">
        <v>5</v>
      </c>
      <c r="K684" s="113" t="s">
        <v>129</v>
      </c>
      <c r="L684" s="108">
        <v>3</v>
      </c>
      <c r="M684" s="115">
        <v>3</v>
      </c>
      <c r="N684" s="113" t="s">
        <v>129</v>
      </c>
    </row>
    <row r="685" spans="1:14" ht="16.5">
      <c r="A685" s="105" t="s">
        <v>2038</v>
      </c>
      <c r="B685" s="67" t="s">
        <v>1257</v>
      </c>
      <c r="C685" s="67" t="s">
        <v>536</v>
      </c>
      <c r="D685" s="67" t="s">
        <v>652</v>
      </c>
      <c r="E685" s="68" t="s">
        <v>2039</v>
      </c>
      <c r="F685" s="108">
        <v>6</v>
      </c>
      <c r="G685" s="111">
        <v>6</v>
      </c>
      <c r="H685" s="109" t="s">
        <v>129</v>
      </c>
      <c r="I685" s="108">
        <v>3</v>
      </c>
      <c r="J685" s="115">
        <v>3</v>
      </c>
      <c r="K685" s="113" t="s">
        <v>129</v>
      </c>
      <c r="L685" s="108">
        <v>1</v>
      </c>
      <c r="M685" s="115" t="s">
        <v>130</v>
      </c>
      <c r="N685" s="113" t="s">
        <v>130</v>
      </c>
    </row>
    <row r="686" spans="1:14" ht="16.5">
      <c r="A686" s="105" t="s">
        <v>2040</v>
      </c>
      <c r="B686" s="67" t="s">
        <v>1257</v>
      </c>
      <c r="C686" s="67" t="s">
        <v>536</v>
      </c>
      <c r="D686" s="67" t="s">
        <v>652</v>
      </c>
      <c r="E686" s="68" t="s">
        <v>153</v>
      </c>
      <c r="F686" s="108">
        <v>1</v>
      </c>
      <c r="G686" s="111" t="s">
        <v>130</v>
      </c>
      <c r="H686" s="109" t="s">
        <v>130</v>
      </c>
      <c r="I686" s="108">
        <v>1</v>
      </c>
      <c r="J686" s="115" t="s">
        <v>130</v>
      </c>
      <c r="K686" s="113" t="s">
        <v>130</v>
      </c>
      <c r="L686" s="108">
        <v>2</v>
      </c>
      <c r="M686" s="115" t="s">
        <v>130</v>
      </c>
      <c r="N686" s="113" t="s">
        <v>130</v>
      </c>
    </row>
    <row r="687" spans="1:14" ht="16.5">
      <c r="A687" s="105" t="s">
        <v>2041</v>
      </c>
      <c r="B687" s="67" t="s">
        <v>1257</v>
      </c>
      <c r="C687" s="67" t="s">
        <v>536</v>
      </c>
      <c r="D687" s="67" t="s">
        <v>652</v>
      </c>
      <c r="E687" s="68" t="s">
        <v>2042</v>
      </c>
      <c r="F687" s="108" t="s">
        <v>129</v>
      </c>
      <c r="G687" s="111" t="s">
        <v>129</v>
      </c>
      <c r="H687" s="109" t="s">
        <v>129</v>
      </c>
      <c r="I687" s="108">
        <v>1</v>
      </c>
      <c r="J687" s="115" t="s">
        <v>130</v>
      </c>
      <c r="K687" s="113" t="s">
        <v>130</v>
      </c>
      <c r="L687" s="108">
        <v>1</v>
      </c>
      <c r="M687" s="115" t="s">
        <v>130</v>
      </c>
      <c r="N687" s="113" t="s">
        <v>130</v>
      </c>
    </row>
    <row r="688" spans="1:14" ht="16.5">
      <c r="A688" s="105" t="s">
        <v>2043</v>
      </c>
      <c r="B688" s="67" t="s">
        <v>1257</v>
      </c>
      <c r="C688" s="67" t="s">
        <v>536</v>
      </c>
      <c r="D688" s="67" t="s">
        <v>652</v>
      </c>
      <c r="E688" s="68" t="s">
        <v>395</v>
      </c>
      <c r="F688" s="108">
        <v>1</v>
      </c>
      <c r="G688" s="111" t="s">
        <v>130</v>
      </c>
      <c r="H688" s="109" t="s">
        <v>130</v>
      </c>
      <c r="I688" s="108">
        <v>1</v>
      </c>
      <c r="J688" s="115" t="s">
        <v>130</v>
      </c>
      <c r="K688" s="113" t="s">
        <v>130</v>
      </c>
      <c r="L688" s="108">
        <v>1</v>
      </c>
      <c r="M688" s="115" t="s">
        <v>130</v>
      </c>
      <c r="N688" s="113" t="s">
        <v>130</v>
      </c>
    </row>
    <row r="689" spans="1:14" ht="16.5">
      <c r="A689" s="105" t="s">
        <v>653</v>
      </c>
      <c r="B689" s="67" t="s">
        <v>1257</v>
      </c>
      <c r="C689" s="67" t="s">
        <v>536</v>
      </c>
      <c r="D689" s="67" t="s">
        <v>654</v>
      </c>
      <c r="E689" s="68"/>
      <c r="F689" s="108">
        <v>7</v>
      </c>
      <c r="G689" s="111">
        <v>7</v>
      </c>
      <c r="H689" s="109" t="s">
        <v>129</v>
      </c>
      <c r="I689" s="108">
        <v>7</v>
      </c>
      <c r="J689" s="115">
        <v>7</v>
      </c>
      <c r="K689" s="113" t="s">
        <v>129</v>
      </c>
      <c r="L689" s="108">
        <v>7</v>
      </c>
      <c r="M689" s="115">
        <v>7</v>
      </c>
      <c r="N689" s="113" t="s">
        <v>129</v>
      </c>
    </row>
    <row r="690" spans="1:14" ht="16.5">
      <c r="A690" s="105" t="s">
        <v>2044</v>
      </c>
      <c r="B690" s="67" t="s">
        <v>1257</v>
      </c>
      <c r="C690" s="67" t="s">
        <v>536</v>
      </c>
      <c r="D690" s="67" t="s">
        <v>654</v>
      </c>
      <c r="E690" s="68" t="s">
        <v>168</v>
      </c>
      <c r="F690" s="108">
        <v>3</v>
      </c>
      <c r="G690" s="111">
        <v>3</v>
      </c>
      <c r="H690" s="109" t="s">
        <v>129</v>
      </c>
      <c r="I690" s="108">
        <v>3</v>
      </c>
      <c r="J690" s="115">
        <v>3</v>
      </c>
      <c r="K690" s="113" t="s">
        <v>129</v>
      </c>
      <c r="L690" s="108">
        <v>3</v>
      </c>
      <c r="M690" s="115">
        <v>3</v>
      </c>
      <c r="N690" s="113" t="s">
        <v>129</v>
      </c>
    </row>
    <row r="691" spans="1:14" ht="16.5">
      <c r="A691" s="105" t="s">
        <v>2045</v>
      </c>
      <c r="B691" s="67" t="s">
        <v>1257</v>
      </c>
      <c r="C691" s="67" t="s">
        <v>536</v>
      </c>
      <c r="D691" s="67" t="s">
        <v>654</v>
      </c>
      <c r="E691" s="68" t="s">
        <v>398</v>
      </c>
      <c r="F691" s="108" t="s">
        <v>129</v>
      </c>
      <c r="G691" s="111" t="s">
        <v>129</v>
      </c>
      <c r="H691" s="109" t="s">
        <v>129</v>
      </c>
      <c r="I691" s="108" t="s">
        <v>129</v>
      </c>
      <c r="J691" s="115" t="s">
        <v>129</v>
      </c>
      <c r="K691" s="113" t="s">
        <v>129</v>
      </c>
      <c r="L691" s="108" t="s">
        <v>129</v>
      </c>
      <c r="M691" s="115" t="s">
        <v>129</v>
      </c>
      <c r="N691" s="113" t="s">
        <v>129</v>
      </c>
    </row>
    <row r="692" spans="1:14" ht="16.5">
      <c r="A692" s="105" t="s">
        <v>2046</v>
      </c>
      <c r="B692" s="67" t="s">
        <v>1257</v>
      </c>
      <c r="C692" s="67" t="s">
        <v>536</v>
      </c>
      <c r="D692" s="67" t="s">
        <v>654</v>
      </c>
      <c r="E692" s="68" t="s">
        <v>189</v>
      </c>
      <c r="F692" s="108">
        <v>1</v>
      </c>
      <c r="G692" s="111" t="s">
        <v>130</v>
      </c>
      <c r="H692" s="109" t="s">
        <v>130</v>
      </c>
      <c r="I692" s="108">
        <v>1</v>
      </c>
      <c r="J692" s="115" t="s">
        <v>130</v>
      </c>
      <c r="K692" s="113" t="s">
        <v>130</v>
      </c>
      <c r="L692" s="108">
        <v>1</v>
      </c>
      <c r="M692" s="115" t="s">
        <v>130</v>
      </c>
      <c r="N692" s="113" t="s">
        <v>130</v>
      </c>
    </row>
    <row r="693" spans="1:14" ht="16.5">
      <c r="A693" s="105" t="s">
        <v>2047</v>
      </c>
      <c r="B693" s="67" t="s">
        <v>1257</v>
      </c>
      <c r="C693" s="67" t="s">
        <v>536</v>
      </c>
      <c r="D693" s="67" t="s">
        <v>654</v>
      </c>
      <c r="E693" s="68" t="s">
        <v>148</v>
      </c>
      <c r="F693" s="108">
        <v>2</v>
      </c>
      <c r="G693" s="111" t="s">
        <v>130</v>
      </c>
      <c r="H693" s="109" t="s">
        <v>130</v>
      </c>
      <c r="I693" s="108">
        <v>2</v>
      </c>
      <c r="J693" s="115" t="s">
        <v>130</v>
      </c>
      <c r="K693" s="113" t="s">
        <v>130</v>
      </c>
      <c r="L693" s="108">
        <v>2</v>
      </c>
      <c r="M693" s="115" t="s">
        <v>130</v>
      </c>
      <c r="N693" s="113" t="s">
        <v>130</v>
      </c>
    </row>
    <row r="694" spans="1:14" ht="16.5">
      <c r="A694" s="105" t="s">
        <v>2048</v>
      </c>
      <c r="B694" s="67" t="s">
        <v>1257</v>
      </c>
      <c r="C694" s="67" t="s">
        <v>536</v>
      </c>
      <c r="D694" s="67" t="s">
        <v>654</v>
      </c>
      <c r="E694" s="68" t="s">
        <v>2049</v>
      </c>
      <c r="F694" s="108">
        <v>1</v>
      </c>
      <c r="G694" s="111" t="s">
        <v>130</v>
      </c>
      <c r="H694" s="109" t="s">
        <v>130</v>
      </c>
      <c r="I694" s="108">
        <v>1</v>
      </c>
      <c r="J694" s="115" t="s">
        <v>130</v>
      </c>
      <c r="K694" s="113" t="s">
        <v>130</v>
      </c>
      <c r="L694" s="108">
        <v>1</v>
      </c>
      <c r="M694" s="115" t="s">
        <v>130</v>
      </c>
      <c r="N694" s="113" t="s">
        <v>130</v>
      </c>
    </row>
    <row r="695" spans="1:14" ht="16.5">
      <c r="A695" s="105" t="s">
        <v>655</v>
      </c>
      <c r="B695" s="67" t="s">
        <v>1257</v>
      </c>
      <c r="C695" s="67" t="s">
        <v>536</v>
      </c>
      <c r="D695" s="67" t="s">
        <v>656</v>
      </c>
      <c r="E695" s="68"/>
      <c r="F695" s="108">
        <v>6</v>
      </c>
      <c r="G695" s="111" t="s">
        <v>130</v>
      </c>
      <c r="H695" s="109" t="s">
        <v>130</v>
      </c>
      <c r="I695" s="108">
        <v>6</v>
      </c>
      <c r="J695" s="115">
        <v>6</v>
      </c>
      <c r="K695" s="113" t="s">
        <v>129</v>
      </c>
      <c r="L695" s="108">
        <v>6</v>
      </c>
      <c r="M695" s="115">
        <v>6</v>
      </c>
      <c r="N695" s="113" t="s">
        <v>129</v>
      </c>
    </row>
    <row r="696" spans="1:14" ht="16.5">
      <c r="A696" s="105" t="s">
        <v>2050</v>
      </c>
      <c r="B696" s="67" t="s">
        <v>1257</v>
      </c>
      <c r="C696" s="67" t="s">
        <v>536</v>
      </c>
      <c r="D696" s="67" t="s">
        <v>656</v>
      </c>
      <c r="E696" s="68" t="s">
        <v>2051</v>
      </c>
      <c r="F696" s="108" t="s">
        <v>129</v>
      </c>
      <c r="G696" s="111" t="s">
        <v>129</v>
      </c>
      <c r="H696" s="109" t="s">
        <v>129</v>
      </c>
      <c r="I696" s="108" t="s">
        <v>129</v>
      </c>
      <c r="J696" s="115" t="s">
        <v>129</v>
      </c>
      <c r="K696" s="113" t="s">
        <v>129</v>
      </c>
      <c r="L696" s="108" t="s">
        <v>129</v>
      </c>
      <c r="M696" s="115" t="s">
        <v>129</v>
      </c>
      <c r="N696" s="113" t="s">
        <v>129</v>
      </c>
    </row>
    <row r="697" spans="1:14" ht="16.5">
      <c r="A697" s="105" t="s">
        <v>2052</v>
      </c>
      <c r="B697" s="67" t="s">
        <v>1257</v>
      </c>
      <c r="C697" s="67" t="s">
        <v>536</v>
      </c>
      <c r="D697" s="67" t="s">
        <v>656</v>
      </c>
      <c r="E697" s="68" t="s">
        <v>2053</v>
      </c>
      <c r="F697" s="108" t="s">
        <v>129</v>
      </c>
      <c r="G697" s="111" t="s">
        <v>129</v>
      </c>
      <c r="H697" s="109" t="s">
        <v>129</v>
      </c>
      <c r="I697" s="108" t="s">
        <v>129</v>
      </c>
      <c r="J697" s="115" t="s">
        <v>129</v>
      </c>
      <c r="K697" s="113" t="s">
        <v>129</v>
      </c>
      <c r="L697" s="108" t="s">
        <v>129</v>
      </c>
      <c r="M697" s="115" t="s">
        <v>129</v>
      </c>
      <c r="N697" s="113" t="s">
        <v>129</v>
      </c>
    </row>
    <row r="698" spans="1:14" ht="16.5">
      <c r="A698" s="105" t="s">
        <v>2054</v>
      </c>
      <c r="B698" s="67" t="s">
        <v>1257</v>
      </c>
      <c r="C698" s="67" t="s">
        <v>536</v>
      </c>
      <c r="D698" s="67" t="s">
        <v>656</v>
      </c>
      <c r="E698" s="68" t="s">
        <v>2055</v>
      </c>
      <c r="F698" s="108" t="s">
        <v>129</v>
      </c>
      <c r="G698" s="111" t="s">
        <v>129</v>
      </c>
      <c r="H698" s="109" t="s">
        <v>129</v>
      </c>
      <c r="I698" s="108" t="s">
        <v>129</v>
      </c>
      <c r="J698" s="115" t="s">
        <v>129</v>
      </c>
      <c r="K698" s="113" t="s">
        <v>129</v>
      </c>
      <c r="L698" s="108" t="s">
        <v>129</v>
      </c>
      <c r="M698" s="115" t="s">
        <v>129</v>
      </c>
      <c r="N698" s="113" t="s">
        <v>129</v>
      </c>
    </row>
    <row r="699" spans="1:14" ht="16.5">
      <c r="A699" s="105" t="s">
        <v>2056</v>
      </c>
      <c r="B699" s="67" t="s">
        <v>1257</v>
      </c>
      <c r="C699" s="67" t="s">
        <v>536</v>
      </c>
      <c r="D699" s="67" t="s">
        <v>656</v>
      </c>
      <c r="E699" s="68" t="s">
        <v>144</v>
      </c>
      <c r="F699" s="108">
        <v>2</v>
      </c>
      <c r="G699" s="111" t="s">
        <v>130</v>
      </c>
      <c r="H699" s="109" t="s">
        <v>130</v>
      </c>
      <c r="I699" s="108">
        <v>2</v>
      </c>
      <c r="J699" s="115" t="s">
        <v>130</v>
      </c>
      <c r="K699" s="113" t="s">
        <v>130</v>
      </c>
      <c r="L699" s="108">
        <v>2</v>
      </c>
      <c r="M699" s="115" t="s">
        <v>130</v>
      </c>
      <c r="N699" s="113" t="s">
        <v>130</v>
      </c>
    </row>
    <row r="700" spans="1:14" ht="16.5">
      <c r="A700" s="105" t="s">
        <v>2057</v>
      </c>
      <c r="B700" s="67" t="s">
        <v>1257</v>
      </c>
      <c r="C700" s="67" t="s">
        <v>536</v>
      </c>
      <c r="D700" s="67" t="s">
        <v>656</v>
      </c>
      <c r="E700" s="68" t="s">
        <v>146</v>
      </c>
      <c r="F700" s="108">
        <v>1</v>
      </c>
      <c r="G700" s="111" t="s">
        <v>130</v>
      </c>
      <c r="H700" s="109" t="s">
        <v>130</v>
      </c>
      <c r="I700" s="108">
        <v>1</v>
      </c>
      <c r="J700" s="115" t="s">
        <v>130</v>
      </c>
      <c r="K700" s="113" t="s">
        <v>130</v>
      </c>
      <c r="L700" s="108" t="s">
        <v>129</v>
      </c>
      <c r="M700" s="115" t="s">
        <v>129</v>
      </c>
      <c r="N700" s="113" t="s">
        <v>129</v>
      </c>
    </row>
    <row r="701" spans="1:14" ht="16.5">
      <c r="A701" s="105" t="s">
        <v>2058</v>
      </c>
      <c r="B701" s="67" t="s">
        <v>1257</v>
      </c>
      <c r="C701" s="67" t="s">
        <v>536</v>
      </c>
      <c r="D701" s="67" t="s">
        <v>656</v>
      </c>
      <c r="E701" s="68" t="s">
        <v>155</v>
      </c>
      <c r="F701" s="108">
        <v>1</v>
      </c>
      <c r="G701" s="111" t="s">
        <v>130</v>
      </c>
      <c r="H701" s="109" t="s">
        <v>130</v>
      </c>
      <c r="I701" s="108">
        <v>1</v>
      </c>
      <c r="J701" s="115" t="s">
        <v>130</v>
      </c>
      <c r="K701" s="113" t="s">
        <v>130</v>
      </c>
      <c r="L701" s="108">
        <v>1</v>
      </c>
      <c r="M701" s="115" t="s">
        <v>130</v>
      </c>
      <c r="N701" s="113" t="s">
        <v>130</v>
      </c>
    </row>
    <row r="702" spans="1:14" ht="16.5">
      <c r="A702" s="105" t="s">
        <v>2059</v>
      </c>
      <c r="B702" s="67" t="s">
        <v>1257</v>
      </c>
      <c r="C702" s="67" t="s">
        <v>536</v>
      </c>
      <c r="D702" s="67" t="s">
        <v>656</v>
      </c>
      <c r="E702" s="68" t="s">
        <v>161</v>
      </c>
      <c r="F702" s="108">
        <v>1</v>
      </c>
      <c r="G702" s="111" t="s">
        <v>130</v>
      </c>
      <c r="H702" s="109" t="s">
        <v>130</v>
      </c>
      <c r="I702" s="108" t="s">
        <v>129</v>
      </c>
      <c r="J702" s="115" t="s">
        <v>129</v>
      </c>
      <c r="K702" s="113" t="s">
        <v>129</v>
      </c>
      <c r="L702" s="108">
        <v>2</v>
      </c>
      <c r="M702" s="115" t="s">
        <v>130</v>
      </c>
      <c r="N702" s="113" t="s">
        <v>130</v>
      </c>
    </row>
    <row r="703" spans="1:14" ht="16.5">
      <c r="A703" s="105" t="s">
        <v>2060</v>
      </c>
      <c r="B703" s="67" t="s">
        <v>1257</v>
      </c>
      <c r="C703" s="67" t="s">
        <v>536</v>
      </c>
      <c r="D703" s="67" t="s">
        <v>656</v>
      </c>
      <c r="E703" s="68" t="s">
        <v>193</v>
      </c>
      <c r="F703" s="108">
        <v>1</v>
      </c>
      <c r="G703" s="111" t="s">
        <v>130</v>
      </c>
      <c r="H703" s="109" t="s">
        <v>130</v>
      </c>
      <c r="I703" s="108">
        <v>2</v>
      </c>
      <c r="J703" s="115" t="s">
        <v>130</v>
      </c>
      <c r="K703" s="113" t="s">
        <v>130</v>
      </c>
      <c r="L703" s="108">
        <v>1</v>
      </c>
      <c r="M703" s="115" t="s">
        <v>130</v>
      </c>
      <c r="N703" s="113" t="s">
        <v>130</v>
      </c>
    </row>
    <row r="704" spans="1:14" ht="16.5">
      <c r="A704" s="105" t="s">
        <v>657</v>
      </c>
      <c r="B704" s="67" t="s">
        <v>1257</v>
      </c>
      <c r="C704" s="67" t="s">
        <v>536</v>
      </c>
      <c r="D704" s="67" t="s">
        <v>658</v>
      </c>
      <c r="E704" s="68"/>
      <c r="F704" s="108">
        <v>2</v>
      </c>
      <c r="G704" s="111" t="s">
        <v>130</v>
      </c>
      <c r="H704" s="109" t="s">
        <v>130</v>
      </c>
      <c r="I704" s="108" t="s">
        <v>129</v>
      </c>
      <c r="J704" s="115" t="s">
        <v>129</v>
      </c>
      <c r="K704" s="113" t="s">
        <v>129</v>
      </c>
      <c r="L704" s="108" t="s">
        <v>129</v>
      </c>
      <c r="M704" s="115" t="s">
        <v>129</v>
      </c>
      <c r="N704" s="113" t="s">
        <v>129</v>
      </c>
    </row>
    <row r="705" spans="1:14" ht="16.5">
      <c r="A705" s="105" t="s">
        <v>2061</v>
      </c>
      <c r="B705" s="67" t="s">
        <v>1257</v>
      </c>
      <c r="C705" s="67" t="s">
        <v>536</v>
      </c>
      <c r="D705" s="67" t="s">
        <v>658</v>
      </c>
      <c r="E705" s="68" t="s">
        <v>2062</v>
      </c>
      <c r="F705" s="108">
        <v>1</v>
      </c>
      <c r="G705" s="111" t="s">
        <v>130</v>
      </c>
      <c r="H705" s="109" t="s">
        <v>130</v>
      </c>
      <c r="I705" s="108" t="s">
        <v>129</v>
      </c>
      <c r="J705" s="115" t="s">
        <v>129</v>
      </c>
      <c r="K705" s="113" t="s">
        <v>129</v>
      </c>
      <c r="L705" s="108" t="s">
        <v>129</v>
      </c>
      <c r="M705" s="115" t="s">
        <v>129</v>
      </c>
      <c r="N705" s="113" t="s">
        <v>129</v>
      </c>
    </row>
    <row r="706" spans="1:14" ht="16.5">
      <c r="A706" s="105" t="s">
        <v>2063</v>
      </c>
      <c r="B706" s="67" t="s">
        <v>1257</v>
      </c>
      <c r="C706" s="67" t="s">
        <v>536</v>
      </c>
      <c r="D706" s="67" t="s">
        <v>658</v>
      </c>
      <c r="E706" s="68" t="s">
        <v>2064</v>
      </c>
      <c r="F706" s="108">
        <v>1</v>
      </c>
      <c r="G706" s="111" t="s">
        <v>130</v>
      </c>
      <c r="H706" s="109" t="s">
        <v>130</v>
      </c>
      <c r="I706" s="108" t="s">
        <v>129</v>
      </c>
      <c r="J706" s="115" t="s">
        <v>129</v>
      </c>
      <c r="K706" s="113" t="s">
        <v>129</v>
      </c>
      <c r="L706" s="108" t="s">
        <v>129</v>
      </c>
      <c r="M706" s="115" t="s">
        <v>129</v>
      </c>
      <c r="N706" s="113" t="s">
        <v>129</v>
      </c>
    </row>
    <row r="707" spans="1:14" ht="16.5">
      <c r="A707" s="105" t="s">
        <v>659</v>
      </c>
      <c r="B707" s="67" t="s">
        <v>1257</v>
      </c>
      <c r="C707" s="67" t="s">
        <v>536</v>
      </c>
      <c r="D707" s="67" t="s">
        <v>660</v>
      </c>
      <c r="E707" s="68"/>
      <c r="F707" s="108">
        <v>44</v>
      </c>
      <c r="G707" s="111">
        <v>42</v>
      </c>
      <c r="H707" s="109">
        <v>1</v>
      </c>
      <c r="I707" s="108">
        <v>37</v>
      </c>
      <c r="J707" s="115">
        <v>37</v>
      </c>
      <c r="K707" s="113" t="s">
        <v>129</v>
      </c>
      <c r="L707" s="108">
        <v>23</v>
      </c>
      <c r="M707" s="115">
        <v>22</v>
      </c>
      <c r="N707" s="113" t="s">
        <v>129</v>
      </c>
    </row>
    <row r="708" spans="1:14" ht="16.5">
      <c r="A708" s="105" t="s">
        <v>2065</v>
      </c>
      <c r="B708" s="67" t="s">
        <v>1257</v>
      </c>
      <c r="C708" s="67" t="s">
        <v>536</v>
      </c>
      <c r="D708" s="67" t="s">
        <v>660</v>
      </c>
      <c r="E708" s="68" t="s">
        <v>155</v>
      </c>
      <c r="F708" s="108">
        <v>2</v>
      </c>
      <c r="G708" s="111" t="s">
        <v>130</v>
      </c>
      <c r="H708" s="109" t="s">
        <v>130</v>
      </c>
      <c r="I708" s="108" t="s">
        <v>129</v>
      </c>
      <c r="J708" s="115" t="s">
        <v>129</v>
      </c>
      <c r="K708" s="113" t="s">
        <v>129</v>
      </c>
      <c r="L708" s="108" t="s">
        <v>129</v>
      </c>
      <c r="M708" s="115" t="s">
        <v>129</v>
      </c>
      <c r="N708" s="113" t="s">
        <v>129</v>
      </c>
    </row>
    <row r="709" spans="1:14" ht="16.5">
      <c r="A709" s="105" t="s">
        <v>2066</v>
      </c>
      <c r="B709" s="67" t="s">
        <v>1257</v>
      </c>
      <c r="C709" s="67" t="s">
        <v>536</v>
      </c>
      <c r="D709" s="67" t="s">
        <v>660</v>
      </c>
      <c r="E709" s="68" t="s">
        <v>363</v>
      </c>
      <c r="F709" s="108">
        <v>1</v>
      </c>
      <c r="G709" s="111" t="s">
        <v>130</v>
      </c>
      <c r="H709" s="109" t="s">
        <v>130</v>
      </c>
      <c r="I709" s="108" t="s">
        <v>129</v>
      </c>
      <c r="J709" s="115" t="s">
        <v>129</v>
      </c>
      <c r="K709" s="113" t="s">
        <v>129</v>
      </c>
      <c r="L709" s="108" t="s">
        <v>129</v>
      </c>
      <c r="M709" s="115" t="s">
        <v>129</v>
      </c>
      <c r="N709" s="113" t="s">
        <v>129</v>
      </c>
    </row>
    <row r="710" spans="1:14" ht="16.5">
      <c r="A710" s="105" t="s">
        <v>2067</v>
      </c>
      <c r="B710" s="67" t="s">
        <v>1257</v>
      </c>
      <c r="C710" s="67" t="s">
        <v>536</v>
      </c>
      <c r="D710" s="67" t="s">
        <v>660</v>
      </c>
      <c r="E710" s="68" t="s">
        <v>308</v>
      </c>
      <c r="F710" s="108">
        <v>11</v>
      </c>
      <c r="G710" s="111">
        <v>11</v>
      </c>
      <c r="H710" s="109" t="s">
        <v>129</v>
      </c>
      <c r="I710" s="108">
        <v>11</v>
      </c>
      <c r="J710" s="115">
        <v>11</v>
      </c>
      <c r="K710" s="113" t="s">
        <v>129</v>
      </c>
      <c r="L710" s="108">
        <v>6</v>
      </c>
      <c r="M710" s="115">
        <v>6</v>
      </c>
      <c r="N710" s="113" t="s">
        <v>129</v>
      </c>
    </row>
    <row r="711" spans="1:14" ht="16.5">
      <c r="A711" s="105" t="s">
        <v>2068</v>
      </c>
      <c r="B711" s="67" t="s">
        <v>1257</v>
      </c>
      <c r="C711" s="67" t="s">
        <v>536</v>
      </c>
      <c r="D711" s="67" t="s">
        <v>660</v>
      </c>
      <c r="E711" s="68" t="s">
        <v>2069</v>
      </c>
      <c r="F711" s="108">
        <v>5</v>
      </c>
      <c r="G711" s="111">
        <v>4</v>
      </c>
      <c r="H711" s="109">
        <v>1</v>
      </c>
      <c r="I711" s="108">
        <v>5</v>
      </c>
      <c r="J711" s="115">
        <v>5</v>
      </c>
      <c r="K711" s="113" t="s">
        <v>129</v>
      </c>
      <c r="L711" s="108">
        <v>3</v>
      </c>
      <c r="M711" s="115">
        <v>3</v>
      </c>
      <c r="N711" s="113" t="s">
        <v>129</v>
      </c>
    </row>
    <row r="712" spans="1:14" ht="16.5">
      <c r="A712" s="105" t="s">
        <v>2070</v>
      </c>
      <c r="B712" s="67" t="s">
        <v>1257</v>
      </c>
      <c r="C712" s="67" t="s">
        <v>536</v>
      </c>
      <c r="D712" s="67" t="s">
        <v>660</v>
      </c>
      <c r="E712" s="68" t="s">
        <v>2071</v>
      </c>
      <c r="F712" s="108">
        <v>1</v>
      </c>
      <c r="G712" s="111" t="s">
        <v>130</v>
      </c>
      <c r="H712" s="109" t="s">
        <v>130</v>
      </c>
      <c r="I712" s="108" t="s">
        <v>129</v>
      </c>
      <c r="J712" s="115" t="s">
        <v>129</v>
      </c>
      <c r="K712" s="113" t="s">
        <v>129</v>
      </c>
      <c r="L712" s="108" t="s">
        <v>129</v>
      </c>
      <c r="M712" s="115" t="s">
        <v>129</v>
      </c>
      <c r="N712" s="113" t="s">
        <v>129</v>
      </c>
    </row>
    <row r="713" spans="1:14" ht="16.5">
      <c r="A713" s="105" t="s">
        <v>2072</v>
      </c>
      <c r="B713" s="67" t="s">
        <v>1257</v>
      </c>
      <c r="C713" s="67" t="s">
        <v>536</v>
      </c>
      <c r="D713" s="67" t="s">
        <v>660</v>
      </c>
      <c r="E713" s="68" t="s">
        <v>2073</v>
      </c>
      <c r="F713" s="108">
        <v>4</v>
      </c>
      <c r="G713" s="111">
        <v>4</v>
      </c>
      <c r="H713" s="109" t="s">
        <v>129</v>
      </c>
      <c r="I713" s="108">
        <v>3</v>
      </c>
      <c r="J713" s="115">
        <v>3</v>
      </c>
      <c r="K713" s="113" t="s">
        <v>129</v>
      </c>
      <c r="L713" s="108">
        <v>3</v>
      </c>
      <c r="M713" s="115">
        <v>3</v>
      </c>
      <c r="N713" s="113" t="s">
        <v>129</v>
      </c>
    </row>
    <row r="714" spans="1:14" ht="16.5">
      <c r="A714" s="105" t="s">
        <v>2074</v>
      </c>
      <c r="B714" s="67" t="s">
        <v>1257</v>
      </c>
      <c r="C714" s="67" t="s">
        <v>536</v>
      </c>
      <c r="D714" s="67" t="s">
        <v>660</v>
      </c>
      <c r="E714" s="68" t="s">
        <v>243</v>
      </c>
      <c r="F714" s="108">
        <v>12</v>
      </c>
      <c r="G714" s="111">
        <v>11</v>
      </c>
      <c r="H714" s="109" t="s">
        <v>129</v>
      </c>
      <c r="I714" s="108">
        <v>10</v>
      </c>
      <c r="J714" s="115">
        <v>10</v>
      </c>
      <c r="K714" s="113" t="s">
        <v>129</v>
      </c>
      <c r="L714" s="108">
        <v>4</v>
      </c>
      <c r="M714" s="115">
        <v>4</v>
      </c>
      <c r="N714" s="113" t="s">
        <v>129</v>
      </c>
    </row>
    <row r="715" spans="1:14" ht="16.5">
      <c r="A715" s="105" t="s">
        <v>2075</v>
      </c>
      <c r="B715" s="67" t="s">
        <v>1257</v>
      </c>
      <c r="C715" s="67" t="s">
        <v>536</v>
      </c>
      <c r="D715" s="67" t="s">
        <v>660</v>
      </c>
      <c r="E715" s="68" t="s">
        <v>278</v>
      </c>
      <c r="F715" s="108">
        <v>8</v>
      </c>
      <c r="G715" s="111">
        <v>8</v>
      </c>
      <c r="H715" s="109" t="s">
        <v>129</v>
      </c>
      <c r="I715" s="108">
        <v>8</v>
      </c>
      <c r="J715" s="115">
        <v>8</v>
      </c>
      <c r="K715" s="113" t="s">
        <v>129</v>
      </c>
      <c r="L715" s="108">
        <v>7</v>
      </c>
      <c r="M715" s="115">
        <v>6</v>
      </c>
      <c r="N715" s="113" t="s">
        <v>129</v>
      </c>
    </row>
    <row r="716" spans="1:14" ht="16.5">
      <c r="A716" s="105" t="s">
        <v>661</v>
      </c>
      <c r="B716" s="67" t="s">
        <v>1257</v>
      </c>
      <c r="C716" s="67" t="s">
        <v>536</v>
      </c>
      <c r="D716" s="67" t="s">
        <v>662</v>
      </c>
      <c r="E716" s="68"/>
      <c r="F716" s="108">
        <v>59</v>
      </c>
      <c r="G716" s="111">
        <v>54</v>
      </c>
      <c r="H716" s="109">
        <v>4</v>
      </c>
      <c r="I716" s="108">
        <v>37</v>
      </c>
      <c r="J716" s="115">
        <v>34</v>
      </c>
      <c r="K716" s="113">
        <v>3</v>
      </c>
      <c r="L716" s="108">
        <v>27</v>
      </c>
      <c r="M716" s="115">
        <v>25</v>
      </c>
      <c r="N716" s="113">
        <v>2</v>
      </c>
    </row>
    <row r="717" spans="1:14" ht="16.5">
      <c r="A717" s="105" t="s">
        <v>2076</v>
      </c>
      <c r="B717" s="67" t="s">
        <v>1257</v>
      </c>
      <c r="C717" s="67" t="s">
        <v>536</v>
      </c>
      <c r="D717" s="67" t="s">
        <v>662</v>
      </c>
      <c r="E717" s="68" t="s">
        <v>2077</v>
      </c>
      <c r="F717" s="108">
        <v>9</v>
      </c>
      <c r="G717" s="111">
        <v>9</v>
      </c>
      <c r="H717" s="109" t="s">
        <v>129</v>
      </c>
      <c r="I717" s="108">
        <v>4</v>
      </c>
      <c r="J717" s="115">
        <v>4</v>
      </c>
      <c r="K717" s="113" t="s">
        <v>129</v>
      </c>
      <c r="L717" s="108">
        <v>3</v>
      </c>
      <c r="M717" s="115">
        <v>3</v>
      </c>
      <c r="N717" s="113" t="s">
        <v>129</v>
      </c>
    </row>
    <row r="718" spans="1:14" ht="16.5">
      <c r="A718" s="105" t="s">
        <v>2078</v>
      </c>
      <c r="B718" s="67" t="s">
        <v>1257</v>
      </c>
      <c r="C718" s="67" t="s">
        <v>536</v>
      </c>
      <c r="D718" s="67" t="s">
        <v>662</v>
      </c>
      <c r="E718" s="68" t="s">
        <v>2079</v>
      </c>
      <c r="F718" s="108">
        <v>2</v>
      </c>
      <c r="G718" s="111" t="s">
        <v>130</v>
      </c>
      <c r="H718" s="109" t="s">
        <v>130</v>
      </c>
      <c r="I718" s="108">
        <v>1</v>
      </c>
      <c r="J718" s="115" t="s">
        <v>130</v>
      </c>
      <c r="K718" s="113" t="s">
        <v>130</v>
      </c>
      <c r="L718" s="108">
        <v>1</v>
      </c>
      <c r="M718" s="115" t="s">
        <v>130</v>
      </c>
      <c r="N718" s="113" t="s">
        <v>130</v>
      </c>
    </row>
    <row r="719" spans="1:14" ht="16.5">
      <c r="A719" s="105" t="s">
        <v>2080</v>
      </c>
      <c r="B719" s="67" t="s">
        <v>1257</v>
      </c>
      <c r="C719" s="67" t="s">
        <v>536</v>
      </c>
      <c r="D719" s="67" t="s">
        <v>662</v>
      </c>
      <c r="E719" s="68" t="s">
        <v>2081</v>
      </c>
      <c r="F719" s="108">
        <v>1</v>
      </c>
      <c r="G719" s="111" t="s">
        <v>130</v>
      </c>
      <c r="H719" s="109" t="s">
        <v>130</v>
      </c>
      <c r="I719" s="108" t="s">
        <v>129</v>
      </c>
      <c r="J719" s="115" t="s">
        <v>129</v>
      </c>
      <c r="K719" s="113" t="s">
        <v>129</v>
      </c>
      <c r="L719" s="108">
        <v>1</v>
      </c>
      <c r="M719" s="115" t="s">
        <v>130</v>
      </c>
      <c r="N719" s="113" t="s">
        <v>130</v>
      </c>
    </row>
    <row r="720" spans="1:14" ht="16.5">
      <c r="A720" s="105" t="s">
        <v>2082</v>
      </c>
      <c r="B720" s="67" t="s">
        <v>1257</v>
      </c>
      <c r="C720" s="67" t="s">
        <v>536</v>
      </c>
      <c r="D720" s="67" t="s">
        <v>662</v>
      </c>
      <c r="E720" s="68" t="s">
        <v>2083</v>
      </c>
      <c r="F720" s="108">
        <v>14</v>
      </c>
      <c r="G720" s="111">
        <v>13</v>
      </c>
      <c r="H720" s="109">
        <v>1</v>
      </c>
      <c r="I720" s="108">
        <v>11</v>
      </c>
      <c r="J720" s="115">
        <v>10</v>
      </c>
      <c r="K720" s="113">
        <v>1</v>
      </c>
      <c r="L720" s="108">
        <v>10</v>
      </c>
      <c r="M720" s="115">
        <v>9</v>
      </c>
      <c r="N720" s="113">
        <v>1</v>
      </c>
    </row>
    <row r="721" spans="1:14" ht="16.5">
      <c r="A721" s="105" t="s">
        <v>2084</v>
      </c>
      <c r="B721" s="67" t="s">
        <v>1257</v>
      </c>
      <c r="C721" s="67" t="s">
        <v>536</v>
      </c>
      <c r="D721" s="67" t="s">
        <v>662</v>
      </c>
      <c r="E721" s="68" t="s">
        <v>1081</v>
      </c>
      <c r="F721" s="108">
        <v>8</v>
      </c>
      <c r="G721" s="111">
        <v>6</v>
      </c>
      <c r="H721" s="109">
        <v>2</v>
      </c>
      <c r="I721" s="108">
        <v>7</v>
      </c>
      <c r="J721" s="115">
        <v>6</v>
      </c>
      <c r="K721" s="113">
        <v>1</v>
      </c>
      <c r="L721" s="108">
        <v>4</v>
      </c>
      <c r="M721" s="115">
        <v>3</v>
      </c>
      <c r="N721" s="113">
        <v>1</v>
      </c>
    </row>
    <row r="722" spans="1:14" ht="16.5">
      <c r="A722" s="105" t="s">
        <v>2085</v>
      </c>
      <c r="B722" s="67" t="s">
        <v>1257</v>
      </c>
      <c r="C722" s="67" t="s">
        <v>536</v>
      </c>
      <c r="D722" s="67" t="s">
        <v>662</v>
      </c>
      <c r="E722" s="68" t="s">
        <v>368</v>
      </c>
      <c r="F722" s="108">
        <v>11</v>
      </c>
      <c r="G722" s="111">
        <v>11</v>
      </c>
      <c r="H722" s="109" t="s">
        <v>129</v>
      </c>
      <c r="I722" s="108">
        <v>6</v>
      </c>
      <c r="J722" s="115">
        <v>6</v>
      </c>
      <c r="K722" s="113" t="s">
        <v>129</v>
      </c>
      <c r="L722" s="108">
        <v>4</v>
      </c>
      <c r="M722" s="115">
        <v>4</v>
      </c>
      <c r="N722" s="113" t="s">
        <v>129</v>
      </c>
    </row>
    <row r="723" spans="1:14" ht="16.5">
      <c r="A723" s="105" t="s">
        <v>2086</v>
      </c>
      <c r="B723" s="67" t="s">
        <v>1257</v>
      </c>
      <c r="C723" s="67" t="s">
        <v>536</v>
      </c>
      <c r="D723" s="67" t="s">
        <v>662</v>
      </c>
      <c r="E723" s="68" t="s">
        <v>2087</v>
      </c>
      <c r="F723" s="108">
        <v>6</v>
      </c>
      <c r="G723" s="111">
        <v>5</v>
      </c>
      <c r="H723" s="109">
        <v>1</v>
      </c>
      <c r="I723" s="108">
        <v>3</v>
      </c>
      <c r="J723" s="115" t="s">
        <v>130</v>
      </c>
      <c r="K723" s="113" t="s">
        <v>130</v>
      </c>
      <c r="L723" s="108">
        <v>1</v>
      </c>
      <c r="M723" s="115" t="s">
        <v>130</v>
      </c>
      <c r="N723" s="113" t="s">
        <v>130</v>
      </c>
    </row>
    <row r="724" spans="1:14" ht="16.5">
      <c r="A724" s="105" t="s">
        <v>2088</v>
      </c>
      <c r="B724" s="67" t="s">
        <v>1257</v>
      </c>
      <c r="C724" s="67" t="s">
        <v>536</v>
      </c>
      <c r="D724" s="67" t="s">
        <v>662</v>
      </c>
      <c r="E724" s="68" t="s">
        <v>2089</v>
      </c>
      <c r="F724" s="108">
        <v>8</v>
      </c>
      <c r="G724" s="111">
        <v>8</v>
      </c>
      <c r="H724" s="109" t="s">
        <v>129</v>
      </c>
      <c r="I724" s="108">
        <v>5</v>
      </c>
      <c r="J724" s="115">
        <v>5</v>
      </c>
      <c r="K724" s="113" t="s">
        <v>129</v>
      </c>
      <c r="L724" s="108">
        <v>3</v>
      </c>
      <c r="M724" s="115">
        <v>3</v>
      </c>
      <c r="N724" s="113" t="s">
        <v>129</v>
      </c>
    </row>
    <row r="725" spans="1:14" ht="16.5">
      <c r="A725" s="105" t="s">
        <v>663</v>
      </c>
      <c r="B725" s="67" t="s">
        <v>1257</v>
      </c>
      <c r="C725" s="67" t="s">
        <v>536</v>
      </c>
      <c r="D725" s="67" t="s">
        <v>664</v>
      </c>
      <c r="E725" s="68"/>
      <c r="F725" s="108">
        <v>13</v>
      </c>
      <c r="G725" s="111">
        <v>11</v>
      </c>
      <c r="H725" s="109">
        <v>2</v>
      </c>
      <c r="I725" s="108">
        <v>9</v>
      </c>
      <c r="J725" s="115">
        <v>7</v>
      </c>
      <c r="K725" s="113">
        <v>2</v>
      </c>
      <c r="L725" s="108">
        <v>6</v>
      </c>
      <c r="M725" s="115">
        <v>5</v>
      </c>
      <c r="N725" s="113">
        <v>1</v>
      </c>
    </row>
    <row r="726" spans="1:14" ht="16.5">
      <c r="A726" s="105" t="s">
        <v>2090</v>
      </c>
      <c r="B726" s="67" t="s">
        <v>1257</v>
      </c>
      <c r="C726" s="67" t="s">
        <v>536</v>
      </c>
      <c r="D726" s="67" t="s">
        <v>664</v>
      </c>
      <c r="E726" s="68" t="s">
        <v>2091</v>
      </c>
      <c r="F726" s="108">
        <v>4</v>
      </c>
      <c r="G726" s="111" t="s">
        <v>130</v>
      </c>
      <c r="H726" s="109" t="s">
        <v>130</v>
      </c>
      <c r="I726" s="108">
        <v>2</v>
      </c>
      <c r="J726" s="115" t="s">
        <v>130</v>
      </c>
      <c r="K726" s="113" t="s">
        <v>130</v>
      </c>
      <c r="L726" s="108">
        <v>1</v>
      </c>
      <c r="M726" s="115" t="s">
        <v>130</v>
      </c>
      <c r="N726" s="113" t="s">
        <v>130</v>
      </c>
    </row>
    <row r="727" spans="1:14" ht="16.5">
      <c r="A727" s="105" t="s">
        <v>2092</v>
      </c>
      <c r="B727" s="67" t="s">
        <v>1257</v>
      </c>
      <c r="C727" s="67" t="s">
        <v>536</v>
      </c>
      <c r="D727" s="67" t="s">
        <v>664</v>
      </c>
      <c r="E727" s="68" t="s">
        <v>308</v>
      </c>
      <c r="F727" s="108">
        <v>7</v>
      </c>
      <c r="G727" s="111">
        <v>6</v>
      </c>
      <c r="H727" s="109">
        <v>1</v>
      </c>
      <c r="I727" s="108">
        <v>6</v>
      </c>
      <c r="J727" s="115">
        <v>5</v>
      </c>
      <c r="K727" s="113">
        <v>1</v>
      </c>
      <c r="L727" s="108">
        <v>4</v>
      </c>
      <c r="M727" s="115">
        <v>3</v>
      </c>
      <c r="N727" s="113">
        <v>1</v>
      </c>
    </row>
    <row r="728" spans="1:14" ht="16.5">
      <c r="A728" s="105" t="s">
        <v>2093</v>
      </c>
      <c r="B728" s="67" t="s">
        <v>1257</v>
      </c>
      <c r="C728" s="67" t="s">
        <v>536</v>
      </c>
      <c r="D728" s="67" t="s">
        <v>664</v>
      </c>
      <c r="E728" s="68" t="s">
        <v>2094</v>
      </c>
      <c r="F728" s="108">
        <v>2</v>
      </c>
      <c r="G728" s="111" t="s">
        <v>130</v>
      </c>
      <c r="H728" s="109" t="s">
        <v>130</v>
      </c>
      <c r="I728" s="108">
        <v>1</v>
      </c>
      <c r="J728" s="115" t="s">
        <v>130</v>
      </c>
      <c r="K728" s="113" t="s">
        <v>130</v>
      </c>
      <c r="L728" s="108">
        <v>1</v>
      </c>
      <c r="M728" s="115" t="s">
        <v>130</v>
      </c>
      <c r="N728" s="113" t="s">
        <v>130</v>
      </c>
    </row>
    <row r="729" spans="1:14" ht="16.5">
      <c r="A729" s="105" t="s">
        <v>665</v>
      </c>
      <c r="B729" s="67" t="s">
        <v>1257</v>
      </c>
      <c r="C729" s="67" t="s">
        <v>536</v>
      </c>
      <c r="D729" s="67" t="s">
        <v>666</v>
      </c>
      <c r="E729" s="68"/>
      <c r="F729" s="108">
        <v>7</v>
      </c>
      <c r="G729" s="111">
        <v>7</v>
      </c>
      <c r="H729" s="109" t="s">
        <v>129</v>
      </c>
      <c r="I729" s="108">
        <v>7</v>
      </c>
      <c r="J729" s="115">
        <v>7</v>
      </c>
      <c r="K729" s="113" t="s">
        <v>129</v>
      </c>
      <c r="L729" s="108">
        <v>4</v>
      </c>
      <c r="M729" s="115">
        <v>4</v>
      </c>
      <c r="N729" s="113" t="s">
        <v>129</v>
      </c>
    </row>
    <row r="730" spans="1:14" ht="16.5">
      <c r="A730" s="105" t="s">
        <v>2095</v>
      </c>
      <c r="B730" s="67" t="s">
        <v>1257</v>
      </c>
      <c r="C730" s="67" t="s">
        <v>536</v>
      </c>
      <c r="D730" s="67" t="s">
        <v>666</v>
      </c>
      <c r="E730" s="68" t="s">
        <v>2096</v>
      </c>
      <c r="F730" s="108">
        <v>1</v>
      </c>
      <c r="G730" s="111" t="s">
        <v>130</v>
      </c>
      <c r="H730" s="109" t="s">
        <v>130</v>
      </c>
      <c r="I730" s="108">
        <v>2</v>
      </c>
      <c r="J730" s="115" t="s">
        <v>130</v>
      </c>
      <c r="K730" s="113" t="s">
        <v>130</v>
      </c>
      <c r="L730" s="108">
        <v>1</v>
      </c>
      <c r="M730" s="115" t="s">
        <v>130</v>
      </c>
      <c r="N730" s="113" t="s">
        <v>130</v>
      </c>
    </row>
    <row r="731" spans="1:14" ht="16.5">
      <c r="A731" s="105" t="s">
        <v>2097</v>
      </c>
      <c r="B731" s="67" t="s">
        <v>1257</v>
      </c>
      <c r="C731" s="67" t="s">
        <v>536</v>
      </c>
      <c r="D731" s="67" t="s">
        <v>666</v>
      </c>
      <c r="E731" s="68" t="s">
        <v>2098</v>
      </c>
      <c r="F731" s="108">
        <v>6</v>
      </c>
      <c r="G731" s="111" t="s">
        <v>130</v>
      </c>
      <c r="H731" s="109" t="s">
        <v>130</v>
      </c>
      <c r="I731" s="108">
        <v>5</v>
      </c>
      <c r="J731" s="115" t="s">
        <v>130</v>
      </c>
      <c r="K731" s="113" t="s">
        <v>130</v>
      </c>
      <c r="L731" s="108">
        <v>3</v>
      </c>
      <c r="M731" s="115" t="s">
        <v>130</v>
      </c>
      <c r="N731" s="113" t="s">
        <v>130</v>
      </c>
    </row>
    <row r="732" spans="1:14" ht="16.5">
      <c r="A732" s="105" t="s">
        <v>2099</v>
      </c>
      <c r="B732" s="67" t="s">
        <v>1257</v>
      </c>
      <c r="C732" s="67" t="s">
        <v>536</v>
      </c>
      <c r="D732" s="67" t="s">
        <v>666</v>
      </c>
      <c r="E732" s="68" t="s">
        <v>2100</v>
      </c>
      <c r="F732" s="108" t="s">
        <v>129</v>
      </c>
      <c r="G732" s="111" t="s">
        <v>129</v>
      </c>
      <c r="H732" s="109" t="s">
        <v>129</v>
      </c>
      <c r="I732" s="108" t="s">
        <v>129</v>
      </c>
      <c r="J732" s="115" t="s">
        <v>129</v>
      </c>
      <c r="K732" s="113" t="s">
        <v>129</v>
      </c>
      <c r="L732" s="108" t="s">
        <v>129</v>
      </c>
      <c r="M732" s="115" t="s">
        <v>129</v>
      </c>
      <c r="N732" s="113" t="s">
        <v>129</v>
      </c>
    </row>
    <row r="733" spans="1:14" ht="16.5">
      <c r="A733" s="105" t="s">
        <v>667</v>
      </c>
      <c r="B733" s="67" t="s">
        <v>1257</v>
      </c>
      <c r="C733" s="67" t="s">
        <v>536</v>
      </c>
      <c r="D733" s="67" t="s">
        <v>668</v>
      </c>
      <c r="E733" s="68"/>
      <c r="F733" s="108">
        <v>2</v>
      </c>
      <c r="G733" s="111" t="s">
        <v>130</v>
      </c>
      <c r="H733" s="109" t="s">
        <v>130</v>
      </c>
      <c r="I733" s="108">
        <v>2</v>
      </c>
      <c r="J733" s="115" t="s">
        <v>130</v>
      </c>
      <c r="K733" s="113" t="s">
        <v>130</v>
      </c>
      <c r="L733" s="108">
        <v>2</v>
      </c>
      <c r="M733" s="115" t="s">
        <v>130</v>
      </c>
      <c r="N733" s="113" t="s">
        <v>130</v>
      </c>
    </row>
    <row r="734" spans="1:14" ht="16.5">
      <c r="A734" s="105" t="s">
        <v>2101</v>
      </c>
      <c r="B734" s="67" t="s">
        <v>1257</v>
      </c>
      <c r="C734" s="67" t="s">
        <v>536</v>
      </c>
      <c r="D734" s="67" t="s">
        <v>668</v>
      </c>
      <c r="E734" s="68" t="s">
        <v>397</v>
      </c>
      <c r="F734" s="108" t="s">
        <v>129</v>
      </c>
      <c r="G734" s="111" t="s">
        <v>129</v>
      </c>
      <c r="H734" s="109" t="s">
        <v>129</v>
      </c>
      <c r="I734" s="108" t="s">
        <v>129</v>
      </c>
      <c r="J734" s="115" t="s">
        <v>129</v>
      </c>
      <c r="K734" s="113" t="s">
        <v>129</v>
      </c>
      <c r="L734" s="108" t="s">
        <v>129</v>
      </c>
      <c r="M734" s="115" t="s">
        <v>129</v>
      </c>
      <c r="N734" s="113" t="s">
        <v>129</v>
      </c>
    </row>
    <row r="735" spans="1:14" ht="16.5">
      <c r="A735" s="105" t="s">
        <v>2102</v>
      </c>
      <c r="B735" s="67" t="s">
        <v>1257</v>
      </c>
      <c r="C735" s="67" t="s">
        <v>536</v>
      </c>
      <c r="D735" s="67" t="s">
        <v>668</v>
      </c>
      <c r="E735" s="68" t="s">
        <v>2103</v>
      </c>
      <c r="F735" s="108">
        <v>1</v>
      </c>
      <c r="G735" s="111" t="s">
        <v>130</v>
      </c>
      <c r="H735" s="109" t="s">
        <v>130</v>
      </c>
      <c r="I735" s="108">
        <v>1</v>
      </c>
      <c r="J735" s="115" t="s">
        <v>130</v>
      </c>
      <c r="K735" s="113" t="s">
        <v>130</v>
      </c>
      <c r="L735" s="108">
        <v>1</v>
      </c>
      <c r="M735" s="115" t="s">
        <v>130</v>
      </c>
      <c r="N735" s="113" t="s">
        <v>130</v>
      </c>
    </row>
    <row r="736" spans="1:14" ht="16.5">
      <c r="A736" s="105" t="s">
        <v>2104</v>
      </c>
      <c r="B736" s="67" t="s">
        <v>1257</v>
      </c>
      <c r="C736" s="67" t="s">
        <v>536</v>
      </c>
      <c r="D736" s="67" t="s">
        <v>668</v>
      </c>
      <c r="E736" s="68" t="s">
        <v>197</v>
      </c>
      <c r="F736" s="108" t="s">
        <v>129</v>
      </c>
      <c r="G736" s="111" t="s">
        <v>129</v>
      </c>
      <c r="H736" s="109" t="s">
        <v>129</v>
      </c>
      <c r="I736" s="108" t="s">
        <v>129</v>
      </c>
      <c r="J736" s="115" t="s">
        <v>129</v>
      </c>
      <c r="K736" s="113" t="s">
        <v>129</v>
      </c>
      <c r="L736" s="108" t="s">
        <v>129</v>
      </c>
      <c r="M736" s="115" t="s">
        <v>129</v>
      </c>
      <c r="N736" s="113" t="s">
        <v>129</v>
      </c>
    </row>
    <row r="737" spans="1:14" ht="16.5">
      <c r="A737" s="105" t="s">
        <v>2105</v>
      </c>
      <c r="B737" s="67" t="s">
        <v>1257</v>
      </c>
      <c r="C737" s="67" t="s">
        <v>536</v>
      </c>
      <c r="D737" s="67" t="s">
        <v>668</v>
      </c>
      <c r="E737" s="68" t="s">
        <v>2106</v>
      </c>
      <c r="F737" s="108">
        <v>1</v>
      </c>
      <c r="G737" s="111" t="s">
        <v>130</v>
      </c>
      <c r="H737" s="109" t="s">
        <v>130</v>
      </c>
      <c r="I737" s="108">
        <v>1</v>
      </c>
      <c r="J737" s="115" t="s">
        <v>130</v>
      </c>
      <c r="K737" s="113" t="s">
        <v>130</v>
      </c>
      <c r="L737" s="108">
        <v>1</v>
      </c>
      <c r="M737" s="115" t="s">
        <v>130</v>
      </c>
      <c r="N737" s="113" t="s">
        <v>130</v>
      </c>
    </row>
    <row r="738" spans="1:14" ht="16.5">
      <c r="A738" s="105" t="s">
        <v>669</v>
      </c>
      <c r="B738" s="67" t="s">
        <v>1257</v>
      </c>
      <c r="C738" s="67" t="s">
        <v>536</v>
      </c>
      <c r="D738" s="67" t="s">
        <v>670</v>
      </c>
      <c r="E738" s="68"/>
      <c r="F738" s="108">
        <v>1</v>
      </c>
      <c r="G738" s="111" t="s">
        <v>130</v>
      </c>
      <c r="H738" s="109" t="s">
        <v>130</v>
      </c>
      <c r="I738" s="108">
        <v>1</v>
      </c>
      <c r="J738" s="115" t="s">
        <v>130</v>
      </c>
      <c r="K738" s="113" t="s">
        <v>130</v>
      </c>
      <c r="L738" s="108">
        <v>3</v>
      </c>
      <c r="M738" s="115">
        <v>3</v>
      </c>
      <c r="N738" s="113" t="s">
        <v>129</v>
      </c>
    </row>
    <row r="739" spans="1:14" ht="16.5">
      <c r="A739" s="105" t="s">
        <v>2107</v>
      </c>
      <c r="B739" s="67" t="s">
        <v>1257</v>
      </c>
      <c r="C739" s="67" t="s">
        <v>536</v>
      </c>
      <c r="D739" s="67" t="s">
        <v>670</v>
      </c>
      <c r="E739" s="68" t="s">
        <v>2108</v>
      </c>
      <c r="F739" s="108" t="s">
        <v>129</v>
      </c>
      <c r="G739" s="111" t="s">
        <v>129</v>
      </c>
      <c r="H739" s="109" t="s">
        <v>129</v>
      </c>
      <c r="I739" s="108" t="s">
        <v>129</v>
      </c>
      <c r="J739" s="115" t="s">
        <v>129</v>
      </c>
      <c r="K739" s="113" t="s">
        <v>129</v>
      </c>
      <c r="L739" s="108">
        <v>2</v>
      </c>
      <c r="M739" s="115" t="s">
        <v>130</v>
      </c>
      <c r="N739" s="113" t="s">
        <v>130</v>
      </c>
    </row>
    <row r="740" spans="1:14" ht="16.5">
      <c r="A740" s="105" t="s">
        <v>2109</v>
      </c>
      <c r="B740" s="67" t="s">
        <v>1257</v>
      </c>
      <c r="C740" s="67" t="s">
        <v>536</v>
      </c>
      <c r="D740" s="67" t="s">
        <v>670</v>
      </c>
      <c r="E740" s="68" t="s">
        <v>388</v>
      </c>
      <c r="F740" s="108" t="s">
        <v>129</v>
      </c>
      <c r="G740" s="111" t="s">
        <v>129</v>
      </c>
      <c r="H740" s="109" t="s">
        <v>129</v>
      </c>
      <c r="I740" s="108" t="s">
        <v>129</v>
      </c>
      <c r="J740" s="115" t="s">
        <v>129</v>
      </c>
      <c r="K740" s="113" t="s">
        <v>129</v>
      </c>
      <c r="L740" s="108" t="s">
        <v>129</v>
      </c>
      <c r="M740" s="115" t="s">
        <v>129</v>
      </c>
      <c r="N740" s="113" t="s">
        <v>129</v>
      </c>
    </row>
    <row r="741" spans="1:14" ht="16.5">
      <c r="A741" s="105" t="s">
        <v>2110</v>
      </c>
      <c r="B741" s="67" t="s">
        <v>1257</v>
      </c>
      <c r="C741" s="67" t="s">
        <v>536</v>
      </c>
      <c r="D741" s="67" t="s">
        <v>670</v>
      </c>
      <c r="E741" s="68" t="s">
        <v>2111</v>
      </c>
      <c r="F741" s="108">
        <v>1</v>
      </c>
      <c r="G741" s="111" t="s">
        <v>130</v>
      </c>
      <c r="H741" s="109" t="s">
        <v>130</v>
      </c>
      <c r="I741" s="108">
        <v>1</v>
      </c>
      <c r="J741" s="115" t="s">
        <v>130</v>
      </c>
      <c r="K741" s="113" t="s">
        <v>130</v>
      </c>
      <c r="L741" s="108">
        <v>1</v>
      </c>
      <c r="M741" s="115" t="s">
        <v>130</v>
      </c>
      <c r="N741" s="113" t="s">
        <v>130</v>
      </c>
    </row>
    <row r="742" spans="1:14" ht="16.5">
      <c r="A742" s="105" t="s">
        <v>671</v>
      </c>
      <c r="B742" s="67" t="s">
        <v>1257</v>
      </c>
      <c r="C742" s="67" t="s">
        <v>536</v>
      </c>
      <c r="D742" s="67" t="s">
        <v>672</v>
      </c>
      <c r="E742" s="68"/>
      <c r="F742" s="108">
        <v>4</v>
      </c>
      <c r="G742" s="111">
        <v>4</v>
      </c>
      <c r="H742" s="109" t="s">
        <v>129</v>
      </c>
      <c r="I742" s="108">
        <v>4</v>
      </c>
      <c r="J742" s="115">
        <v>4</v>
      </c>
      <c r="K742" s="113" t="s">
        <v>129</v>
      </c>
      <c r="L742" s="108">
        <v>4</v>
      </c>
      <c r="M742" s="115">
        <v>4</v>
      </c>
      <c r="N742" s="113" t="s">
        <v>129</v>
      </c>
    </row>
    <row r="743" spans="1:14" ht="16.5">
      <c r="A743" s="105" t="s">
        <v>2112</v>
      </c>
      <c r="B743" s="67" t="s">
        <v>1257</v>
      </c>
      <c r="C743" s="67" t="s">
        <v>536</v>
      </c>
      <c r="D743" s="67" t="s">
        <v>672</v>
      </c>
      <c r="E743" s="68" t="s">
        <v>2113</v>
      </c>
      <c r="F743" s="108" t="s">
        <v>129</v>
      </c>
      <c r="G743" s="111" t="s">
        <v>129</v>
      </c>
      <c r="H743" s="109" t="s">
        <v>129</v>
      </c>
      <c r="I743" s="108" t="s">
        <v>129</v>
      </c>
      <c r="J743" s="115" t="s">
        <v>129</v>
      </c>
      <c r="K743" s="113" t="s">
        <v>129</v>
      </c>
      <c r="L743" s="108" t="s">
        <v>129</v>
      </c>
      <c r="M743" s="115" t="s">
        <v>129</v>
      </c>
      <c r="N743" s="113" t="s">
        <v>129</v>
      </c>
    </row>
    <row r="744" spans="1:14" ht="16.5">
      <c r="A744" s="105" t="s">
        <v>2114</v>
      </c>
      <c r="B744" s="67" t="s">
        <v>1257</v>
      </c>
      <c r="C744" s="67" t="s">
        <v>536</v>
      </c>
      <c r="D744" s="67" t="s">
        <v>672</v>
      </c>
      <c r="E744" s="68" t="s">
        <v>2115</v>
      </c>
      <c r="F744" s="108">
        <v>1</v>
      </c>
      <c r="G744" s="111" t="s">
        <v>130</v>
      </c>
      <c r="H744" s="109" t="s">
        <v>130</v>
      </c>
      <c r="I744" s="108">
        <v>1</v>
      </c>
      <c r="J744" s="115" t="s">
        <v>130</v>
      </c>
      <c r="K744" s="113" t="s">
        <v>130</v>
      </c>
      <c r="L744" s="108">
        <v>1</v>
      </c>
      <c r="M744" s="115" t="s">
        <v>130</v>
      </c>
      <c r="N744" s="113" t="s">
        <v>130</v>
      </c>
    </row>
    <row r="745" spans="1:14" ht="16.5">
      <c r="A745" s="105" t="s">
        <v>2116</v>
      </c>
      <c r="B745" s="67" t="s">
        <v>1257</v>
      </c>
      <c r="C745" s="67" t="s">
        <v>536</v>
      </c>
      <c r="D745" s="67" t="s">
        <v>672</v>
      </c>
      <c r="E745" s="68" t="s">
        <v>297</v>
      </c>
      <c r="F745" s="108" t="s">
        <v>129</v>
      </c>
      <c r="G745" s="111" t="s">
        <v>129</v>
      </c>
      <c r="H745" s="109" t="s">
        <v>129</v>
      </c>
      <c r="I745" s="108" t="s">
        <v>129</v>
      </c>
      <c r="J745" s="115" t="s">
        <v>129</v>
      </c>
      <c r="K745" s="113" t="s">
        <v>129</v>
      </c>
      <c r="L745" s="108" t="s">
        <v>129</v>
      </c>
      <c r="M745" s="115" t="s">
        <v>129</v>
      </c>
      <c r="N745" s="113" t="s">
        <v>129</v>
      </c>
    </row>
    <row r="746" spans="1:14" ht="16.5">
      <c r="A746" s="105" t="s">
        <v>2117</v>
      </c>
      <c r="B746" s="67" t="s">
        <v>1257</v>
      </c>
      <c r="C746" s="67" t="s">
        <v>536</v>
      </c>
      <c r="D746" s="67" t="s">
        <v>672</v>
      </c>
      <c r="E746" s="68" t="s">
        <v>157</v>
      </c>
      <c r="F746" s="108">
        <v>3</v>
      </c>
      <c r="G746" s="111" t="s">
        <v>130</v>
      </c>
      <c r="H746" s="109" t="s">
        <v>130</v>
      </c>
      <c r="I746" s="108">
        <v>3</v>
      </c>
      <c r="J746" s="115" t="s">
        <v>130</v>
      </c>
      <c r="K746" s="113" t="s">
        <v>130</v>
      </c>
      <c r="L746" s="108">
        <v>3</v>
      </c>
      <c r="M746" s="115" t="s">
        <v>130</v>
      </c>
      <c r="N746" s="113" t="s">
        <v>130</v>
      </c>
    </row>
    <row r="747" spans="1:14" ht="16.5">
      <c r="A747" s="105" t="s">
        <v>2118</v>
      </c>
      <c r="B747" s="67" t="s">
        <v>1257</v>
      </c>
      <c r="C747" s="67" t="s">
        <v>536</v>
      </c>
      <c r="D747" s="67" t="s">
        <v>672</v>
      </c>
      <c r="E747" s="68" t="s">
        <v>2119</v>
      </c>
      <c r="F747" s="108" t="s">
        <v>129</v>
      </c>
      <c r="G747" s="111" t="s">
        <v>129</v>
      </c>
      <c r="H747" s="109" t="s">
        <v>129</v>
      </c>
      <c r="I747" s="108" t="s">
        <v>129</v>
      </c>
      <c r="J747" s="115" t="s">
        <v>129</v>
      </c>
      <c r="K747" s="113" t="s">
        <v>129</v>
      </c>
      <c r="L747" s="108" t="s">
        <v>129</v>
      </c>
      <c r="M747" s="115" t="s">
        <v>129</v>
      </c>
      <c r="N747" s="113" t="s">
        <v>129</v>
      </c>
    </row>
    <row r="748" spans="1:14" ht="16.5">
      <c r="A748" s="105" t="s">
        <v>673</v>
      </c>
      <c r="B748" s="67" t="s">
        <v>1257</v>
      </c>
      <c r="C748" s="67" t="s">
        <v>536</v>
      </c>
      <c r="D748" s="67" t="s">
        <v>674</v>
      </c>
      <c r="E748" s="68"/>
      <c r="F748" s="108">
        <v>14</v>
      </c>
      <c r="G748" s="111">
        <v>14</v>
      </c>
      <c r="H748" s="109" t="s">
        <v>129</v>
      </c>
      <c r="I748" s="108">
        <v>13</v>
      </c>
      <c r="J748" s="115">
        <v>12</v>
      </c>
      <c r="K748" s="113" t="s">
        <v>129</v>
      </c>
      <c r="L748" s="108">
        <v>13</v>
      </c>
      <c r="M748" s="115">
        <v>9</v>
      </c>
      <c r="N748" s="113">
        <v>3</v>
      </c>
    </row>
    <row r="749" spans="1:14" ht="16.5">
      <c r="A749" s="105" t="s">
        <v>2120</v>
      </c>
      <c r="B749" s="67" t="s">
        <v>1257</v>
      </c>
      <c r="C749" s="67" t="s">
        <v>536</v>
      </c>
      <c r="D749" s="67" t="s">
        <v>674</v>
      </c>
      <c r="E749" s="68" t="s">
        <v>2121</v>
      </c>
      <c r="F749" s="108" t="s">
        <v>129</v>
      </c>
      <c r="G749" s="111" t="s">
        <v>129</v>
      </c>
      <c r="H749" s="109" t="s">
        <v>129</v>
      </c>
      <c r="I749" s="108" t="s">
        <v>129</v>
      </c>
      <c r="J749" s="115" t="s">
        <v>129</v>
      </c>
      <c r="K749" s="113" t="s">
        <v>129</v>
      </c>
      <c r="L749" s="108" t="s">
        <v>129</v>
      </c>
      <c r="M749" s="115" t="s">
        <v>129</v>
      </c>
      <c r="N749" s="113" t="s">
        <v>129</v>
      </c>
    </row>
    <row r="750" spans="1:14" ht="16.5">
      <c r="A750" s="105" t="s">
        <v>2122</v>
      </c>
      <c r="B750" s="67" t="s">
        <v>1257</v>
      </c>
      <c r="C750" s="67" t="s">
        <v>536</v>
      </c>
      <c r="D750" s="67" t="s">
        <v>674</v>
      </c>
      <c r="E750" s="68" t="s">
        <v>2123</v>
      </c>
      <c r="F750" s="108" t="s">
        <v>129</v>
      </c>
      <c r="G750" s="111" t="s">
        <v>129</v>
      </c>
      <c r="H750" s="109" t="s">
        <v>129</v>
      </c>
      <c r="I750" s="108" t="s">
        <v>129</v>
      </c>
      <c r="J750" s="115" t="s">
        <v>129</v>
      </c>
      <c r="K750" s="113" t="s">
        <v>129</v>
      </c>
      <c r="L750" s="108" t="s">
        <v>129</v>
      </c>
      <c r="M750" s="115" t="s">
        <v>129</v>
      </c>
      <c r="N750" s="113" t="s">
        <v>129</v>
      </c>
    </row>
    <row r="751" spans="1:14" ht="16.5">
      <c r="A751" s="105" t="s">
        <v>2124</v>
      </c>
      <c r="B751" s="67" t="s">
        <v>1257</v>
      </c>
      <c r="C751" s="67" t="s">
        <v>536</v>
      </c>
      <c r="D751" s="67" t="s">
        <v>674</v>
      </c>
      <c r="E751" s="68" t="s">
        <v>2125</v>
      </c>
      <c r="F751" s="108">
        <v>1</v>
      </c>
      <c r="G751" s="111" t="s">
        <v>130</v>
      </c>
      <c r="H751" s="109" t="s">
        <v>130</v>
      </c>
      <c r="I751" s="108">
        <v>1</v>
      </c>
      <c r="J751" s="115" t="s">
        <v>130</v>
      </c>
      <c r="K751" s="113" t="s">
        <v>130</v>
      </c>
      <c r="L751" s="108">
        <v>1</v>
      </c>
      <c r="M751" s="115" t="s">
        <v>130</v>
      </c>
      <c r="N751" s="113" t="s">
        <v>130</v>
      </c>
    </row>
    <row r="752" spans="1:14" ht="16.5">
      <c r="A752" s="105" t="s">
        <v>2126</v>
      </c>
      <c r="B752" s="67" t="s">
        <v>1257</v>
      </c>
      <c r="C752" s="67" t="s">
        <v>536</v>
      </c>
      <c r="D752" s="67" t="s">
        <v>674</v>
      </c>
      <c r="E752" s="68" t="s">
        <v>2127</v>
      </c>
      <c r="F752" s="108" t="s">
        <v>129</v>
      </c>
      <c r="G752" s="111" t="s">
        <v>129</v>
      </c>
      <c r="H752" s="109" t="s">
        <v>129</v>
      </c>
      <c r="I752" s="108" t="s">
        <v>129</v>
      </c>
      <c r="J752" s="115" t="s">
        <v>129</v>
      </c>
      <c r="K752" s="113" t="s">
        <v>129</v>
      </c>
      <c r="L752" s="108" t="s">
        <v>129</v>
      </c>
      <c r="M752" s="115" t="s">
        <v>129</v>
      </c>
      <c r="N752" s="113" t="s">
        <v>129</v>
      </c>
    </row>
    <row r="753" spans="1:14" ht="16.5">
      <c r="A753" s="105" t="s">
        <v>2128</v>
      </c>
      <c r="B753" s="67" t="s">
        <v>1257</v>
      </c>
      <c r="C753" s="67" t="s">
        <v>536</v>
      </c>
      <c r="D753" s="67" t="s">
        <v>674</v>
      </c>
      <c r="E753" s="68" t="s">
        <v>2129</v>
      </c>
      <c r="F753" s="108">
        <v>4</v>
      </c>
      <c r="G753" s="111">
        <v>4</v>
      </c>
      <c r="H753" s="109" t="s">
        <v>129</v>
      </c>
      <c r="I753" s="108">
        <v>4</v>
      </c>
      <c r="J753" s="115">
        <v>4</v>
      </c>
      <c r="K753" s="113" t="s">
        <v>129</v>
      </c>
      <c r="L753" s="108">
        <v>1</v>
      </c>
      <c r="M753" s="115" t="s">
        <v>130</v>
      </c>
      <c r="N753" s="113" t="s">
        <v>130</v>
      </c>
    </row>
    <row r="754" spans="1:14" ht="16.5">
      <c r="A754" s="105" t="s">
        <v>2130</v>
      </c>
      <c r="B754" s="67" t="s">
        <v>1257</v>
      </c>
      <c r="C754" s="67" t="s">
        <v>536</v>
      </c>
      <c r="D754" s="67" t="s">
        <v>674</v>
      </c>
      <c r="E754" s="68" t="s">
        <v>158</v>
      </c>
      <c r="F754" s="108">
        <v>2</v>
      </c>
      <c r="G754" s="111" t="s">
        <v>130</v>
      </c>
      <c r="H754" s="109" t="s">
        <v>130</v>
      </c>
      <c r="I754" s="108">
        <v>2</v>
      </c>
      <c r="J754" s="115" t="s">
        <v>130</v>
      </c>
      <c r="K754" s="113" t="s">
        <v>130</v>
      </c>
      <c r="L754" s="108">
        <v>3</v>
      </c>
      <c r="M754" s="115">
        <v>2</v>
      </c>
      <c r="N754" s="113">
        <v>1</v>
      </c>
    </row>
    <row r="755" spans="1:14" ht="16.5">
      <c r="A755" s="105" t="s">
        <v>2131</v>
      </c>
      <c r="B755" s="67" t="s">
        <v>1257</v>
      </c>
      <c r="C755" s="67" t="s">
        <v>536</v>
      </c>
      <c r="D755" s="67" t="s">
        <v>674</v>
      </c>
      <c r="E755" s="68" t="s">
        <v>2132</v>
      </c>
      <c r="F755" s="108" t="s">
        <v>129</v>
      </c>
      <c r="G755" s="111" t="s">
        <v>129</v>
      </c>
      <c r="H755" s="109" t="s">
        <v>129</v>
      </c>
      <c r="I755" s="108" t="s">
        <v>129</v>
      </c>
      <c r="J755" s="115" t="s">
        <v>129</v>
      </c>
      <c r="K755" s="113" t="s">
        <v>129</v>
      </c>
      <c r="L755" s="108" t="s">
        <v>129</v>
      </c>
      <c r="M755" s="115" t="s">
        <v>129</v>
      </c>
      <c r="N755" s="113" t="s">
        <v>129</v>
      </c>
    </row>
    <row r="756" spans="1:14" ht="16.5">
      <c r="A756" s="105" t="s">
        <v>2133</v>
      </c>
      <c r="B756" s="67" t="s">
        <v>1257</v>
      </c>
      <c r="C756" s="67" t="s">
        <v>536</v>
      </c>
      <c r="D756" s="67" t="s">
        <v>674</v>
      </c>
      <c r="E756" s="68" t="s">
        <v>2134</v>
      </c>
      <c r="F756" s="108">
        <v>1</v>
      </c>
      <c r="G756" s="111" t="s">
        <v>130</v>
      </c>
      <c r="H756" s="109" t="s">
        <v>130</v>
      </c>
      <c r="I756" s="108">
        <v>1</v>
      </c>
      <c r="J756" s="115" t="s">
        <v>130</v>
      </c>
      <c r="K756" s="113" t="s">
        <v>130</v>
      </c>
      <c r="L756" s="108">
        <v>2</v>
      </c>
      <c r="M756" s="115" t="s">
        <v>130</v>
      </c>
      <c r="N756" s="113" t="s">
        <v>130</v>
      </c>
    </row>
    <row r="757" spans="1:14" ht="16.5">
      <c r="A757" s="105" t="s">
        <v>2135</v>
      </c>
      <c r="B757" s="67" t="s">
        <v>1257</v>
      </c>
      <c r="C757" s="67" t="s">
        <v>536</v>
      </c>
      <c r="D757" s="67" t="s">
        <v>674</v>
      </c>
      <c r="E757" s="68" t="s">
        <v>194</v>
      </c>
      <c r="F757" s="108">
        <v>2</v>
      </c>
      <c r="G757" s="111" t="s">
        <v>130</v>
      </c>
      <c r="H757" s="109" t="s">
        <v>130</v>
      </c>
      <c r="I757" s="108">
        <v>1</v>
      </c>
      <c r="J757" s="115" t="s">
        <v>130</v>
      </c>
      <c r="K757" s="113" t="s">
        <v>130</v>
      </c>
      <c r="L757" s="108" t="s">
        <v>129</v>
      </c>
      <c r="M757" s="115" t="s">
        <v>129</v>
      </c>
      <c r="N757" s="113" t="s">
        <v>129</v>
      </c>
    </row>
    <row r="758" spans="1:14" ht="16.5">
      <c r="A758" s="105" t="s">
        <v>2136</v>
      </c>
      <c r="B758" s="67" t="s">
        <v>1257</v>
      </c>
      <c r="C758" s="67" t="s">
        <v>536</v>
      </c>
      <c r="D758" s="67" t="s">
        <v>674</v>
      </c>
      <c r="E758" s="68" t="s">
        <v>2137</v>
      </c>
      <c r="F758" s="108" t="s">
        <v>129</v>
      </c>
      <c r="G758" s="111" t="s">
        <v>129</v>
      </c>
      <c r="H758" s="109" t="s">
        <v>129</v>
      </c>
      <c r="I758" s="108">
        <v>1</v>
      </c>
      <c r="J758" s="115" t="s">
        <v>130</v>
      </c>
      <c r="K758" s="113" t="s">
        <v>130</v>
      </c>
      <c r="L758" s="108">
        <v>1</v>
      </c>
      <c r="M758" s="115" t="s">
        <v>130</v>
      </c>
      <c r="N758" s="113" t="s">
        <v>130</v>
      </c>
    </row>
    <row r="759" spans="1:14" ht="16.5">
      <c r="A759" s="105" t="s">
        <v>2138</v>
      </c>
      <c r="B759" s="67" t="s">
        <v>1257</v>
      </c>
      <c r="C759" s="67" t="s">
        <v>536</v>
      </c>
      <c r="D759" s="67" t="s">
        <v>674</v>
      </c>
      <c r="E759" s="68" t="s">
        <v>2139</v>
      </c>
      <c r="F759" s="108" t="s">
        <v>129</v>
      </c>
      <c r="G759" s="111" t="s">
        <v>129</v>
      </c>
      <c r="H759" s="109" t="s">
        <v>129</v>
      </c>
      <c r="I759" s="108" t="s">
        <v>129</v>
      </c>
      <c r="J759" s="115" t="s">
        <v>129</v>
      </c>
      <c r="K759" s="113" t="s">
        <v>129</v>
      </c>
      <c r="L759" s="108" t="s">
        <v>129</v>
      </c>
      <c r="M759" s="115" t="s">
        <v>129</v>
      </c>
      <c r="N759" s="113" t="s">
        <v>129</v>
      </c>
    </row>
    <row r="760" spans="1:14" ht="16.5">
      <c r="A760" s="105" t="s">
        <v>2140</v>
      </c>
      <c r="B760" s="67" t="s">
        <v>1257</v>
      </c>
      <c r="C760" s="67" t="s">
        <v>536</v>
      </c>
      <c r="D760" s="67" t="s">
        <v>674</v>
      </c>
      <c r="E760" s="68" t="s">
        <v>2141</v>
      </c>
      <c r="F760" s="108">
        <v>2</v>
      </c>
      <c r="G760" s="111" t="s">
        <v>130</v>
      </c>
      <c r="H760" s="109" t="s">
        <v>130</v>
      </c>
      <c r="I760" s="108">
        <v>1</v>
      </c>
      <c r="J760" s="115" t="s">
        <v>130</v>
      </c>
      <c r="K760" s="113" t="s">
        <v>130</v>
      </c>
      <c r="L760" s="108">
        <v>1</v>
      </c>
      <c r="M760" s="115" t="s">
        <v>130</v>
      </c>
      <c r="N760" s="113" t="s">
        <v>130</v>
      </c>
    </row>
    <row r="761" spans="1:14" ht="16.5">
      <c r="A761" s="105" t="s">
        <v>2142</v>
      </c>
      <c r="B761" s="67" t="s">
        <v>1257</v>
      </c>
      <c r="C761" s="67" t="s">
        <v>536</v>
      </c>
      <c r="D761" s="67" t="s">
        <v>674</v>
      </c>
      <c r="E761" s="68" t="s">
        <v>2143</v>
      </c>
      <c r="F761" s="108" t="s">
        <v>129</v>
      </c>
      <c r="G761" s="111" t="s">
        <v>129</v>
      </c>
      <c r="H761" s="109" t="s">
        <v>129</v>
      </c>
      <c r="I761" s="108" t="s">
        <v>129</v>
      </c>
      <c r="J761" s="115" t="s">
        <v>129</v>
      </c>
      <c r="K761" s="113" t="s">
        <v>129</v>
      </c>
      <c r="L761" s="108">
        <v>2</v>
      </c>
      <c r="M761" s="115" t="s">
        <v>130</v>
      </c>
      <c r="N761" s="113" t="s">
        <v>130</v>
      </c>
    </row>
    <row r="762" spans="1:14" ht="16.5">
      <c r="A762" s="105" t="s">
        <v>2144</v>
      </c>
      <c r="B762" s="67" t="s">
        <v>1257</v>
      </c>
      <c r="C762" s="67" t="s">
        <v>536</v>
      </c>
      <c r="D762" s="67" t="s">
        <v>674</v>
      </c>
      <c r="E762" s="68" t="s">
        <v>2145</v>
      </c>
      <c r="F762" s="108" t="s">
        <v>129</v>
      </c>
      <c r="G762" s="111" t="s">
        <v>129</v>
      </c>
      <c r="H762" s="109" t="s">
        <v>129</v>
      </c>
      <c r="I762" s="108" t="s">
        <v>129</v>
      </c>
      <c r="J762" s="115" t="s">
        <v>129</v>
      </c>
      <c r="K762" s="113" t="s">
        <v>129</v>
      </c>
      <c r="L762" s="108" t="s">
        <v>129</v>
      </c>
      <c r="M762" s="115" t="s">
        <v>129</v>
      </c>
      <c r="N762" s="113" t="s">
        <v>129</v>
      </c>
    </row>
    <row r="763" spans="1:14" ht="16.5">
      <c r="A763" s="105" t="s">
        <v>2146</v>
      </c>
      <c r="B763" s="67" t="s">
        <v>1257</v>
      </c>
      <c r="C763" s="67" t="s">
        <v>536</v>
      </c>
      <c r="D763" s="67" t="s">
        <v>674</v>
      </c>
      <c r="E763" s="68" t="s">
        <v>2147</v>
      </c>
      <c r="F763" s="108" t="s">
        <v>129</v>
      </c>
      <c r="G763" s="111" t="s">
        <v>129</v>
      </c>
      <c r="H763" s="109" t="s">
        <v>129</v>
      </c>
      <c r="I763" s="108" t="s">
        <v>129</v>
      </c>
      <c r="J763" s="115" t="s">
        <v>129</v>
      </c>
      <c r="K763" s="113" t="s">
        <v>129</v>
      </c>
      <c r="L763" s="108" t="s">
        <v>129</v>
      </c>
      <c r="M763" s="115" t="s">
        <v>129</v>
      </c>
      <c r="N763" s="113" t="s">
        <v>129</v>
      </c>
    </row>
    <row r="764" spans="1:14" ht="16.5">
      <c r="A764" s="105" t="s">
        <v>2148</v>
      </c>
      <c r="B764" s="67" t="s">
        <v>1257</v>
      </c>
      <c r="C764" s="67" t="s">
        <v>536</v>
      </c>
      <c r="D764" s="67" t="s">
        <v>674</v>
      </c>
      <c r="E764" s="68" t="s">
        <v>2149</v>
      </c>
      <c r="F764" s="108" t="s">
        <v>129</v>
      </c>
      <c r="G764" s="111" t="s">
        <v>129</v>
      </c>
      <c r="H764" s="109" t="s">
        <v>129</v>
      </c>
      <c r="I764" s="108">
        <v>1</v>
      </c>
      <c r="J764" s="115" t="s">
        <v>130</v>
      </c>
      <c r="K764" s="113" t="s">
        <v>130</v>
      </c>
      <c r="L764" s="108">
        <v>1</v>
      </c>
      <c r="M764" s="115" t="s">
        <v>130</v>
      </c>
      <c r="N764" s="113" t="s">
        <v>130</v>
      </c>
    </row>
    <row r="765" spans="1:14" ht="16.5">
      <c r="A765" s="105" t="s">
        <v>2150</v>
      </c>
      <c r="B765" s="67" t="s">
        <v>1257</v>
      </c>
      <c r="C765" s="67" t="s">
        <v>536</v>
      </c>
      <c r="D765" s="67" t="s">
        <v>674</v>
      </c>
      <c r="E765" s="68" t="s">
        <v>2151</v>
      </c>
      <c r="F765" s="108" t="s">
        <v>129</v>
      </c>
      <c r="G765" s="111" t="s">
        <v>129</v>
      </c>
      <c r="H765" s="109" t="s">
        <v>129</v>
      </c>
      <c r="I765" s="108" t="s">
        <v>129</v>
      </c>
      <c r="J765" s="115" t="s">
        <v>129</v>
      </c>
      <c r="K765" s="113" t="s">
        <v>129</v>
      </c>
      <c r="L765" s="108" t="s">
        <v>129</v>
      </c>
      <c r="M765" s="115" t="s">
        <v>129</v>
      </c>
      <c r="N765" s="113" t="s">
        <v>129</v>
      </c>
    </row>
    <row r="766" spans="1:14" ht="16.5">
      <c r="A766" s="105" t="s">
        <v>2152</v>
      </c>
      <c r="B766" s="67" t="s">
        <v>1257</v>
      </c>
      <c r="C766" s="67" t="s">
        <v>536</v>
      </c>
      <c r="D766" s="67" t="s">
        <v>674</v>
      </c>
      <c r="E766" s="68" t="s">
        <v>2153</v>
      </c>
      <c r="F766" s="108">
        <v>1</v>
      </c>
      <c r="G766" s="111" t="s">
        <v>130</v>
      </c>
      <c r="H766" s="109" t="s">
        <v>130</v>
      </c>
      <c r="I766" s="108" t="s">
        <v>129</v>
      </c>
      <c r="J766" s="115" t="s">
        <v>129</v>
      </c>
      <c r="K766" s="113" t="s">
        <v>129</v>
      </c>
      <c r="L766" s="108">
        <v>1</v>
      </c>
      <c r="M766" s="115" t="s">
        <v>130</v>
      </c>
      <c r="N766" s="113" t="s">
        <v>130</v>
      </c>
    </row>
    <row r="767" spans="1:14" ht="16.5">
      <c r="A767" s="105" t="s">
        <v>2154</v>
      </c>
      <c r="B767" s="67" t="s">
        <v>1257</v>
      </c>
      <c r="C767" s="67" t="s">
        <v>536</v>
      </c>
      <c r="D767" s="67" t="s">
        <v>674</v>
      </c>
      <c r="E767" s="68" t="s">
        <v>2155</v>
      </c>
      <c r="F767" s="108" t="s">
        <v>129</v>
      </c>
      <c r="G767" s="111" t="s">
        <v>129</v>
      </c>
      <c r="H767" s="109" t="s">
        <v>129</v>
      </c>
      <c r="I767" s="108" t="s">
        <v>129</v>
      </c>
      <c r="J767" s="115" t="s">
        <v>129</v>
      </c>
      <c r="K767" s="113" t="s">
        <v>129</v>
      </c>
      <c r="L767" s="108" t="s">
        <v>129</v>
      </c>
      <c r="M767" s="115" t="s">
        <v>129</v>
      </c>
      <c r="N767" s="113" t="s">
        <v>129</v>
      </c>
    </row>
    <row r="768" spans="1:14" ht="16.5">
      <c r="A768" s="105" t="s">
        <v>2156</v>
      </c>
      <c r="B768" s="67" t="s">
        <v>1257</v>
      </c>
      <c r="C768" s="67" t="s">
        <v>536</v>
      </c>
      <c r="D768" s="67" t="s">
        <v>674</v>
      </c>
      <c r="E768" s="68" t="s">
        <v>2157</v>
      </c>
      <c r="F768" s="108" t="s">
        <v>129</v>
      </c>
      <c r="G768" s="111" t="s">
        <v>129</v>
      </c>
      <c r="H768" s="109" t="s">
        <v>129</v>
      </c>
      <c r="I768" s="108" t="s">
        <v>129</v>
      </c>
      <c r="J768" s="115" t="s">
        <v>129</v>
      </c>
      <c r="K768" s="113" t="s">
        <v>129</v>
      </c>
      <c r="L768" s="108" t="s">
        <v>129</v>
      </c>
      <c r="M768" s="115" t="s">
        <v>129</v>
      </c>
      <c r="N768" s="113" t="s">
        <v>129</v>
      </c>
    </row>
    <row r="769" spans="1:14" ht="16.5">
      <c r="A769" s="105" t="s">
        <v>2158</v>
      </c>
      <c r="B769" s="67" t="s">
        <v>1257</v>
      </c>
      <c r="C769" s="67" t="s">
        <v>536</v>
      </c>
      <c r="D769" s="67" t="s">
        <v>674</v>
      </c>
      <c r="E769" s="68" t="s">
        <v>139</v>
      </c>
      <c r="F769" s="108">
        <v>1</v>
      </c>
      <c r="G769" s="111" t="s">
        <v>130</v>
      </c>
      <c r="H769" s="109" t="s">
        <v>130</v>
      </c>
      <c r="I769" s="108">
        <v>1</v>
      </c>
      <c r="J769" s="115" t="s">
        <v>130</v>
      </c>
      <c r="K769" s="113" t="s">
        <v>130</v>
      </c>
      <c r="L769" s="108" t="s">
        <v>129</v>
      </c>
      <c r="M769" s="115" t="s">
        <v>129</v>
      </c>
      <c r="N769" s="113" t="s">
        <v>129</v>
      </c>
    </row>
    <row r="770" spans="1:14" ht="16.5">
      <c r="A770" s="105" t="s">
        <v>675</v>
      </c>
      <c r="B770" s="67" t="s">
        <v>1257</v>
      </c>
      <c r="C770" s="67" t="s">
        <v>536</v>
      </c>
      <c r="D770" s="67" t="s">
        <v>676</v>
      </c>
      <c r="E770" s="68"/>
      <c r="F770" s="108">
        <v>15</v>
      </c>
      <c r="G770" s="111">
        <v>14</v>
      </c>
      <c r="H770" s="109">
        <v>1</v>
      </c>
      <c r="I770" s="108">
        <v>7</v>
      </c>
      <c r="J770" s="115">
        <v>7</v>
      </c>
      <c r="K770" s="113" t="s">
        <v>129</v>
      </c>
      <c r="L770" s="108">
        <v>2</v>
      </c>
      <c r="M770" s="115" t="s">
        <v>130</v>
      </c>
      <c r="N770" s="113" t="s">
        <v>130</v>
      </c>
    </row>
    <row r="771" spans="1:14" ht="16.5">
      <c r="A771" s="105" t="s">
        <v>2159</v>
      </c>
      <c r="B771" s="67" t="s">
        <v>1257</v>
      </c>
      <c r="C771" s="67" t="s">
        <v>536</v>
      </c>
      <c r="D771" s="67" t="s">
        <v>676</v>
      </c>
      <c r="E771" s="68" t="s">
        <v>338</v>
      </c>
      <c r="F771" s="108">
        <v>1</v>
      </c>
      <c r="G771" s="111" t="s">
        <v>130</v>
      </c>
      <c r="H771" s="109" t="s">
        <v>130</v>
      </c>
      <c r="I771" s="108">
        <v>1</v>
      </c>
      <c r="J771" s="115" t="s">
        <v>130</v>
      </c>
      <c r="K771" s="113" t="s">
        <v>130</v>
      </c>
      <c r="L771" s="108" t="s">
        <v>129</v>
      </c>
      <c r="M771" s="115" t="s">
        <v>129</v>
      </c>
      <c r="N771" s="113" t="s">
        <v>129</v>
      </c>
    </row>
    <row r="772" spans="1:14" ht="16.5">
      <c r="A772" s="105" t="s">
        <v>2160</v>
      </c>
      <c r="B772" s="67" t="s">
        <v>1257</v>
      </c>
      <c r="C772" s="67" t="s">
        <v>536</v>
      </c>
      <c r="D772" s="67" t="s">
        <v>676</v>
      </c>
      <c r="E772" s="68" t="s">
        <v>2161</v>
      </c>
      <c r="F772" s="108">
        <v>2</v>
      </c>
      <c r="G772" s="111" t="s">
        <v>130</v>
      </c>
      <c r="H772" s="109" t="s">
        <v>130</v>
      </c>
      <c r="I772" s="108">
        <v>1</v>
      </c>
      <c r="J772" s="115" t="s">
        <v>130</v>
      </c>
      <c r="K772" s="113" t="s">
        <v>130</v>
      </c>
      <c r="L772" s="108" t="s">
        <v>129</v>
      </c>
      <c r="M772" s="115" t="s">
        <v>129</v>
      </c>
      <c r="N772" s="113" t="s">
        <v>129</v>
      </c>
    </row>
    <row r="773" spans="1:14" ht="16.5">
      <c r="A773" s="105" t="s">
        <v>2162</v>
      </c>
      <c r="B773" s="67" t="s">
        <v>1257</v>
      </c>
      <c r="C773" s="67" t="s">
        <v>536</v>
      </c>
      <c r="D773" s="67" t="s">
        <v>676</v>
      </c>
      <c r="E773" s="68" t="s">
        <v>2163</v>
      </c>
      <c r="F773" s="108">
        <v>4</v>
      </c>
      <c r="G773" s="111">
        <v>4</v>
      </c>
      <c r="H773" s="109" t="s">
        <v>129</v>
      </c>
      <c r="I773" s="108">
        <v>1</v>
      </c>
      <c r="J773" s="115" t="s">
        <v>130</v>
      </c>
      <c r="K773" s="113" t="s">
        <v>130</v>
      </c>
      <c r="L773" s="108" t="s">
        <v>129</v>
      </c>
      <c r="M773" s="115" t="s">
        <v>129</v>
      </c>
      <c r="N773" s="113" t="s">
        <v>129</v>
      </c>
    </row>
    <row r="774" spans="1:14" ht="16.5">
      <c r="A774" s="105" t="s">
        <v>2164</v>
      </c>
      <c r="B774" s="67" t="s">
        <v>1257</v>
      </c>
      <c r="C774" s="67" t="s">
        <v>536</v>
      </c>
      <c r="D774" s="67" t="s">
        <v>676</v>
      </c>
      <c r="E774" s="68" t="s">
        <v>277</v>
      </c>
      <c r="F774" s="108" t="s">
        <v>129</v>
      </c>
      <c r="G774" s="111" t="s">
        <v>129</v>
      </c>
      <c r="H774" s="109" t="s">
        <v>129</v>
      </c>
      <c r="I774" s="108" t="s">
        <v>129</v>
      </c>
      <c r="J774" s="115" t="s">
        <v>129</v>
      </c>
      <c r="K774" s="113" t="s">
        <v>129</v>
      </c>
      <c r="L774" s="108" t="s">
        <v>129</v>
      </c>
      <c r="M774" s="115" t="s">
        <v>129</v>
      </c>
      <c r="N774" s="113" t="s">
        <v>129</v>
      </c>
    </row>
    <row r="775" spans="1:14" ht="16.5">
      <c r="A775" s="105" t="s">
        <v>2165</v>
      </c>
      <c r="B775" s="67" t="s">
        <v>1257</v>
      </c>
      <c r="C775" s="67" t="s">
        <v>536</v>
      </c>
      <c r="D775" s="67" t="s">
        <v>676</v>
      </c>
      <c r="E775" s="68" t="s">
        <v>2166</v>
      </c>
      <c r="F775" s="108">
        <v>3</v>
      </c>
      <c r="G775" s="111">
        <v>3</v>
      </c>
      <c r="H775" s="109" t="s">
        <v>129</v>
      </c>
      <c r="I775" s="108">
        <v>3</v>
      </c>
      <c r="J775" s="115">
        <v>3</v>
      </c>
      <c r="K775" s="113" t="s">
        <v>129</v>
      </c>
      <c r="L775" s="108">
        <v>1</v>
      </c>
      <c r="M775" s="115" t="s">
        <v>130</v>
      </c>
      <c r="N775" s="113" t="s">
        <v>130</v>
      </c>
    </row>
    <row r="776" spans="1:14" ht="16.5">
      <c r="A776" s="105" t="s">
        <v>2167</v>
      </c>
      <c r="B776" s="67" t="s">
        <v>1257</v>
      </c>
      <c r="C776" s="67" t="s">
        <v>536</v>
      </c>
      <c r="D776" s="67" t="s">
        <v>676</v>
      </c>
      <c r="E776" s="68" t="s">
        <v>2168</v>
      </c>
      <c r="F776" s="108" t="s">
        <v>129</v>
      </c>
      <c r="G776" s="111" t="s">
        <v>129</v>
      </c>
      <c r="H776" s="109" t="s">
        <v>129</v>
      </c>
      <c r="I776" s="108" t="s">
        <v>129</v>
      </c>
      <c r="J776" s="115" t="s">
        <v>129</v>
      </c>
      <c r="K776" s="113" t="s">
        <v>129</v>
      </c>
      <c r="L776" s="108" t="s">
        <v>129</v>
      </c>
      <c r="M776" s="115" t="s">
        <v>129</v>
      </c>
      <c r="N776" s="113" t="s">
        <v>129</v>
      </c>
    </row>
    <row r="777" spans="1:14" ht="16.5">
      <c r="A777" s="105" t="s">
        <v>2169</v>
      </c>
      <c r="B777" s="67" t="s">
        <v>1257</v>
      </c>
      <c r="C777" s="67" t="s">
        <v>536</v>
      </c>
      <c r="D777" s="67" t="s">
        <v>676</v>
      </c>
      <c r="E777" s="68" t="s">
        <v>251</v>
      </c>
      <c r="F777" s="108">
        <v>5</v>
      </c>
      <c r="G777" s="111">
        <v>5</v>
      </c>
      <c r="H777" s="109" t="s">
        <v>129</v>
      </c>
      <c r="I777" s="108">
        <v>1</v>
      </c>
      <c r="J777" s="115" t="s">
        <v>130</v>
      </c>
      <c r="K777" s="113" t="s">
        <v>130</v>
      </c>
      <c r="L777" s="108">
        <v>1</v>
      </c>
      <c r="M777" s="115" t="s">
        <v>130</v>
      </c>
      <c r="N777" s="113" t="s">
        <v>130</v>
      </c>
    </row>
    <row r="778" spans="1:14" ht="16.5">
      <c r="A778" s="105" t="s">
        <v>677</v>
      </c>
      <c r="B778" s="67" t="s">
        <v>1257</v>
      </c>
      <c r="C778" s="67" t="s">
        <v>536</v>
      </c>
      <c r="D778" s="67" t="s">
        <v>678</v>
      </c>
      <c r="E778" s="68"/>
      <c r="F778" s="108">
        <v>3</v>
      </c>
      <c r="G778" s="111">
        <v>3</v>
      </c>
      <c r="H778" s="109" t="s">
        <v>129</v>
      </c>
      <c r="I778" s="108">
        <v>1</v>
      </c>
      <c r="J778" s="115" t="s">
        <v>130</v>
      </c>
      <c r="K778" s="113" t="s">
        <v>130</v>
      </c>
      <c r="L778" s="108">
        <v>2</v>
      </c>
      <c r="M778" s="115" t="s">
        <v>130</v>
      </c>
      <c r="N778" s="113" t="s">
        <v>130</v>
      </c>
    </row>
    <row r="779" spans="1:14" ht="16.5">
      <c r="A779" s="105" t="s">
        <v>2170</v>
      </c>
      <c r="B779" s="67" t="s">
        <v>1257</v>
      </c>
      <c r="C779" s="67" t="s">
        <v>536</v>
      </c>
      <c r="D779" s="67" t="s">
        <v>678</v>
      </c>
      <c r="E779" s="68" t="s">
        <v>252</v>
      </c>
      <c r="F779" s="108">
        <v>1</v>
      </c>
      <c r="G779" s="111" t="s">
        <v>130</v>
      </c>
      <c r="H779" s="109" t="s">
        <v>130</v>
      </c>
      <c r="I779" s="108" t="s">
        <v>129</v>
      </c>
      <c r="J779" s="115" t="s">
        <v>129</v>
      </c>
      <c r="K779" s="113" t="s">
        <v>129</v>
      </c>
      <c r="L779" s="108" t="s">
        <v>129</v>
      </c>
      <c r="M779" s="115" t="s">
        <v>129</v>
      </c>
      <c r="N779" s="113" t="s">
        <v>129</v>
      </c>
    </row>
    <row r="780" spans="1:14" ht="16.5">
      <c r="A780" s="105" t="s">
        <v>2171</v>
      </c>
      <c r="B780" s="67" t="s">
        <v>1257</v>
      </c>
      <c r="C780" s="67" t="s">
        <v>536</v>
      </c>
      <c r="D780" s="67" t="s">
        <v>678</v>
      </c>
      <c r="E780" s="68" t="s">
        <v>2172</v>
      </c>
      <c r="F780" s="108" t="s">
        <v>129</v>
      </c>
      <c r="G780" s="111" t="s">
        <v>129</v>
      </c>
      <c r="H780" s="109" t="s">
        <v>129</v>
      </c>
      <c r="I780" s="108">
        <v>1</v>
      </c>
      <c r="J780" s="115" t="s">
        <v>130</v>
      </c>
      <c r="K780" s="113" t="s">
        <v>130</v>
      </c>
      <c r="L780" s="108">
        <v>1</v>
      </c>
      <c r="M780" s="115" t="s">
        <v>130</v>
      </c>
      <c r="N780" s="113" t="s">
        <v>130</v>
      </c>
    </row>
    <row r="781" spans="1:14" ht="16.5">
      <c r="A781" s="105" t="s">
        <v>2173</v>
      </c>
      <c r="B781" s="67" t="s">
        <v>1257</v>
      </c>
      <c r="C781" s="67" t="s">
        <v>536</v>
      </c>
      <c r="D781" s="67" t="s">
        <v>678</v>
      </c>
      <c r="E781" s="68" t="s">
        <v>2174</v>
      </c>
      <c r="F781" s="108" t="s">
        <v>129</v>
      </c>
      <c r="G781" s="111" t="s">
        <v>129</v>
      </c>
      <c r="H781" s="109" t="s">
        <v>129</v>
      </c>
      <c r="I781" s="108" t="s">
        <v>129</v>
      </c>
      <c r="J781" s="115" t="s">
        <v>129</v>
      </c>
      <c r="K781" s="113" t="s">
        <v>129</v>
      </c>
      <c r="L781" s="108">
        <v>1</v>
      </c>
      <c r="M781" s="115" t="s">
        <v>130</v>
      </c>
      <c r="N781" s="113" t="s">
        <v>130</v>
      </c>
    </row>
    <row r="782" spans="1:14" ht="16.5">
      <c r="A782" s="105" t="s">
        <v>2175</v>
      </c>
      <c r="B782" s="67" t="s">
        <v>1257</v>
      </c>
      <c r="C782" s="67" t="s">
        <v>536</v>
      </c>
      <c r="D782" s="67" t="s">
        <v>678</v>
      </c>
      <c r="E782" s="68" t="s">
        <v>2176</v>
      </c>
      <c r="F782" s="108">
        <v>2</v>
      </c>
      <c r="G782" s="111" t="s">
        <v>130</v>
      </c>
      <c r="H782" s="109" t="s">
        <v>130</v>
      </c>
      <c r="I782" s="108" t="s">
        <v>129</v>
      </c>
      <c r="J782" s="115" t="s">
        <v>129</v>
      </c>
      <c r="K782" s="113" t="s">
        <v>129</v>
      </c>
      <c r="L782" s="108" t="s">
        <v>129</v>
      </c>
      <c r="M782" s="115" t="s">
        <v>129</v>
      </c>
      <c r="N782" s="113" t="s">
        <v>129</v>
      </c>
    </row>
    <row r="783" spans="1:14" ht="16.5">
      <c r="A783" s="105" t="s">
        <v>680</v>
      </c>
      <c r="B783" s="67" t="s">
        <v>1257</v>
      </c>
      <c r="C783" s="67" t="s">
        <v>681</v>
      </c>
      <c r="D783" s="67"/>
      <c r="E783" s="68"/>
      <c r="F783" s="108" t="s">
        <v>128</v>
      </c>
      <c r="G783" s="111" t="s">
        <v>128</v>
      </c>
      <c r="H783" s="109" t="s">
        <v>128</v>
      </c>
      <c r="I783" s="108" t="s">
        <v>128</v>
      </c>
      <c r="J783" s="115" t="s">
        <v>128</v>
      </c>
      <c r="K783" s="113" t="s">
        <v>128</v>
      </c>
      <c r="L783" s="108">
        <v>142</v>
      </c>
      <c r="M783" s="115">
        <v>133</v>
      </c>
      <c r="N783" s="113">
        <v>8</v>
      </c>
    </row>
    <row r="784" spans="1:14" ht="16.5">
      <c r="A784" s="105" t="s">
        <v>682</v>
      </c>
      <c r="B784" s="67" t="s">
        <v>1257</v>
      </c>
      <c r="C784" s="67" t="s">
        <v>681</v>
      </c>
      <c r="D784" s="67" t="s">
        <v>683</v>
      </c>
      <c r="E784" s="68"/>
      <c r="F784" s="108" t="s">
        <v>128</v>
      </c>
      <c r="G784" s="111" t="s">
        <v>128</v>
      </c>
      <c r="H784" s="109" t="s">
        <v>128</v>
      </c>
      <c r="I784" s="108" t="s">
        <v>128</v>
      </c>
      <c r="J784" s="115" t="s">
        <v>128</v>
      </c>
      <c r="K784" s="113" t="s">
        <v>128</v>
      </c>
      <c r="L784" s="108">
        <v>8</v>
      </c>
      <c r="M784" s="115" t="s">
        <v>130</v>
      </c>
      <c r="N784" s="113" t="s">
        <v>130</v>
      </c>
    </row>
    <row r="785" spans="1:14" ht="16.5">
      <c r="A785" s="105" t="s">
        <v>2177</v>
      </c>
      <c r="B785" s="67" t="s">
        <v>1257</v>
      </c>
      <c r="C785" s="67" t="s">
        <v>681</v>
      </c>
      <c r="D785" s="67" t="s">
        <v>683</v>
      </c>
      <c r="E785" s="68" t="s">
        <v>342</v>
      </c>
      <c r="F785" s="108">
        <v>11</v>
      </c>
      <c r="G785" s="111">
        <v>11</v>
      </c>
      <c r="H785" s="109" t="s">
        <v>129</v>
      </c>
      <c r="I785" s="108">
        <v>6</v>
      </c>
      <c r="J785" s="115">
        <v>6</v>
      </c>
      <c r="K785" s="113" t="s">
        <v>129</v>
      </c>
      <c r="L785" s="108">
        <v>6</v>
      </c>
      <c r="M785" s="115">
        <v>6</v>
      </c>
      <c r="N785" s="113" t="s">
        <v>129</v>
      </c>
    </row>
    <row r="786" spans="1:14" ht="16.5">
      <c r="A786" s="105" t="s">
        <v>2178</v>
      </c>
      <c r="B786" s="67" t="s">
        <v>1257</v>
      </c>
      <c r="C786" s="67" t="s">
        <v>681</v>
      </c>
      <c r="D786" s="67" t="s">
        <v>683</v>
      </c>
      <c r="E786" s="68" t="s">
        <v>2179</v>
      </c>
      <c r="F786" s="108" t="s">
        <v>129</v>
      </c>
      <c r="G786" s="111" t="s">
        <v>129</v>
      </c>
      <c r="H786" s="109" t="s">
        <v>129</v>
      </c>
      <c r="I786" s="108" t="s">
        <v>129</v>
      </c>
      <c r="J786" s="115" t="s">
        <v>129</v>
      </c>
      <c r="K786" s="113" t="s">
        <v>129</v>
      </c>
      <c r="L786" s="108" t="s">
        <v>129</v>
      </c>
      <c r="M786" s="115" t="s">
        <v>129</v>
      </c>
      <c r="N786" s="113" t="s">
        <v>129</v>
      </c>
    </row>
    <row r="787" spans="1:14" ht="16.5">
      <c r="A787" s="105" t="s">
        <v>2180</v>
      </c>
      <c r="B787" s="67" t="s">
        <v>1257</v>
      </c>
      <c r="C787" s="67" t="s">
        <v>681</v>
      </c>
      <c r="D787" s="67" t="s">
        <v>683</v>
      </c>
      <c r="E787" s="68" t="s">
        <v>2181</v>
      </c>
      <c r="F787" s="108">
        <v>3</v>
      </c>
      <c r="G787" s="111">
        <v>1</v>
      </c>
      <c r="H787" s="109" t="s">
        <v>129</v>
      </c>
      <c r="I787" s="108">
        <v>2</v>
      </c>
      <c r="J787" s="115" t="s">
        <v>130</v>
      </c>
      <c r="K787" s="113" t="s">
        <v>130</v>
      </c>
      <c r="L787" s="108">
        <v>2</v>
      </c>
      <c r="M787" s="115" t="s">
        <v>130</v>
      </c>
      <c r="N787" s="113" t="s">
        <v>130</v>
      </c>
    </row>
    <row r="788" spans="1:14" ht="16.5">
      <c r="A788" s="105" t="s">
        <v>2182</v>
      </c>
      <c r="B788" s="67" t="s">
        <v>1257</v>
      </c>
      <c r="C788" s="67" t="s">
        <v>681</v>
      </c>
      <c r="D788" s="67" t="s">
        <v>683</v>
      </c>
      <c r="E788" s="68" t="s">
        <v>2183</v>
      </c>
      <c r="F788" s="108" t="s">
        <v>129</v>
      </c>
      <c r="G788" s="111" t="s">
        <v>129</v>
      </c>
      <c r="H788" s="109" t="s">
        <v>129</v>
      </c>
      <c r="I788" s="108" t="s">
        <v>129</v>
      </c>
      <c r="J788" s="115" t="s">
        <v>129</v>
      </c>
      <c r="K788" s="113" t="s">
        <v>129</v>
      </c>
      <c r="L788" s="108" t="s">
        <v>129</v>
      </c>
      <c r="M788" s="115" t="s">
        <v>129</v>
      </c>
      <c r="N788" s="113" t="s">
        <v>129</v>
      </c>
    </row>
    <row r="789" spans="1:14" ht="16.5">
      <c r="A789" s="105" t="s">
        <v>684</v>
      </c>
      <c r="B789" s="67" t="s">
        <v>1257</v>
      </c>
      <c r="C789" s="67" t="s">
        <v>681</v>
      </c>
      <c r="D789" s="67" t="s">
        <v>685</v>
      </c>
      <c r="E789" s="68"/>
      <c r="F789" s="108" t="s">
        <v>128</v>
      </c>
      <c r="G789" s="111" t="s">
        <v>128</v>
      </c>
      <c r="H789" s="109" t="s">
        <v>128</v>
      </c>
      <c r="I789" s="108" t="s">
        <v>128</v>
      </c>
      <c r="J789" s="115" t="s">
        <v>128</v>
      </c>
      <c r="K789" s="113" t="s">
        <v>128</v>
      </c>
      <c r="L789" s="108">
        <v>1</v>
      </c>
      <c r="M789" s="115" t="s">
        <v>130</v>
      </c>
      <c r="N789" s="113" t="s">
        <v>130</v>
      </c>
    </row>
    <row r="790" spans="1:14" ht="16.5">
      <c r="A790" s="105" t="s">
        <v>2184</v>
      </c>
      <c r="B790" s="67" t="s">
        <v>1257</v>
      </c>
      <c r="C790" s="67" t="s">
        <v>681</v>
      </c>
      <c r="D790" s="67" t="s">
        <v>685</v>
      </c>
      <c r="E790" s="68" t="s">
        <v>2185</v>
      </c>
      <c r="F790" s="108" t="s">
        <v>128</v>
      </c>
      <c r="G790" s="111" t="s">
        <v>128</v>
      </c>
      <c r="H790" s="109" t="s">
        <v>128</v>
      </c>
      <c r="I790" s="108" t="s">
        <v>128</v>
      </c>
      <c r="J790" s="115" t="s">
        <v>128</v>
      </c>
      <c r="K790" s="113" t="s">
        <v>128</v>
      </c>
      <c r="L790" s="108">
        <v>1</v>
      </c>
      <c r="M790" s="115" t="s">
        <v>130</v>
      </c>
      <c r="N790" s="113" t="s">
        <v>130</v>
      </c>
    </row>
    <row r="791" spans="1:14" ht="16.5">
      <c r="A791" s="105" t="s">
        <v>2186</v>
      </c>
      <c r="B791" s="67" t="s">
        <v>1257</v>
      </c>
      <c r="C791" s="67" t="s">
        <v>681</v>
      </c>
      <c r="D791" s="67" t="s">
        <v>685</v>
      </c>
      <c r="E791" s="68" t="s">
        <v>2187</v>
      </c>
      <c r="F791" s="108" t="s">
        <v>128</v>
      </c>
      <c r="G791" s="111" t="s">
        <v>128</v>
      </c>
      <c r="H791" s="109" t="s">
        <v>128</v>
      </c>
      <c r="I791" s="108" t="s">
        <v>128</v>
      </c>
      <c r="J791" s="115" t="s">
        <v>128</v>
      </c>
      <c r="K791" s="113" t="s">
        <v>128</v>
      </c>
      <c r="L791" s="108" t="s">
        <v>129</v>
      </c>
      <c r="M791" s="115" t="s">
        <v>129</v>
      </c>
      <c r="N791" s="113" t="s">
        <v>129</v>
      </c>
    </row>
    <row r="792" spans="1:14" ht="16.5">
      <c r="A792" s="105" t="s">
        <v>2188</v>
      </c>
      <c r="B792" s="67" t="s">
        <v>1257</v>
      </c>
      <c r="C792" s="67" t="s">
        <v>681</v>
      </c>
      <c r="D792" s="67" t="s">
        <v>685</v>
      </c>
      <c r="E792" s="68" t="s">
        <v>2189</v>
      </c>
      <c r="F792" s="108" t="s">
        <v>128</v>
      </c>
      <c r="G792" s="111" t="s">
        <v>128</v>
      </c>
      <c r="H792" s="109" t="s">
        <v>128</v>
      </c>
      <c r="I792" s="108" t="s">
        <v>128</v>
      </c>
      <c r="J792" s="115" t="s">
        <v>128</v>
      </c>
      <c r="K792" s="113" t="s">
        <v>128</v>
      </c>
      <c r="L792" s="108" t="s">
        <v>129</v>
      </c>
      <c r="M792" s="115" t="s">
        <v>129</v>
      </c>
      <c r="N792" s="113" t="s">
        <v>129</v>
      </c>
    </row>
    <row r="793" spans="1:14" ht="16.5">
      <c r="A793" s="105" t="s">
        <v>686</v>
      </c>
      <c r="B793" s="67" t="s">
        <v>1257</v>
      </c>
      <c r="C793" s="67" t="s">
        <v>681</v>
      </c>
      <c r="D793" s="67" t="s">
        <v>687</v>
      </c>
      <c r="E793" s="68"/>
      <c r="F793" s="108" t="s">
        <v>128</v>
      </c>
      <c r="G793" s="111" t="s">
        <v>128</v>
      </c>
      <c r="H793" s="109" t="s">
        <v>128</v>
      </c>
      <c r="I793" s="108" t="s">
        <v>128</v>
      </c>
      <c r="J793" s="115" t="s">
        <v>128</v>
      </c>
      <c r="K793" s="113" t="s">
        <v>128</v>
      </c>
      <c r="L793" s="108">
        <v>62</v>
      </c>
      <c r="M793" s="115">
        <v>58</v>
      </c>
      <c r="N793" s="113">
        <v>4</v>
      </c>
    </row>
    <row r="794" spans="1:14" ht="16.5">
      <c r="A794" s="105" t="s">
        <v>2190</v>
      </c>
      <c r="B794" s="67" t="s">
        <v>1257</v>
      </c>
      <c r="C794" s="67" t="s">
        <v>681</v>
      </c>
      <c r="D794" s="67" t="s">
        <v>687</v>
      </c>
      <c r="E794" s="68" t="s">
        <v>2191</v>
      </c>
      <c r="F794" s="108">
        <v>6</v>
      </c>
      <c r="G794" s="111">
        <v>6</v>
      </c>
      <c r="H794" s="109" t="s">
        <v>129</v>
      </c>
      <c r="I794" s="108">
        <v>6</v>
      </c>
      <c r="J794" s="115">
        <v>6</v>
      </c>
      <c r="K794" s="113" t="s">
        <v>129</v>
      </c>
      <c r="L794" s="108">
        <v>3</v>
      </c>
      <c r="M794" s="115">
        <v>2</v>
      </c>
      <c r="N794" s="113">
        <v>1</v>
      </c>
    </row>
    <row r="795" spans="1:14" ht="16.5">
      <c r="A795" s="105" t="s">
        <v>2192</v>
      </c>
      <c r="B795" s="67" t="s">
        <v>1257</v>
      </c>
      <c r="C795" s="67" t="s">
        <v>681</v>
      </c>
      <c r="D795" s="67" t="s">
        <v>687</v>
      </c>
      <c r="E795" s="68" t="s">
        <v>2193</v>
      </c>
      <c r="F795" s="108">
        <v>5</v>
      </c>
      <c r="G795" s="111" t="s">
        <v>130</v>
      </c>
      <c r="H795" s="109" t="s">
        <v>130</v>
      </c>
      <c r="I795" s="108">
        <v>3</v>
      </c>
      <c r="J795" s="115" t="s">
        <v>130</v>
      </c>
      <c r="K795" s="113" t="s">
        <v>130</v>
      </c>
      <c r="L795" s="108">
        <v>2</v>
      </c>
      <c r="M795" s="115" t="s">
        <v>130</v>
      </c>
      <c r="N795" s="113" t="s">
        <v>130</v>
      </c>
    </row>
    <row r="796" spans="1:14" ht="16.5">
      <c r="A796" s="105" t="s">
        <v>2194</v>
      </c>
      <c r="B796" s="67" t="s">
        <v>1257</v>
      </c>
      <c r="C796" s="67" t="s">
        <v>681</v>
      </c>
      <c r="D796" s="67" t="s">
        <v>687</v>
      </c>
      <c r="E796" s="68" t="s">
        <v>2195</v>
      </c>
      <c r="F796" s="108">
        <v>7</v>
      </c>
      <c r="G796" s="111">
        <v>7</v>
      </c>
      <c r="H796" s="109" t="s">
        <v>129</v>
      </c>
      <c r="I796" s="108">
        <v>7</v>
      </c>
      <c r="J796" s="115">
        <v>7</v>
      </c>
      <c r="K796" s="113" t="s">
        <v>129</v>
      </c>
      <c r="L796" s="108">
        <v>7</v>
      </c>
      <c r="M796" s="115">
        <v>7</v>
      </c>
      <c r="N796" s="113" t="s">
        <v>129</v>
      </c>
    </row>
    <row r="797" spans="1:14" ht="16.5">
      <c r="A797" s="105" t="s">
        <v>2196</v>
      </c>
      <c r="B797" s="67" t="s">
        <v>1257</v>
      </c>
      <c r="C797" s="67" t="s">
        <v>681</v>
      </c>
      <c r="D797" s="67" t="s">
        <v>687</v>
      </c>
      <c r="E797" s="68" t="s">
        <v>345</v>
      </c>
      <c r="F797" s="108">
        <v>19</v>
      </c>
      <c r="G797" s="111">
        <v>18</v>
      </c>
      <c r="H797" s="109">
        <v>1</v>
      </c>
      <c r="I797" s="108">
        <v>13</v>
      </c>
      <c r="J797" s="115">
        <v>13</v>
      </c>
      <c r="K797" s="113" t="s">
        <v>129</v>
      </c>
      <c r="L797" s="108">
        <v>5</v>
      </c>
      <c r="M797" s="115">
        <v>5</v>
      </c>
      <c r="N797" s="113" t="s">
        <v>129</v>
      </c>
    </row>
    <row r="798" spans="1:14" ht="16.5">
      <c r="A798" s="105" t="s">
        <v>2197</v>
      </c>
      <c r="B798" s="67" t="s">
        <v>1257</v>
      </c>
      <c r="C798" s="67" t="s">
        <v>681</v>
      </c>
      <c r="D798" s="67" t="s">
        <v>687</v>
      </c>
      <c r="E798" s="68" t="s">
        <v>2198</v>
      </c>
      <c r="F798" s="108">
        <v>16</v>
      </c>
      <c r="G798" s="111">
        <v>16</v>
      </c>
      <c r="H798" s="109" t="s">
        <v>129</v>
      </c>
      <c r="I798" s="108">
        <v>9</v>
      </c>
      <c r="J798" s="115">
        <v>9</v>
      </c>
      <c r="K798" s="113" t="s">
        <v>129</v>
      </c>
      <c r="L798" s="108">
        <v>7</v>
      </c>
      <c r="M798" s="115">
        <v>7</v>
      </c>
      <c r="N798" s="113" t="s">
        <v>129</v>
      </c>
    </row>
    <row r="799" spans="1:14" ht="16.5">
      <c r="A799" s="105" t="s">
        <v>2199</v>
      </c>
      <c r="B799" s="67" t="s">
        <v>1257</v>
      </c>
      <c r="C799" s="67" t="s">
        <v>681</v>
      </c>
      <c r="D799" s="67" t="s">
        <v>687</v>
      </c>
      <c r="E799" s="68" t="s">
        <v>2200</v>
      </c>
      <c r="F799" s="108">
        <v>13</v>
      </c>
      <c r="G799" s="111">
        <v>13</v>
      </c>
      <c r="H799" s="109" t="s">
        <v>129</v>
      </c>
      <c r="I799" s="108">
        <v>11</v>
      </c>
      <c r="J799" s="115">
        <v>11</v>
      </c>
      <c r="K799" s="113" t="s">
        <v>129</v>
      </c>
      <c r="L799" s="108">
        <v>8</v>
      </c>
      <c r="M799" s="115">
        <v>8</v>
      </c>
      <c r="N799" s="113" t="s">
        <v>129</v>
      </c>
    </row>
    <row r="800" spans="1:14" ht="16.5">
      <c r="A800" s="105" t="s">
        <v>2201</v>
      </c>
      <c r="B800" s="67" t="s">
        <v>1257</v>
      </c>
      <c r="C800" s="67" t="s">
        <v>681</v>
      </c>
      <c r="D800" s="67" t="s">
        <v>687</v>
      </c>
      <c r="E800" s="68" t="s">
        <v>2202</v>
      </c>
      <c r="F800" s="108">
        <v>12</v>
      </c>
      <c r="G800" s="111">
        <v>11</v>
      </c>
      <c r="H800" s="109">
        <v>1</v>
      </c>
      <c r="I800" s="108">
        <v>10</v>
      </c>
      <c r="J800" s="115">
        <v>9</v>
      </c>
      <c r="K800" s="113">
        <v>1</v>
      </c>
      <c r="L800" s="108">
        <v>11</v>
      </c>
      <c r="M800" s="115">
        <v>9</v>
      </c>
      <c r="N800" s="113">
        <v>2</v>
      </c>
    </row>
    <row r="801" spans="1:14" ht="16.5">
      <c r="A801" s="105" t="s">
        <v>2203</v>
      </c>
      <c r="B801" s="67" t="s">
        <v>1257</v>
      </c>
      <c r="C801" s="67" t="s">
        <v>681</v>
      </c>
      <c r="D801" s="67" t="s">
        <v>687</v>
      </c>
      <c r="E801" s="68" t="s">
        <v>204</v>
      </c>
      <c r="F801" s="108">
        <v>15</v>
      </c>
      <c r="G801" s="111">
        <v>14</v>
      </c>
      <c r="H801" s="109">
        <v>1</v>
      </c>
      <c r="I801" s="108">
        <v>10</v>
      </c>
      <c r="J801" s="115">
        <v>9</v>
      </c>
      <c r="K801" s="113">
        <v>1</v>
      </c>
      <c r="L801" s="108">
        <v>8</v>
      </c>
      <c r="M801" s="115">
        <v>7</v>
      </c>
      <c r="N801" s="113">
        <v>1</v>
      </c>
    </row>
    <row r="802" spans="1:14" ht="16.5">
      <c r="A802" s="105" t="s">
        <v>2204</v>
      </c>
      <c r="B802" s="67" t="s">
        <v>1257</v>
      </c>
      <c r="C802" s="67" t="s">
        <v>681</v>
      </c>
      <c r="D802" s="67" t="s">
        <v>687</v>
      </c>
      <c r="E802" s="68" t="s">
        <v>2205</v>
      </c>
      <c r="F802" s="108">
        <v>12</v>
      </c>
      <c r="G802" s="111">
        <v>12</v>
      </c>
      <c r="H802" s="109" t="s">
        <v>129</v>
      </c>
      <c r="I802" s="108">
        <v>9</v>
      </c>
      <c r="J802" s="115">
        <v>9</v>
      </c>
      <c r="K802" s="113" t="s">
        <v>129</v>
      </c>
      <c r="L802" s="108">
        <v>6</v>
      </c>
      <c r="M802" s="115">
        <v>6</v>
      </c>
      <c r="N802" s="113" t="s">
        <v>129</v>
      </c>
    </row>
    <row r="803" spans="1:14" ht="16.5">
      <c r="A803" s="105" t="s">
        <v>2206</v>
      </c>
      <c r="B803" s="67" t="s">
        <v>1257</v>
      </c>
      <c r="C803" s="67" t="s">
        <v>681</v>
      </c>
      <c r="D803" s="67" t="s">
        <v>687</v>
      </c>
      <c r="E803" s="68" t="s">
        <v>2207</v>
      </c>
      <c r="F803" s="108" t="s">
        <v>128</v>
      </c>
      <c r="G803" s="111" t="s">
        <v>128</v>
      </c>
      <c r="H803" s="109" t="s">
        <v>128</v>
      </c>
      <c r="I803" s="108" t="s">
        <v>128</v>
      </c>
      <c r="J803" s="115" t="s">
        <v>128</v>
      </c>
      <c r="K803" s="113" t="s">
        <v>128</v>
      </c>
      <c r="L803" s="108">
        <v>4</v>
      </c>
      <c r="M803" s="115">
        <v>4</v>
      </c>
      <c r="N803" s="113" t="s">
        <v>129</v>
      </c>
    </row>
    <row r="804" spans="1:14" ht="16.5">
      <c r="A804" s="105" t="s">
        <v>2208</v>
      </c>
      <c r="B804" s="67" t="s">
        <v>1257</v>
      </c>
      <c r="C804" s="67" t="s">
        <v>681</v>
      </c>
      <c r="D804" s="67" t="s">
        <v>687</v>
      </c>
      <c r="E804" s="68" t="s">
        <v>178</v>
      </c>
      <c r="F804" s="108">
        <v>1</v>
      </c>
      <c r="G804" s="111" t="s">
        <v>130</v>
      </c>
      <c r="H804" s="109" t="s">
        <v>130</v>
      </c>
      <c r="I804" s="108">
        <v>1</v>
      </c>
      <c r="J804" s="115" t="s">
        <v>130</v>
      </c>
      <c r="K804" s="113" t="s">
        <v>130</v>
      </c>
      <c r="L804" s="108">
        <v>1</v>
      </c>
      <c r="M804" s="115" t="s">
        <v>130</v>
      </c>
      <c r="N804" s="113" t="s">
        <v>130</v>
      </c>
    </row>
    <row r="805" spans="1:14" ht="16.5">
      <c r="A805" s="105" t="s">
        <v>688</v>
      </c>
      <c r="B805" s="67" t="s">
        <v>1257</v>
      </c>
      <c r="C805" s="67" t="s">
        <v>681</v>
      </c>
      <c r="D805" s="67" t="s">
        <v>689</v>
      </c>
      <c r="E805" s="68"/>
      <c r="F805" s="108" t="s">
        <v>128</v>
      </c>
      <c r="G805" s="111" t="s">
        <v>128</v>
      </c>
      <c r="H805" s="109" t="s">
        <v>128</v>
      </c>
      <c r="I805" s="108" t="s">
        <v>128</v>
      </c>
      <c r="J805" s="115" t="s">
        <v>128</v>
      </c>
      <c r="K805" s="113" t="s">
        <v>128</v>
      </c>
      <c r="L805" s="108">
        <v>55</v>
      </c>
      <c r="M805" s="115">
        <v>51</v>
      </c>
      <c r="N805" s="113">
        <v>4</v>
      </c>
    </row>
    <row r="806" spans="1:14" ht="16.5">
      <c r="A806" s="105" t="s">
        <v>2209</v>
      </c>
      <c r="B806" s="67" t="s">
        <v>1257</v>
      </c>
      <c r="C806" s="67" t="s">
        <v>681</v>
      </c>
      <c r="D806" s="67" t="s">
        <v>689</v>
      </c>
      <c r="E806" s="68" t="s">
        <v>2210</v>
      </c>
      <c r="F806" s="108" t="s">
        <v>129</v>
      </c>
      <c r="G806" s="111" t="s">
        <v>129</v>
      </c>
      <c r="H806" s="109" t="s">
        <v>129</v>
      </c>
      <c r="I806" s="108" t="s">
        <v>129</v>
      </c>
      <c r="J806" s="115" t="s">
        <v>129</v>
      </c>
      <c r="K806" s="113" t="s">
        <v>129</v>
      </c>
      <c r="L806" s="108" t="s">
        <v>129</v>
      </c>
      <c r="M806" s="115" t="s">
        <v>129</v>
      </c>
      <c r="N806" s="113" t="s">
        <v>129</v>
      </c>
    </row>
    <row r="807" spans="1:14" ht="16.5">
      <c r="A807" s="105" t="s">
        <v>2211</v>
      </c>
      <c r="B807" s="67" t="s">
        <v>1257</v>
      </c>
      <c r="C807" s="67" t="s">
        <v>681</v>
      </c>
      <c r="D807" s="67" t="s">
        <v>689</v>
      </c>
      <c r="E807" s="68" t="s">
        <v>2212</v>
      </c>
      <c r="F807" s="108">
        <v>1</v>
      </c>
      <c r="G807" s="111" t="s">
        <v>130</v>
      </c>
      <c r="H807" s="109" t="s">
        <v>130</v>
      </c>
      <c r="I807" s="108">
        <v>2</v>
      </c>
      <c r="J807" s="115" t="s">
        <v>130</v>
      </c>
      <c r="K807" s="113" t="s">
        <v>130</v>
      </c>
      <c r="L807" s="108">
        <v>2</v>
      </c>
      <c r="M807" s="115" t="s">
        <v>130</v>
      </c>
      <c r="N807" s="113" t="s">
        <v>130</v>
      </c>
    </row>
    <row r="808" spans="1:14" ht="16.5">
      <c r="A808" s="105" t="s">
        <v>2213</v>
      </c>
      <c r="B808" s="67" t="s">
        <v>1257</v>
      </c>
      <c r="C808" s="67" t="s">
        <v>681</v>
      </c>
      <c r="D808" s="67" t="s">
        <v>689</v>
      </c>
      <c r="E808" s="68" t="s">
        <v>2214</v>
      </c>
      <c r="F808" s="108">
        <v>4</v>
      </c>
      <c r="G808" s="111">
        <v>4</v>
      </c>
      <c r="H808" s="109" t="s">
        <v>129</v>
      </c>
      <c r="I808" s="108">
        <v>4</v>
      </c>
      <c r="J808" s="115">
        <v>4</v>
      </c>
      <c r="K808" s="113" t="s">
        <v>129</v>
      </c>
      <c r="L808" s="108">
        <v>3</v>
      </c>
      <c r="M808" s="115">
        <v>3</v>
      </c>
      <c r="N808" s="113" t="s">
        <v>129</v>
      </c>
    </row>
    <row r="809" spans="1:14" ht="16.5">
      <c r="A809" s="105" t="s">
        <v>2215</v>
      </c>
      <c r="B809" s="67" t="s">
        <v>1257</v>
      </c>
      <c r="C809" s="67" t="s">
        <v>681</v>
      </c>
      <c r="D809" s="67" t="s">
        <v>689</v>
      </c>
      <c r="E809" s="68" t="s">
        <v>2216</v>
      </c>
      <c r="F809" s="108" t="s">
        <v>129</v>
      </c>
      <c r="G809" s="111" t="s">
        <v>129</v>
      </c>
      <c r="H809" s="109" t="s">
        <v>129</v>
      </c>
      <c r="I809" s="108" t="s">
        <v>129</v>
      </c>
      <c r="J809" s="115" t="s">
        <v>129</v>
      </c>
      <c r="K809" s="113" t="s">
        <v>129</v>
      </c>
      <c r="L809" s="108">
        <v>1</v>
      </c>
      <c r="M809" s="115" t="s">
        <v>130</v>
      </c>
      <c r="N809" s="113" t="s">
        <v>130</v>
      </c>
    </row>
    <row r="810" spans="1:14" ht="16.5">
      <c r="A810" s="105" t="s">
        <v>2217</v>
      </c>
      <c r="B810" s="67" t="s">
        <v>1257</v>
      </c>
      <c r="C810" s="67" t="s">
        <v>681</v>
      </c>
      <c r="D810" s="67" t="s">
        <v>689</v>
      </c>
      <c r="E810" s="68" t="s">
        <v>2218</v>
      </c>
      <c r="F810" s="108" t="s">
        <v>128</v>
      </c>
      <c r="G810" s="111" t="s">
        <v>128</v>
      </c>
      <c r="H810" s="109" t="s">
        <v>128</v>
      </c>
      <c r="I810" s="108" t="s">
        <v>128</v>
      </c>
      <c r="J810" s="115" t="s">
        <v>128</v>
      </c>
      <c r="K810" s="113" t="s">
        <v>128</v>
      </c>
      <c r="L810" s="108">
        <v>5</v>
      </c>
      <c r="M810" s="115">
        <v>4</v>
      </c>
      <c r="N810" s="113">
        <v>1</v>
      </c>
    </row>
    <row r="811" spans="1:14" ht="16.5">
      <c r="A811" s="105" t="s">
        <v>2219</v>
      </c>
      <c r="B811" s="67" t="s">
        <v>1257</v>
      </c>
      <c r="C811" s="67" t="s">
        <v>681</v>
      </c>
      <c r="D811" s="67" t="s">
        <v>689</v>
      </c>
      <c r="E811" s="68" t="s">
        <v>2220</v>
      </c>
      <c r="F811" s="108" t="s">
        <v>128</v>
      </c>
      <c r="G811" s="111" t="s">
        <v>128</v>
      </c>
      <c r="H811" s="109" t="s">
        <v>128</v>
      </c>
      <c r="I811" s="108" t="s">
        <v>128</v>
      </c>
      <c r="J811" s="115" t="s">
        <v>128</v>
      </c>
      <c r="K811" s="113" t="s">
        <v>128</v>
      </c>
      <c r="L811" s="108">
        <v>10</v>
      </c>
      <c r="M811" s="115">
        <v>10</v>
      </c>
      <c r="N811" s="113" t="s">
        <v>129</v>
      </c>
    </row>
    <row r="812" spans="1:14" ht="16.5">
      <c r="A812" s="105" t="s">
        <v>2221</v>
      </c>
      <c r="B812" s="67" t="s">
        <v>1257</v>
      </c>
      <c r="C812" s="67" t="s">
        <v>681</v>
      </c>
      <c r="D812" s="67" t="s">
        <v>689</v>
      </c>
      <c r="E812" s="68" t="s">
        <v>2222</v>
      </c>
      <c r="F812" s="108">
        <v>5</v>
      </c>
      <c r="G812" s="111">
        <v>5</v>
      </c>
      <c r="H812" s="109" t="s">
        <v>129</v>
      </c>
      <c r="I812" s="108">
        <v>5</v>
      </c>
      <c r="J812" s="115">
        <v>5</v>
      </c>
      <c r="K812" s="113" t="s">
        <v>129</v>
      </c>
      <c r="L812" s="108">
        <v>5</v>
      </c>
      <c r="M812" s="115">
        <v>5</v>
      </c>
      <c r="N812" s="113" t="s">
        <v>129</v>
      </c>
    </row>
    <row r="813" spans="1:14" ht="16.5">
      <c r="A813" s="105" t="s">
        <v>2223</v>
      </c>
      <c r="B813" s="67" t="s">
        <v>1257</v>
      </c>
      <c r="C813" s="67" t="s">
        <v>681</v>
      </c>
      <c r="D813" s="67" t="s">
        <v>689</v>
      </c>
      <c r="E813" s="68" t="s">
        <v>2224</v>
      </c>
      <c r="F813" s="108">
        <v>7</v>
      </c>
      <c r="G813" s="111">
        <v>7</v>
      </c>
      <c r="H813" s="109" t="s">
        <v>129</v>
      </c>
      <c r="I813" s="108">
        <v>6</v>
      </c>
      <c r="J813" s="115">
        <v>6</v>
      </c>
      <c r="K813" s="113" t="s">
        <v>129</v>
      </c>
      <c r="L813" s="108">
        <v>4</v>
      </c>
      <c r="M813" s="115">
        <v>4</v>
      </c>
      <c r="N813" s="113" t="s">
        <v>129</v>
      </c>
    </row>
    <row r="814" spans="1:14" ht="16.5">
      <c r="A814" s="105" t="s">
        <v>2225</v>
      </c>
      <c r="B814" s="67" t="s">
        <v>1257</v>
      </c>
      <c r="C814" s="67" t="s">
        <v>681</v>
      </c>
      <c r="D814" s="67" t="s">
        <v>689</v>
      </c>
      <c r="E814" s="68" t="s">
        <v>149</v>
      </c>
      <c r="F814" s="108">
        <v>3</v>
      </c>
      <c r="G814" s="111">
        <v>3</v>
      </c>
      <c r="H814" s="109" t="s">
        <v>129</v>
      </c>
      <c r="I814" s="108">
        <v>1</v>
      </c>
      <c r="J814" s="115" t="s">
        <v>130</v>
      </c>
      <c r="K814" s="113" t="s">
        <v>130</v>
      </c>
      <c r="L814" s="108">
        <v>1</v>
      </c>
      <c r="M814" s="115" t="s">
        <v>130</v>
      </c>
      <c r="N814" s="113" t="s">
        <v>130</v>
      </c>
    </row>
    <row r="815" spans="1:14" ht="16.5">
      <c r="A815" s="105" t="s">
        <v>2226</v>
      </c>
      <c r="B815" s="67" t="s">
        <v>1257</v>
      </c>
      <c r="C815" s="67" t="s">
        <v>681</v>
      </c>
      <c r="D815" s="67" t="s">
        <v>689</v>
      </c>
      <c r="E815" s="68" t="s">
        <v>133</v>
      </c>
      <c r="F815" s="108">
        <v>3</v>
      </c>
      <c r="G815" s="111">
        <v>3</v>
      </c>
      <c r="H815" s="109" t="s">
        <v>129</v>
      </c>
      <c r="I815" s="108">
        <v>3</v>
      </c>
      <c r="J815" s="115">
        <v>3</v>
      </c>
      <c r="K815" s="113" t="s">
        <v>129</v>
      </c>
      <c r="L815" s="108">
        <v>3</v>
      </c>
      <c r="M815" s="115">
        <v>3</v>
      </c>
      <c r="N815" s="113" t="s">
        <v>129</v>
      </c>
    </row>
    <row r="816" spans="1:14" ht="16.5">
      <c r="A816" s="105" t="s">
        <v>2227</v>
      </c>
      <c r="B816" s="67" t="s">
        <v>1257</v>
      </c>
      <c r="C816" s="67" t="s">
        <v>681</v>
      </c>
      <c r="D816" s="67" t="s">
        <v>689</v>
      </c>
      <c r="E816" s="68" t="s">
        <v>2228</v>
      </c>
      <c r="F816" s="108">
        <v>3</v>
      </c>
      <c r="G816" s="111">
        <v>3</v>
      </c>
      <c r="H816" s="109" t="s">
        <v>129</v>
      </c>
      <c r="I816" s="108">
        <v>3</v>
      </c>
      <c r="J816" s="115">
        <v>3</v>
      </c>
      <c r="K816" s="113" t="s">
        <v>129</v>
      </c>
      <c r="L816" s="108">
        <v>3</v>
      </c>
      <c r="M816" s="115">
        <v>3</v>
      </c>
      <c r="N816" s="113" t="s">
        <v>129</v>
      </c>
    </row>
    <row r="817" spans="1:14" ht="16.5">
      <c r="A817" s="105" t="s">
        <v>2229</v>
      </c>
      <c r="B817" s="67" t="s">
        <v>1257</v>
      </c>
      <c r="C817" s="67" t="s">
        <v>681</v>
      </c>
      <c r="D817" s="67" t="s">
        <v>689</v>
      </c>
      <c r="E817" s="68" t="s">
        <v>170</v>
      </c>
      <c r="F817" s="108">
        <v>1</v>
      </c>
      <c r="G817" s="111" t="s">
        <v>130</v>
      </c>
      <c r="H817" s="109" t="s">
        <v>130</v>
      </c>
      <c r="I817" s="108">
        <v>1</v>
      </c>
      <c r="J817" s="115" t="s">
        <v>130</v>
      </c>
      <c r="K817" s="113" t="s">
        <v>130</v>
      </c>
      <c r="L817" s="108">
        <v>1</v>
      </c>
      <c r="M817" s="115" t="s">
        <v>130</v>
      </c>
      <c r="N817" s="113" t="s">
        <v>130</v>
      </c>
    </row>
    <row r="818" spans="1:14" ht="16.5">
      <c r="A818" s="105" t="s">
        <v>2230</v>
      </c>
      <c r="B818" s="67" t="s">
        <v>1257</v>
      </c>
      <c r="C818" s="67" t="s">
        <v>681</v>
      </c>
      <c r="D818" s="67" t="s">
        <v>689</v>
      </c>
      <c r="E818" s="68" t="s">
        <v>2231</v>
      </c>
      <c r="F818" s="108">
        <v>8</v>
      </c>
      <c r="G818" s="111">
        <v>7</v>
      </c>
      <c r="H818" s="109">
        <v>1</v>
      </c>
      <c r="I818" s="108">
        <v>7</v>
      </c>
      <c r="J818" s="115">
        <v>6</v>
      </c>
      <c r="K818" s="113">
        <v>1</v>
      </c>
      <c r="L818" s="108">
        <v>7</v>
      </c>
      <c r="M818" s="115">
        <v>6</v>
      </c>
      <c r="N818" s="113">
        <v>1</v>
      </c>
    </row>
    <row r="819" spans="1:14" ht="16.5">
      <c r="A819" s="105" t="s">
        <v>2232</v>
      </c>
      <c r="B819" s="67" t="s">
        <v>1257</v>
      </c>
      <c r="C819" s="67" t="s">
        <v>681</v>
      </c>
      <c r="D819" s="67" t="s">
        <v>689</v>
      </c>
      <c r="E819" s="68" t="s">
        <v>164</v>
      </c>
      <c r="F819" s="108">
        <v>13</v>
      </c>
      <c r="G819" s="111">
        <v>13</v>
      </c>
      <c r="H819" s="109" t="s">
        <v>129</v>
      </c>
      <c r="I819" s="108">
        <v>11</v>
      </c>
      <c r="J819" s="115">
        <v>10</v>
      </c>
      <c r="K819" s="113">
        <v>1</v>
      </c>
      <c r="L819" s="108">
        <v>5</v>
      </c>
      <c r="M819" s="115">
        <v>5</v>
      </c>
      <c r="N819" s="113" t="s">
        <v>129</v>
      </c>
    </row>
    <row r="820" spans="1:14" ht="16.5">
      <c r="A820" s="105" t="s">
        <v>2233</v>
      </c>
      <c r="B820" s="67" t="s">
        <v>1257</v>
      </c>
      <c r="C820" s="67" t="s">
        <v>681</v>
      </c>
      <c r="D820" s="67" t="s">
        <v>689</v>
      </c>
      <c r="E820" s="68" t="s">
        <v>2205</v>
      </c>
      <c r="F820" s="108">
        <v>5</v>
      </c>
      <c r="G820" s="111">
        <v>5</v>
      </c>
      <c r="H820" s="109" t="s">
        <v>129</v>
      </c>
      <c r="I820" s="108">
        <v>4</v>
      </c>
      <c r="J820" s="115">
        <v>4</v>
      </c>
      <c r="K820" s="113" t="s">
        <v>129</v>
      </c>
      <c r="L820" s="108">
        <v>3</v>
      </c>
      <c r="M820" s="115">
        <v>3</v>
      </c>
      <c r="N820" s="113" t="s">
        <v>129</v>
      </c>
    </row>
    <row r="821" spans="1:14" ht="16.5">
      <c r="A821" s="105" t="s">
        <v>2234</v>
      </c>
      <c r="B821" s="67" t="s">
        <v>1257</v>
      </c>
      <c r="C821" s="67" t="s">
        <v>681</v>
      </c>
      <c r="D821" s="67" t="s">
        <v>689</v>
      </c>
      <c r="E821" s="68" t="s">
        <v>205</v>
      </c>
      <c r="F821" s="108" t="s">
        <v>129</v>
      </c>
      <c r="G821" s="111" t="s">
        <v>129</v>
      </c>
      <c r="H821" s="109" t="s">
        <v>129</v>
      </c>
      <c r="I821" s="108" t="s">
        <v>129</v>
      </c>
      <c r="J821" s="115" t="s">
        <v>129</v>
      </c>
      <c r="K821" s="113" t="s">
        <v>129</v>
      </c>
      <c r="L821" s="108" t="s">
        <v>129</v>
      </c>
      <c r="M821" s="115" t="s">
        <v>129</v>
      </c>
      <c r="N821" s="113" t="s">
        <v>129</v>
      </c>
    </row>
    <row r="822" spans="1:14" ht="16.5">
      <c r="A822" s="105" t="s">
        <v>2235</v>
      </c>
      <c r="B822" s="67" t="s">
        <v>1257</v>
      </c>
      <c r="C822" s="67" t="s">
        <v>681</v>
      </c>
      <c r="D822" s="67" t="s">
        <v>689</v>
      </c>
      <c r="E822" s="68" t="s">
        <v>2236</v>
      </c>
      <c r="F822" s="108">
        <v>3</v>
      </c>
      <c r="G822" s="111">
        <v>3</v>
      </c>
      <c r="H822" s="109" t="s">
        <v>129</v>
      </c>
      <c r="I822" s="108">
        <v>2</v>
      </c>
      <c r="J822" s="115" t="s">
        <v>130</v>
      </c>
      <c r="K822" s="113" t="s">
        <v>130</v>
      </c>
      <c r="L822" s="108">
        <v>2</v>
      </c>
      <c r="M822" s="115" t="s">
        <v>130</v>
      </c>
      <c r="N822" s="113" t="s">
        <v>130</v>
      </c>
    </row>
    <row r="823" spans="1:14" ht="16.5">
      <c r="A823" s="105" t="s">
        <v>2237</v>
      </c>
      <c r="B823" s="67" t="s">
        <v>1257</v>
      </c>
      <c r="C823" s="67" t="s">
        <v>681</v>
      </c>
      <c r="D823" s="67" t="s">
        <v>689</v>
      </c>
      <c r="E823" s="68" t="s">
        <v>248</v>
      </c>
      <c r="F823" s="108">
        <v>3</v>
      </c>
      <c r="G823" s="111">
        <v>3</v>
      </c>
      <c r="H823" s="109" t="s">
        <v>129</v>
      </c>
      <c r="I823" s="108">
        <v>1</v>
      </c>
      <c r="J823" s="115" t="s">
        <v>130</v>
      </c>
      <c r="K823" s="113" t="s">
        <v>130</v>
      </c>
      <c r="L823" s="108" t="s">
        <v>129</v>
      </c>
      <c r="M823" s="115" t="s">
        <v>129</v>
      </c>
      <c r="N823" s="113" t="s">
        <v>129</v>
      </c>
    </row>
    <row r="824" spans="1:14" ht="16.5">
      <c r="A824" s="105" t="s">
        <v>690</v>
      </c>
      <c r="B824" s="67" t="s">
        <v>1257</v>
      </c>
      <c r="C824" s="67" t="s">
        <v>681</v>
      </c>
      <c r="D824" s="67" t="s">
        <v>691</v>
      </c>
      <c r="E824" s="68"/>
      <c r="F824" s="108" t="s">
        <v>128</v>
      </c>
      <c r="G824" s="111" t="s">
        <v>128</v>
      </c>
      <c r="H824" s="109" t="s">
        <v>128</v>
      </c>
      <c r="I824" s="108" t="s">
        <v>128</v>
      </c>
      <c r="J824" s="115" t="s">
        <v>128</v>
      </c>
      <c r="K824" s="113" t="s">
        <v>128</v>
      </c>
      <c r="L824" s="108" t="s">
        <v>129</v>
      </c>
      <c r="M824" s="115" t="s">
        <v>129</v>
      </c>
      <c r="N824" s="113" t="s">
        <v>129</v>
      </c>
    </row>
    <row r="825" spans="1:14" ht="16.5">
      <c r="A825" s="105" t="s">
        <v>2238</v>
      </c>
      <c r="B825" s="67" t="s">
        <v>1257</v>
      </c>
      <c r="C825" s="67" t="s">
        <v>681</v>
      </c>
      <c r="D825" s="67" t="s">
        <v>691</v>
      </c>
      <c r="E825" s="68" t="s">
        <v>2239</v>
      </c>
      <c r="F825" s="108" t="s">
        <v>128</v>
      </c>
      <c r="G825" s="111" t="s">
        <v>128</v>
      </c>
      <c r="H825" s="109" t="s">
        <v>128</v>
      </c>
      <c r="I825" s="108" t="s">
        <v>128</v>
      </c>
      <c r="J825" s="115" t="s">
        <v>128</v>
      </c>
      <c r="K825" s="113" t="s">
        <v>128</v>
      </c>
      <c r="L825" s="108" t="s">
        <v>129</v>
      </c>
      <c r="M825" s="115" t="s">
        <v>129</v>
      </c>
      <c r="N825" s="113" t="s">
        <v>129</v>
      </c>
    </row>
    <row r="826" spans="1:14" ht="16.5">
      <c r="A826" s="105" t="s">
        <v>2240</v>
      </c>
      <c r="B826" s="67" t="s">
        <v>1257</v>
      </c>
      <c r="C826" s="67" t="s">
        <v>681</v>
      </c>
      <c r="D826" s="67" t="s">
        <v>691</v>
      </c>
      <c r="E826" s="68" t="s">
        <v>2241</v>
      </c>
      <c r="F826" s="108" t="s">
        <v>128</v>
      </c>
      <c r="G826" s="111" t="s">
        <v>128</v>
      </c>
      <c r="H826" s="109" t="s">
        <v>128</v>
      </c>
      <c r="I826" s="108" t="s">
        <v>128</v>
      </c>
      <c r="J826" s="115" t="s">
        <v>128</v>
      </c>
      <c r="K826" s="113" t="s">
        <v>128</v>
      </c>
      <c r="L826" s="108" t="s">
        <v>129</v>
      </c>
      <c r="M826" s="115" t="s">
        <v>129</v>
      </c>
      <c r="N826" s="113" t="s">
        <v>129</v>
      </c>
    </row>
    <row r="827" spans="1:14" ht="16.5">
      <c r="A827" s="105" t="s">
        <v>692</v>
      </c>
      <c r="B827" s="67" t="s">
        <v>1257</v>
      </c>
      <c r="C827" s="67" t="s">
        <v>681</v>
      </c>
      <c r="D827" s="67" t="s">
        <v>693</v>
      </c>
      <c r="E827" s="68"/>
      <c r="F827" s="108" t="s">
        <v>128</v>
      </c>
      <c r="G827" s="111" t="s">
        <v>128</v>
      </c>
      <c r="H827" s="109" t="s">
        <v>128</v>
      </c>
      <c r="I827" s="108" t="s">
        <v>128</v>
      </c>
      <c r="J827" s="115" t="s">
        <v>128</v>
      </c>
      <c r="K827" s="113" t="s">
        <v>128</v>
      </c>
      <c r="L827" s="108">
        <v>16</v>
      </c>
      <c r="M827" s="115">
        <v>16</v>
      </c>
      <c r="N827" s="113" t="s">
        <v>129</v>
      </c>
    </row>
    <row r="828" spans="1:14" ht="16.5">
      <c r="A828" s="105" t="s">
        <v>2242</v>
      </c>
      <c r="B828" s="67" t="s">
        <v>1257</v>
      </c>
      <c r="C828" s="67" t="s">
        <v>681</v>
      </c>
      <c r="D828" s="67" t="s">
        <v>693</v>
      </c>
      <c r="E828" s="68" t="s">
        <v>2243</v>
      </c>
      <c r="F828" s="108">
        <v>7</v>
      </c>
      <c r="G828" s="111">
        <v>7</v>
      </c>
      <c r="H828" s="109" t="s">
        <v>129</v>
      </c>
      <c r="I828" s="108">
        <v>4</v>
      </c>
      <c r="J828" s="115" t="s">
        <v>130</v>
      </c>
      <c r="K828" s="113" t="s">
        <v>130</v>
      </c>
      <c r="L828" s="108">
        <v>2</v>
      </c>
      <c r="M828" s="115" t="s">
        <v>130</v>
      </c>
      <c r="N828" s="113" t="s">
        <v>130</v>
      </c>
    </row>
    <row r="829" spans="1:14" ht="16.5">
      <c r="A829" s="105" t="s">
        <v>2244</v>
      </c>
      <c r="B829" s="67" t="s">
        <v>1257</v>
      </c>
      <c r="C829" s="67" t="s">
        <v>681</v>
      </c>
      <c r="D829" s="67" t="s">
        <v>693</v>
      </c>
      <c r="E829" s="68" t="s">
        <v>142</v>
      </c>
      <c r="F829" s="108">
        <v>6</v>
      </c>
      <c r="G829" s="111">
        <v>6</v>
      </c>
      <c r="H829" s="109" t="s">
        <v>129</v>
      </c>
      <c r="I829" s="108">
        <v>4</v>
      </c>
      <c r="J829" s="115">
        <v>4</v>
      </c>
      <c r="K829" s="113" t="s">
        <v>129</v>
      </c>
      <c r="L829" s="108">
        <v>3</v>
      </c>
      <c r="M829" s="115">
        <v>3</v>
      </c>
      <c r="N829" s="113" t="s">
        <v>129</v>
      </c>
    </row>
    <row r="830" spans="1:14" ht="16.5">
      <c r="A830" s="105" t="s">
        <v>2245</v>
      </c>
      <c r="B830" s="67" t="s">
        <v>1257</v>
      </c>
      <c r="C830" s="67" t="s">
        <v>681</v>
      </c>
      <c r="D830" s="67" t="s">
        <v>693</v>
      </c>
      <c r="E830" s="68" t="s">
        <v>2246</v>
      </c>
      <c r="F830" s="108">
        <v>5</v>
      </c>
      <c r="G830" s="111">
        <v>5</v>
      </c>
      <c r="H830" s="109" t="s">
        <v>129</v>
      </c>
      <c r="I830" s="108">
        <v>5</v>
      </c>
      <c r="J830" s="115">
        <v>5</v>
      </c>
      <c r="K830" s="113" t="s">
        <v>129</v>
      </c>
      <c r="L830" s="108">
        <v>3</v>
      </c>
      <c r="M830" s="115">
        <v>3</v>
      </c>
      <c r="N830" s="113" t="s">
        <v>129</v>
      </c>
    </row>
    <row r="831" spans="1:14" ht="16.5">
      <c r="A831" s="105" t="s">
        <v>2247</v>
      </c>
      <c r="B831" s="67" t="s">
        <v>1257</v>
      </c>
      <c r="C831" s="67" t="s">
        <v>681</v>
      </c>
      <c r="D831" s="67" t="s">
        <v>693</v>
      </c>
      <c r="E831" s="68" t="s">
        <v>2248</v>
      </c>
      <c r="F831" s="108" t="s">
        <v>128</v>
      </c>
      <c r="G831" s="111" t="s">
        <v>128</v>
      </c>
      <c r="H831" s="109" t="s">
        <v>128</v>
      </c>
      <c r="I831" s="108" t="s">
        <v>128</v>
      </c>
      <c r="J831" s="115" t="s">
        <v>128</v>
      </c>
      <c r="K831" s="113" t="s">
        <v>128</v>
      </c>
      <c r="L831" s="108">
        <v>7</v>
      </c>
      <c r="M831" s="115">
        <v>7</v>
      </c>
      <c r="N831" s="113" t="s">
        <v>129</v>
      </c>
    </row>
    <row r="832" spans="1:14" ht="16.5">
      <c r="A832" s="105" t="s">
        <v>2249</v>
      </c>
      <c r="B832" s="67" t="s">
        <v>1257</v>
      </c>
      <c r="C832" s="67" t="s">
        <v>681</v>
      </c>
      <c r="D832" s="67" t="s">
        <v>693</v>
      </c>
      <c r="E832" s="68" t="s">
        <v>2250</v>
      </c>
      <c r="F832" s="108">
        <v>2</v>
      </c>
      <c r="G832" s="111" t="s">
        <v>130</v>
      </c>
      <c r="H832" s="109" t="s">
        <v>130</v>
      </c>
      <c r="I832" s="108">
        <v>1</v>
      </c>
      <c r="J832" s="115" t="s">
        <v>130</v>
      </c>
      <c r="K832" s="113" t="s">
        <v>130</v>
      </c>
      <c r="L832" s="108">
        <v>1</v>
      </c>
      <c r="M832" s="115" t="s">
        <v>130</v>
      </c>
      <c r="N832" s="113" t="s">
        <v>130</v>
      </c>
    </row>
    <row r="833" spans="1:14" ht="16.5">
      <c r="A833" s="105" t="s">
        <v>2251</v>
      </c>
      <c r="B833" s="67" t="s">
        <v>1257</v>
      </c>
      <c r="C833" s="67" t="s">
        <v>681</v>
      </c>
      <c r="D833" s="67" t="s">
        <v>693</v>
      </c>
      <c r="E833" s="68" t="s">
        <v>2252</v>
      </c>
      <c r="F833" s="108" t="s">
        <v>129</v>
      </c>
      <c r="G833" s="111" t="s">
        <v>129</v>
      </c>
      <c r="H833" s="109" t="s">
        <v>129</v>
      </c>
      <c r="I833" s="108" t="s">
        <v>129</v>
      </c>
      <c r="J833" s="115" t="s">
        <v>129</v>
      </c>
      <c r="K833" s="113" t="s">
        <v>129</v>
      </c>
      <c r="L833" s="108" t="s">
        <v>129</v>
      </c>
      <c r="M833" s="115" t="s">
        <v>129</v>
      </c>
      <c r="N833" s="113" t="s">
        <v>129</v>
      </c>
    </row>
    <row r="834" spans="1:14" ht="16.5">
      <c r="A834" s="105" t="s">
        <v>2253</v>
      </c>
      <c r="B834" s="67" t="s">
        <v>1257</v>
      </c>
      <c r="C834" s="67" t="s">
        <v>681</v>
      </c>
      <c r="D834" s="67" t="s">
        <v>693</v>
      </c>
      <c r="E834" s="68" t="s">
        <v>2254</v>
      </c>
      <c r="F834" s="108" t="s">
        <v>129</v>
      </c>
      <c r="G834" s="111" t="s">
        <v>129</v>
      </c>
      <c r="H834" s="109" t="s">
        <v>129</v>
      </c>
      <c r="I834" s="108" t="s">
        <v>129</v>
      </c>
      <c r="J834" s="115" t="s">
        <v>129</v>
      </c>
      <c r="K834" s="113" t="s">
        <v>129</v>
      </c>
      <c r="L834" s="108" t="s">
        <v>129</v>
      </c>
      <c r="M834" s="115" t="s">
        <v>129</v>
      </c>
      <c r="N834" s="113" t="s">
        <v>129</v>
      </c>
    </row>
    <row r="835" spans="1:14" ht="16.5">
      <c r="A835" s="105" t="s">
        <v>2255</v>
      </c>
      <c r="B835" s="67" t="s">
        <v>1257</v>
      </c>
      <c r="C835" s="67" t="s">
        <v>681</v>
      </c>
      <c r="D835" s="67" t="s">
        <v>693</v>
      </c>
      <c r="E835" s="68" t="s">
        <v>2256</v>
      </c>
      <c r="F835" s="108">
        <v>1</v>
      </c>
      <c r="G835" s="111" t="s">
        <v>130</v>
      </c>
      <c r="H835" s="109" t="s">
        <v>130</v>
      </c>
      <c r="I835" s="108" t="s">
        <v>129</v>
      </c>
      <c r="J835" s="115" t="s">
        <v>129</v>
      </c>
      <c r="K835" s="113" t="s">
        <v>129</v>
      </c>
      <c r="L835" s="108" t="s">
        <v>129</v>
      </c>
      <c r="M835" s="115" t="s">
        <v>129</v>
      </c>
      <c r="N835" s="113" t="s">
        <v>129</v>
      </c>
    </row>
    <row r="836" spans="1:14" ht="16.5">
      <c r="A836" s="105" t="s">
        <v>695</v>
      </c>
      <c r="B836" s="67" t="s">
        <v>1257</v>
      </c>
      <c r="C836" s="67" t="s">
        <v>167</v>
      </c>
      <c r="D836" s="67"/>
      <c r="E836" s="68"/>
      <c r="F836" s="108" t="s">
        <v>128</v>
      </c>
      <c r="G836" s="111" t="s">
        <v>128</v>
      </c>
      <c r="H836" s="109" t="s">
        <v>128</v>
      </c>
      <c r="I836" s="108" t="s">
        <v>128</v>
      </c>
      <c r="J836" s="115" t="s">
        <v>128</v>
      </c>
      <c r="K836" s="113" t="s">
        <v>128</v>
      </c>
      <c r="L836" s="108">
        <v>216</v>
      </c>
      <c r="M836" s="115">
        <v>208</v>
      </c>
      <c r="N836" s="113">
        <v>8</v>
      </c>
    </row>
    <row r="837" spans="1:14" ht="16.5">
      <c r="A837" s="105" t="s">
        <v>696</v>
      </c>
      <c r="B837" s="67" t="s">
        <v>1257</v>
      </c>
      <c r="C837" s="67" t="s">
        <v>167</v>
      </c>
      <c r="D837" s="67" t="s">
        <v>697</v>
      </c>
      <c r="E837" s="68"/>
      <c r="F837" s="108" t="s">
        <v>128</v>
      </c>
      <c r="G837" s="111" t="s">
        <v>128</v>
      </c>
      <c r="H837" s="109" t="s">
        <v>128</v>
      </c>
      <c r="I837" s="108" t="s">
        <v>128</v>
      </c>
      <c r="J837" s="115" t="s">
        <v>128</v>
      </c>
      <c r="K837" s="113" t="s">
        <v>128</v>
      </c>
      <c r="L837" s="108" t="s">
        <v>129</v>
      </c>
      <c r="M837" s="115" t="s">
        <v>129</v>
      </c>
      <c r="N837" s="113" t="s">
        <v>129</v>
      </c>
    </row>
    <row r="838" spans="1:14" ht="16.5">
      <c r="A838" s="105" t="s">
        <v>2257</v>
      </c>
      <c r="B838" s="67" t="s">
        <v>1257</v>
      </c>
      <c r="C838" s="67" t="s">
        <v>167</v>
      </c>
      <c r="D838" s="67" t="s">
        <v>697</v>
      </c>
      <c r="E838" s="68" t="s">
        <v>2258</v>
      </c>
      <c r="F838" s="108" t="s">
        <v>128</v>
      </c>
      <c r="G838" s="111" t="s">
        <v>128</v>
      </c>
      <c r="H838" s="109" t="s">
        <v>128</v>
      </c>
      <c r="I838" s="108" t="s">
        <v>128</v>
      </c>
      <c r="J838" s="115" t="s">
        <v>128</v>
      </c>
      <c r="K838" s="113" t="s">
        <v>128</v>
      </c>
      <c r="L838" s="108" t="s">
        <v>129</v>
      </c>
      <c r="M838" s="115" t="s">
        <v>129</v>
      </c>
      <c r="N838" s="113" t="s">
        <v>129</v>
      </c>
    </row>
    <row r="839" spans="1:14" ht="16.5">
      <c r="A839" s="105" t="s">
        <v>2259</v>
      </c>
      <c r="B839" s="67" t="s">
        <v>1257</v>
      </c>
      <c r="C839" s="67" t="s">
        <v>167</v>
      </c>
      <c r="D839" s="67" t="s">
        <v>697</v>
      </c>
      <c r="E839" s="68" t="s">
        <v>2260</v>
      </c>
      <c r="F839" s="108" t="s">
        <v>128</v>
      </c>
      <c r="G839" s="111" t="s">
        <v>128</v>
      </c>
      <c r="H839" s="109" t="s">
        <v>128</v>
      </c>
      <c r="I839" s="108" t="s">
        <v>128</v>
      </c>
      <c r="J839" s="115" t="s">
        <v>128</v>
      </c>
      <c r="K839" s="113" t="s">
        <v>128</v>
      </c>
      <c r="L839" s="108" t="s">
        <v>129</v>
      </c>
      <c r="M839" s="115" t="s">
        <v>129</v>
      </c>
      <c r="N839" s="113" t="s">
        <v>129</v>
      </c>
    </row>
    <row r="840" spans="1:14" ht="16.5">
      <c r="A840" s="105" t="s">
        <v>698</v>
      </c>
      <c r="B840" s="67" t="s">
        <v>1257</v>
      </c>
      <c r="C840" s="67" t="s">
        <v>167</v>
      </c>
      <c r="D840" s="67" t="s">
        <v>699</v>
      </c>
      <c r="E840" s="68"/>
      <c r="F840" s="108" t="s">
        <v>128</v>
      </c>
      <c r="G840" s="111" t="s">
        <v>128</v>
      </c>
      <c r="H840" s="109" t="s">
        <v>128</v>
      </c>
      <c r="I840" s="108" t="s">
        <v>128</v>
      </c>
      <c r="J840" s="115" t="s">
        <v>128</v>
      </c>
      <c r="K840" s="113" t="s">
        <v>128</v>
      </c>
      <c r="L840" s="108">
        <v>76</v>
      </c>
      <c r="M840" s="115">
        <v>70</v>
      </c>
      <c r="N840" s="113">
        <v>6</v>
      </c>
    </row>
    <row r="841" spans="1:14" ht="16.5">
      <c r="A841" s="105" t="s">
        <v>2261</v>
      </c>
      <c r="B841" s="67" t="s">
        <v>1257</v>
      </c>
      <c r="C841" s="67" t="s">
        <v>167</v>
      </c>
      <c r="D841" s="67" t="s">
        <v>699</v>
      </c>
      <c r="E841" s="68" t="s">
        <v>379</v>
      </c>
      <c r="F841" s="108">
        <v>1</v>
      </c>
      <c r="G841" s="111" t="s">
        <v>130</v>
      </c>
      <c r="H841" s="109" t="s">
        <v>130</v>
      </c>
      <c r="I841" s="108">
        <v>1</v>
      </c>
      <c r="J841" s="115" t="s">
        <v>130</v>
      </c>
      <c r="K841" s="113" t="s">
        <v>130</v>
      </c>
      <c r="L841" s="108">
        <v>1</v>
      </c>
      <c r="M841" s="115" t="s">
        <v>130</v>
      </c>
      <c r="N841" s="113" t="s">
        <v>130</v>
      </c>
    </row>
    <row r="842" spans="1:14" ht="16.5">
      <c r="A842" s="105" t="s">
        <v>2262</v>
      </c>
      <c r="B842" s="67" t="s">
        <v>1257</v>
      </c>
      <c r="C842" s="67" t="s">
        <v>167</v>
      </c>
      <c r="D842" s="67" t="s">
        <v>699</v>
      </c>
      <c r="E842" s="68" t="s">
        <v>393</v>
      </c>
      <c r="F842" s="108">
        <v>2</v>
      </c>
      <c r="G842" s="111" t="s">
        <v>130</v>
      </c>
      <c r="H842" s="109" t="s">
        <v>130</v>
      </c>
      <c r="I842" s="108" t="s">
        <v>129</v>
      </c>
      <c r="J842" s="115" t="s">
        <v>129</v>
      </c>
      <c r="K842" s="113" t="s">
        <v>129</v>
      </c>
      <c r="L842" s="108" t="s">
        <v>129</v>
      </c>
      <c r="M842" s="115" t="s">
        <v>129</v>
      </c>
      <c r="N842" s="113" t="s">
        <v>129</v>
      </c>
    </row>
    <row r="843" spans="1:14" ht="16.5">
      <c r="A843" s="105" t="s">
        <v>2263</v>
      </c>
      <c r="B843" s="67" t="s">
        <v>1257</v>
      </c>
      <c r="C843" s="67" t="s">
        <v>167</v>
      </c>
      <c r="D843" s="67" t="s">
        <v>699</v>
      </c>
      <c r="E843" s="68" t="s">
        <v>2264</v>
      </c>
      <c r="F843" s="108">
        <v>6</v>
      </c>
      <c r="G843" s="111">
        <v>6</v>
      </c>
      <c r="H843" s="109" t="s">
        <v>129</v>
      </c>
      <c r="I843" s="108">
        <v>6</v>
      </c>
      <c r="J843" s="115">
        <v>6</v>
      </c>
      <c r="K843" s="113" t="s">
        <v>129</v>
      </c>
      <c r="L843" s="108">
        <v>5</v>
      </c>
      <c r="M843" s="115">
        <v>5</v>
      </c>
      <c r="N843" s="113" t="s">
        <v>129</v>
      </c>
    </row>
    <row r="844" spans="1:14" ht="16.5">
      <c r="A844" s="105" t="s">
        <v>2265</v>
      </c>
      <c r="B844" s="67" t="s">
        <v>1257</v>
      </c>
      <c r="C844" s="67" t="s">
        <v>167</v>
      </c>
      <c r="D844" s="67" t="s">
        <v>699</v>
      </c>
      <c r="E844" s="68" t="s">
        <v>2266</v>
      </c>
      <c r="F844" s="108">
        <v>5</v>
      </c>
      <c r="G844" s="111">
        <v>5</v>
      </c>
      <c r="H844" s="109" t="s">
        <v>129</v>
      </c>
      <c r="I844" s="108">
        <v>4</v>
      </c>
      <c r="J844" s="115">
        <v>4</v>
      </c>
      <c r="K844" s="113" t="s">
        <v>129</v>
      </c>
      <c r="L844" s="108">
        <v>4</v>
      </c>
      <c r="M844" s="115">
        <v>4</v>
      </c>
      <c r="N844" s="113" t="s">
        <v>129</v>
      </c>
    </row>
    <row r="845" spans="1:14" ht="16.5">
      <c r="A845" s="105" t="s">
        <v>2267</v>
      </c>
      <c r="B845" s="67" t="s">
        <v>1257</v>
      </c>
      <c r="C845" s="67" t="s">
        <v>167</v>
      </c>
      <c r="D845" s="67" t="s">
        <v>699</v>
      </c>
      <c r="E845" s="68" t="s">
        <v>2268</v>
      </c>
      <c r="F845" s="108">
        <v>12</v>
      </c>
      <c r="G845" s="111">
        <v>12</v>
      </c>
      <c r="H845" s="109" t="s">
        <v>129</v>
      </c>
      <c r="I845" s="108">
        <v>5</v>
      </c>
      <c r="J845" s="115">
        <v>5</v>
      </c>
      <c r="K845" s="113" t="s">
        <v>129</v>
      </c>
      <c r="L845" s="108">
        <v>5</v>
      </c>
      <c r="M845" s="115">
        <v>5</v>
      </c>
      <c r="N845" s="113" t="s">
        <v>129</v>
      </c>
    </row>
    <row r="846" spans="1:14" ht="16.5">
      <c r="A846" s="105" t="s">
        <v>2269</v>
      </c>
      <c r="B846" s="67" t="s">
        <v>1257</v>
      </c>
      <c r="C846" s="67" t="s">
        <v>167</v>
      </c>
      <c r="D846" s="67" t="s">
        <v>699</v>
      </c>
      <c r="E846" s="68" t="s">
        <v>2270</v>
      </c>
      <c r="F846" s="108">
        <v>5</v>
      </c>
      <c r="G846" s="111">
        <v>5</v>
      </c>
      <c r="H846" s="109" t="s">
        <v>129</v>
      </c>
      <c r="I846" s="108">
        <v>2</v>
      </c>
      <c r="J846" s="115" t="s">
        <v>130</v>
      </c>
      <c r="K846" s="113" t="s">
        <v>130</v>
      </c>
      <c r="L846" s="108">
        <v>1</v>
      </c>
      <c r="M846" s="115" t="s">
        <v>130</v>
      </c>
      <c r="N846" s="113" t="s">
        <v>130</v>
      </c>
    </row>
    <row r="847" spans="1:14" ht="16.5">
      <c r="A847" s="105" t="s">
        <v>2271</v>
      </c>
      <c r="B847" s="67" t="s">
        <v>1257</v>
      </c>
      <c r="C847" s="67" t="s">
        <v>167</v>
      </c>
      <c r="D847" s="67" t="s">
        <v>699</v>
      </c>
      <c r="E847" s="68" t="s">
        <v>2195</v>
      </c>
      <c r="F847" s="108">
        <v>5</v>
      </c>
      <c r="G847" s="111">
        <v>5</v>
      </c>
      <c r="H847" s="109" t="s">
        <v>129</v>
      </c>
      <c r="I847" s="108">
        <v>4</v>
      </c>
      <c r="J847" s="115">
        <v>4</v>
      </c>
      <c r="K847" s="113" t="s">
        <v>129</v>
      </c>
      <c r="L847" s="108">
        <v>3</v>
      </c>
      <c r="M847" s="115">
        <v>3</v>
      </c>
      <c r="N847" s="113" t="s">
        <v>129</v>
      </c>
    </row>
    <row r="848" spans="1:14" ht="16.5">
      <c r="A848" s="105" t="s">
        <v>2272</v>
      </c>
      <c r="B848" s="67" t="s">
        <v>1257</v>
      </c>
      <c r="C848" s="67" t="s">
        <v>167</v>
      </c>
      <c r="D848" s="67" t="s">
        <v>699</v>
      </c>
      <c r="E848" s="68" t="s">
        <v>2273</v>
      </c>
      <c r="F848" s="108">
        <v>5</v>
      </c>
      <c r="G848" s="111">
        <v>5</v>
      </c>
      <c r="H848" s="109" t="s">
        <v>129</v>
      </c>
      <c r="I848" s="108">
        <v>5</v>
      </c>
      <c r="J848" s="115">
        <v>4</v>
      </c>
      <c r="K848" s="113">
        <v>1</v>
      </c>
      <c r="L848" s="108">
        <v>3</v>
      </c>
      <c r="M848" s="115">
        <v>3</v>
      </c>
      <c r="N848" s="113" t="s">
        <v>129</v>
      </c>
    </row>
    <row r="849" spans="1:14" ht="16.5">
      <c r="A849" s="105" t="s">
        <v>2274</v>
      </c>
      <c r="B849" s="67" t="s">
        <v>1257</v>
      </c>
      <c r="C849" s="67" t="s">
        <v>167</v>
      </c>
      <c r="D849" s="67" t="s">
        <v>699</v>
      </c>
      <c r="E849" s="68" t="s">
        <v>2275</v>
      </c>
      <c r="F849" s="108">
        <v>13</v>
      </c>
      <c r="G849" s="111">
        <v>13</v>
      </c>
      <c r="H849" s="109" t="s">
        <v>129</v>
      </c>
      <c r="I849" s="108">
        <v>8</v>
      </c>
      <c r="J849" s="115">
        <v>8</v>
      </c>
      <c r="K849" s="113" t="s">
        <v>129</v>
      </c>
      <c r="L849" s="108">
        <v>5</v>
      </c>
      <c r="M849" s="115">
        <v>5</v>
      </c>
      <c r="N849" s="113" t="s">
        <v>129</v>
      </c>
    </row>
    <row r="850" spans="1:14" ht="16.5">
      <c r="A850" s="105" t="s">
        <v>2276</v>
      </c>
      <c r="B850" s="67" t="s">
        <v>1257</v>
      </c>
      <c r="C850" s="67" t="s">
        <v>167</v>
      </c>
      <c r="D850" s="67" t="s">
        <v>699</v>
      </c>
      <c r="E850" s="68" t="s">
        <v>2277</v>
      </c>
      <c r="F850" s="108">
        <v>10</v>
      </c>
      <c r="G850" s="111">
        <v>10</v>
      </c>
      <c r="H850" s="109" t="s">
        <v>129</v>
      </c>
      <c r="I850" s="108">
        <v>5</v>
      </c>
      <c r="J850" s="115">
        <v>5</v>
      </c>
      <c r="K850" s="113" t="s">
        <v>129</v>
      </c>
      <c r="L850" s="108">
        <v>3</v>
      </c>
      <c r="M850" s="115">
        <v>3</v>
      </c>
      <c r="N850" s="113" t="s">
        <v>129</v>
      </c>
    </row>
    <row r="851" spans="1:14" ht="16.5">
      <c r="A851" s="105" t="s">
        <v>2278</v>
      </c>
      <c r="B851" s="67" t="s">
        <v>1257</v>
      </c>
      <c r="C851" s="67" t="s">
        <v>167</v>
      </c>
      <c r="D851" s="67" t="s">
        <v>699</v>
      </c>
      <c r="E851" s="68" t="s">
        <v>283</v>
      </c>
      <c r="F851" s="108">
        <v>8</v>
      </c>
      <c r="G851" s="111">
        <v>8</v>
      </c>
      <c r="H851" s="109" t="s">
        <v>129</v>
      </c>
      <c r="I851" s="108">
        <v>7</v>
      </c>
      <c r="J851" s="115">
        <v>7</v>
      </c>
      <c r="K851" s="113" t="s">
        <v>129</v>
      </c>
      <c r="L851" s="108">
        <v>5</v>
      </c>
      <c r="M851" s="115">
        <v>5</v>
      </c>
      <c r="N851" s="113" t="s">
        <v>129</v>
      </c>
    </row>
    <row r="852" spans="1:14" ht="16.5">
      <c r="A852" s="105" t="s">
        <v>2279</v>
      </c>
      <c r="B852" s="67" t="s">
        <v>1257</v>
      </c>
      <c r="C852" s="67" t="s">
        <v>167</v>
      </c>
      <c r="D852" s="67" t="s">
        <v>699</v>
      </c>
      <c r="E852" s="68" t="s">
        <v>290</v>
      </c>
      <c r="F852" s="108">
        <v>3</v>
      </c>
      <c r="G852" s="111">
        <v>3</v>
      </c>
      <c r="H852" s="109" t="s">
        <v>129</v>
      </c>
      <c r="I852" s="108">
        <v>4</v>
      </c>
      <c r="J852" s="115">
        <v>4</v>
      </c>
      <c r="K852" s="113" t="s">
        <v>129</v>
      </c>
      <c r="L852" s="108">
        <v>3</v>
      </c>
      <c r="M852" s="115">
        <v>3</v>
      </c>
      <c r="N852" s="113" t="s">
        <v>129</v>
      </c>
    </row>
    <row r="853" spans="1:14" ht="16.5">
      <c r="A853" s="105" t="s">
        <v>2280</v>
      </c>
      <c r="B853" s="67" t="s">
        <v>1257</v>
      </c>
      <c r="C853" s="67" t="s">
        <v>167</v>
      </c>
      <c r="D853" s="67" t="s">
        <v>699</v>
      </c>
      <c r="E853" s="68" t="s">
        <v>2281</v>
      </c>
      <c r="F853" s="108" t="s">
        <v>128</v>
      </c>
      <c r="G853" s="111" t="s">
        <v>128</v>
      </c>
      <c r="H853" s="109" t="s">
        <v>128</v>
      </c>
      <c r="I853" s="108" t="s">
        <v>128</v>
      </c>
      <c r="J853" s="115" t="s">
        <v>128</v>
      </c>
      <c r="K853" s="113" t="s">
        <v>128</v>
      </c>
      <c r="L853" s="108">
        <v>6</v>
      </c>
      <c r="M853" s="115">
        <v>6</v>
      </c>
      <c r="N853" s="113" t="s">
        <v>129</v>
      </c>
    </row>
    <row r="854" spans="1:14" ht="16.5">
      <c r="A854" s="105" t="s">
        <v>2282</v>
      </c>
      <c r="B854" s="67" t="s">
        <v>1257</v>
      </c>
      <c r="C854" s="67" t="s">
        <v>167</v>
      </c>
      <c r="D854" s="67" t="s">
        <v>699</v>
      </c>
      <c r="E854" s="68" t="s">
        <v>197</v>
      </c>
      <c r="F854" s="108">
        <v>7</v>
      </c>
      <c r="G854" s="111">
        <v>7</v>
      </c>
      <c r="H854" s="109" t="s">
        <v>129</v>
      </c>
      <c r="I854" s="108">
        <v>13</v>
      </c>
      <c r="J854" s="115">
        <v>13</v>
      </c>
      <c r="K854" s="113" t="s">
        <v>129</v>
      </c>
      <c r="L854" s="108">
        <v>7</v>
      </c>
      <c r="M854" s="115">
        <v>7</v>
      </c>
      <c r="N854" s="113" t="s">
        <v>129</v>
      </c>
    </row>
    <row r="855" spans="1:14" ht="16.5">
      <c r="A855" s="105" t="s">
        <v>2283</v>
      </c>
      <c r="B855" s="67" t="s">
        <v>1257</v>
      </c>
      <c r="C855" s="67" t="s">
        <v>167</v>
      </c>
      <c r="D855" s="67" t="s">
        <v>699</v>
      </c>
      <c r="E855" s="68" t="s">
        <v>2284</v>
      </c>
      <c r="F855" s="108">
        <v>5</v>
      </c>
      <c r="G855" s="111">
        <v>5</v>
      </c>
      <c r="H855" s="109" t="s">
        <v>129</v>
      </c>
      <c r="I855" s="108">
        <v>8</v>
      </c>
      <c r="J855" s="115">
        <v>8</v>
      </c>
      <c r="K855" s="113" t="s">
        <v>129</v>
      </c>
      <c r="L855" s="108">
        <v>5</v>
      </c>
      <c r="M855" s="115">
        <v>5</v>
      </c>
      <c r="N855" s="113" t="s">
        <v>129</v>
      </c>
    </row>
    <row r="856" spans="1:14" ht="16.5">
      <c r="A856" s="105" t="s">
        <v>2285</v>
      </c>
      <c r="B856" s="67" t="s">
        <v>1257</v>
      </c>
      <c r="C856" s="67" t="s">
        <v>167</v>
      </c>
      <c r="D856" s="67" t="s">
        <v>699</v>
      </c>
      <c r="E856" s="68" t="s">
        <v>2286</v>
      </c>
      <c r="F856" s="108">
        <v>10</v>
      </c>
      <c r="G856" s="111">
        <v>10</v>
      </c>
      <c r="H856" s="109" t="s">
        <v>129</v>
      </c>
      <c r="I856" s="108">
        <v>6</v>
      </c>
      <c r="J856" s="115">
        <v>6</v>
      </c>
      <c r="K856" s="113" t="s">
        <v>129</v>
      </c>
      <c r="L856" s="108">
        <v>1</v>
      </c>
      <c r="M856" s="115" t="s">
        <v>130</v>
      </c>
      <c r="N856" s="113" t="s">
        <v>130</v>
      </c>
    </row>
    <row r="857" spans="1:14" ht="16.5">
      <c r="A857" s="105" t="s">
        <v>2287</v>
      </c>
      <c r="B857" s="67" t="s">
        <v>1257</v>
      </c>
      <c r="C857" s="67" t="s">
        <v>167</v>
      </c>
      <c r="D857" s="67" t="s">
        <v>699</v>
      </c>
      <c r="E857" s="68" t="s">
        <v>2288</v>
      </c>
      <c r="F857" s="108">
        <v>9</v>
      </c>
      <c r="G857" s="111">
        <v>2</v>
      </c>
      <c r="H857" s="109">
        <v>7</v>
      </c>
      <c r="I857" s="108">
        <v>9</v>
      </c>
      <c r="J857" s="115">
        <v>1</v>
      </c>
      <c r="K857" s="113">
        <v>8</v>
      </c>
      <c r="L857" s="108">
        <v>7</v>
      </c>
      <c r="M857" s="115">
        <v>2</v>
      </c>
      <c r="N857" s="113">
        <v>5</v>
      </c>
    </row>
    <row r="858" spans="1:14" ht="16.5">
      <c r="A858" s="105" t="s">
        <v>2289</v>
      </c>
      <c r="B858" s="67" t="s">
        <v>1257</v>
      </c>
      <c r="C858" s="67" t="s">
        <v>167</v>
      </c>
      <c r="D858" s="67" t="s">
        <v>699</v>
      </c>
      <c r="E858" s="68" t="s">
        <v>2290</v>
      </c>
      <c r="F858" s="108">
        <v>6</v>
      </c>
      <c r="G858" s="111">
        <v>5</v>
      </c>
      <c r="H858" s="109">
        <v>1</v>
      </c>
      <c r="I858" s="108">
        <v>3</v>
      </c>
      <c r="J858" s="115">
        <v>3</v>
      </c>
      <c r="K858" s="113" t="s">
        <v>129</v>
      </c>
      <c r="L858" s="108">
        <v>2</v>
      </c>
      <c r="M858" s="115" t="s">
        <v>130</v>
      </c>
      <c r="N858" s="113" t="s">
        <v>130</v>
      </c>
    </row>
    <row r="859" spans="1:14" ht="16.5">
      <c r="A859" s="105" t="s">
        <v>2291</v>
      </c>
      <c r="B859" s="67" t="s">
        <v>1257</v>
      </c>
      <c r="C859" s="67" t="s">
        <v>167</v>
      </c>
      <c r="D859" s="67" t="s">
        <v>699</v>
      </c>
      <c r="E859" s="68" t="s">
        <v>2292</v>
      </c>
      <c r="F859" s="108">
        <v>2</v>
      </c>
      <c r="G859" s="111" t="s">
        <v>130</v>
      </c>
      <c r="H859" s="109" t="s">
        <v>130</v>
      </c>
      <c r="I859" s="108">
        <v>1</v>
      </c>
      <c r="J859" s="115" t="s">
        <v>130</v>
      </c>
      <c r="K859" s="113" t="s">
        <v>130</v>
      </c>
      <c r="L859" s="108">
        <v>1</v>
      </c>
      <c r="M859" s="115" t="s">
        <v>130</v>
      </c>
      <c r="N859" s="113" t="s">
        <v>130</v>
      </c>
    </row>
    <row r="860" spans="1:14" ht="16.5">
      <c r="A860" s="105" t="s">
        <v>2293</v>
      </c>
      <c r="B860" s="67" t="s">
        <v>1257</v>
      </c>
      <c r="C860" s="67" t="s">
        <v>167</v>
      </c>
      <c r="D860" s="67" t="s">
        <v>699</v>
      </c>
      <c r="E860" s="68" t="s">
        <v>2294</v>
      </c>
      <c r="F860" s="108">
        <v>6</v>
      </c>
      <c r="G860" s="111">
        <v>5</v>
      </c>
      <c r="H860" s="109">
        <v>1</v>
      </c>
      <c r="I860" s="108">
        <v>6</v>
      </c>
      <c r="J860" s="115">
        <v>5</v>
      </c>
      <c r="K860" s="113">
        <v>1</v>
      </c>
      <c r="L860" s="108">
        <v>6</v>
      </c>
      <c r="M860" s="115">
        <v>5</v>
      </c>
      <c r="N860" s="113">
        <v>1</v>
      </c>
    </row>
    <row r="861" spans="1:14" ht="16.5">
      <c r="A861" s="105" t="s">
        <v>2295</v>
      </c>
      <c r="B861" s="67" t="s">
        <v>1257</v>
      </c>
      <c r="C861" s="67" t="s">
        <v>167</v>
      </c>
      <c r="D861" s="67" t="s">
        <v>699</v>
      </c>
      <c r="E861" s="68" t="s">
        <v>2296</v>
      </c>
      <c r="F861" s="108" t="s">
        <v>128</v>
      </c>
      <c r="G861" s="111" t="s">
        <v>128</v>
      </c>
      <c r="H861" s="109" t="s">
        <v>128</v>
      </c>
      <c r="I861" s="108" t="s">
        <v>128</v>
      </c>
      <c r="J861" s="115" t="s">
        <v>128</v>
      </c>
      <c r="K861" s="113" t="s">
        <v>128</v>
      </c>
      <c r="L861" s="108">
        <v>3</v>
      </c>
      <c r="M861" s="115">
        <v>3</v>
      </c>
      <c r="N861" s="113" t="s">
        <v>129</v>
      </c>
    </row>
    <row r="862" spans="1:14" ht="16.5">
      <c r="A862" s="105" t="s">
        <v>2297</v>
      </c>
      <c r="B862" s="67" t="s">
        <v>1257</v>
      </c>
      <c r="C862" s="67" t="s">
        <v>167</v>
      </c>
      <c r="D862" s="67" t="s">
        <v>699</v>
      </c>
      <c r="E862" s="68" t="s">
        <v>2298</v>
      </c>
      <c r="F862" s="108">
        <v>1</v>
      </c>
      <c r="G862" s="111" t="s">
        <v>130</v>
      </c>
      <c r="H862" s="109" t="s">
        <v>130</v>
      </c>
      <c r="I862" s="108" t="s">
        <v>129</v>
      </c>
      <c r="J862" s="115" t="s">
        <v>129</v>
      </c>
      <c r="K862" s="113" t="s">
        <v>129</v>
      </c>
      <c r="L862" s="108" t="s">
        <v>129</v>
      </c>
      <c r="M862" s="115" t="s">
        <v>129</v>
      </c>
      <c r="N862" s="113" t="s">
        <v>129</v>
      </c>
    </row>
    <row r="863" spans="1:14" ht="16.5">
      <c r="A863" s="105" t="s">
        <v>700</v>
      </c>
      <c r="B863" s="67" t="s">
        <v>1257</v>
      </c>
      <c r="C863" s="67" t="s">
        <v>167</v>
      </c>
      <c r="D863" s="67" t="s">
        <v>701</v>
      </c>
      <c r="E863" s="68"/>
      <c r="F863" s="108" t="s">
        <v>128</v>
      </c>
      <c r="G863" s="111" t="s">
        <v>128</v>
      </c>
      <c r="H863" s="109" t="s">
        <v>128</v>
      </c>
      <c r="I863" s="108" t="s">
        <v>128</v>
      </c>
      <c r="J863" s="115" t="s">
        <v>128</v>
      </c>
      <c r="K863" s="113" t="s">
        <v>128</v>
      </c>
      <c r="L863" s="108" t="s">
        <v>129</v>
      </c>
      <c r="M863" s="115" t="s">
        <v>129</v>
      </c>
      <c r="N863" s="113" t="s">
        <v>129</v>
      </c>
    </row>
    <row r="864" spans="1:14" ht="16.5">
      <c r="A864" s="105" t="s">
        <v>2299</v>
      </c>
      <c r="B864" s="67" t="s">
        <v>1257</v>
      </c>
      <c r="C864" s="67" t="s">
        <v>167</v>
      </c>
      <c r="D864" s="67" t="s">
        <v>701</v>
      </c>
      <c r="E864" s="68" t="s">
        <v>2300</v>
      </c>
      <c r="F864" s="108" t="s">
        <v>128</v>
      </c>
      <c r="G864" s="111" t="s">
        <v>128</v>
      </c>
      <c r="H864" s="109" t="s">
        <v>128</v>
      </c>
      <c r="I864" s="108" t="s">
        <v>128</v>
      </c>
      <c r="J864" s="115" t="s">
        <v>128</v>
      </c>
      <c r="K864" s="113" t="s">
        <v>128</v>
      </c>
      <c r="L864" s="108" t="s">
        <v>129</v>
      </c>
      <c r="M864" s="115" t="s">
        <v>129</v>
      </c>
      <c r="N864" s="113" t="s">
        <v>129</v>
      </c>
    </row>
    <row r="865" spans="1:14" ht="16.5">
      <c r="A865" s="105" t="s">
        <v>702</v>
      </c>
      <c r="B865" s="67" t="s">
        <v>1257</v>
      </c>
      <c r="C865" s="67" t="s">
        <v>167</v>
      </c>
      <c r="D865" s="67" t="s">
        <v>703</v>
      </c>
      <c r="E865" s="68"/>
      <c r="F865" s="108">
        <v>52</v>
      </c>
      <c r="G865" s="111">
        <v>50</v>
      </c>
      <c r="H865" s="109">
        <v>2</v>
      </c>
      <c r="I865" s="108">
        <v>35</v>
      </c>
      <c r="J865" s="115">
        <v>32</v>
      </c>
      <c r="K865" s="113">
        <v>3</v>
      </c>
      <c r="L865" s="108">
        <v>30</v>
      </c>
      <c r="M865" s="115">
        <v>30</v>
      </c>
      <c r="N865" s="113" t="s">
        <v>129</v>
      </c>
    </row>
    <row r="866" spans="1:14" ht="16.5">
      <c r="A866" s="105" t="s">
        <v>2301</v>
      </c>
      <c r="B866" s="67" t="s">
        <v>1257</v>
      </c>
      <c r="C866" s="67" t="s">
        <v>167</v>
      </c>
      <c r="D866" s="67" t="s">
        <v>703</v>
      </c>
      <c r="E866" s="68" t="s">
        <v>2302</v>
      </c>
      <c r="F866" s="108">
        <v>2</v>
      </c>
      <c r="G866" s="111" t="s">
        <v>130</v>
      </c>
      <c r="H866" s="109" t="s">
        <v>130</v>
      </c>
      <c r="I866" s="108">
        <v>1</v>
      </c>
      <c r="J866" s="115" t="s">
        <v>130</v>
      </c>
      <c r="K866" s="113" t="s">
        <v>130</v>
      </c>
      <c r="L866" s="108">
        <v>1</v>
      </c>
      <c r="M866" s="115" t="s">
        <v>130</v>
      </c>
      <c r="N866" s="113" t="s">
        <v>130</v>
      </c>
    </row>
    <row r="867" spans="1:14" ht="16.5">
      <c r="A867" s="105" t="s">
        <v>2303</v>
      </c>
      <c r="B867" s="67" t="s">
        <v>1257</v>
      </c>
      <c r="C867" s="67" t="s">
        <v>167</v>
      </c>
      <c r="D867" s="67" t="s">
        <v>703</v>
      </c>
      <c r="E867" s="68" t="s">
        <v>2304</v>
      </c>
      <c r="F867" s="108">
        <v>1</v>
      </c>
      <c r="G867" s="111" t="s">
        <v>130</v>
      </c>
      <c r="H867" s="109" t="s">
        <v>130</v>
      </c>
      <c r="I867" s="108" t="s">
        <v>129</v>
      </c>
      <c r="J867" s="115" t="s">
        <v>129</v>
      </c>
      <c r="K867" s="113" t="s">
        <v>129</v>
      </c>
      <c r="L867" s="108" t="s">
        <v>129</v>
      </c>
      <c r="M867" s="115" t="s">
        <v>129</v>
      </c>
      <c r="N867" s="113" t="s">
        <v>129</v>
      </c>
    </row>
    <row r="868" spans="1:14" ht="16.5">
      <c r="A868" s="105" t="s">
        <v>2305</v>
      </c>
      <c r="B868" s="67" t="s">
        <v>1257</v>
      </c>
      <c r="C868" s="67" t="s">
        <v>167</v>
      </c>
      <c r="D868" s="67" t="s">
        <v>703</v>
      </c>
      <c r="E868" s="68" t="s">
        <v>2306</v>
      </c>
      <c r="F868" s="108">
        <v>1</v>
      </c>
      <c r="G868" s="111" t="s">
        <v>130</v>
      </c>
      <c r="H868" s="109" t="s">
        <v>130</v>
      </c>
      <c r="I868" s="108">
        <v>2</v>
      </c>
      <c r="J868" s="115" t="s">
        <v>130</v>
      </c>
      <c r="K868" s="113" t="s">
        <v>130</v>
      </c>
      <c r="L868" s="108" t="s">
        <v>129</v>
      </c>
      <c r="M868" s="115" t="s">
        <v>129</v>
      </c>
      <c r="N868" s="113" t="s">
        <v>129</v>
      </c>
    </row>
    <row r="869" spans="1:14" ht="16.5">
      <c r="A869" s="105" t="s">
        <v>2307</v>
      </c>
      <c r="B869" s="67" t="s">
        <v>1257</v>
      </c>
      <c r="C869" s="67" t="s">
        <v>167</v>
      </c>
      <c r="D869" s="67" t="s">
        <v>703</v>
      </c>
      <c r="E869" s="68" t="s">
        <v>2308</v>
      </c>
      <c r="F869" s="108">
        <v>9</v>
      </c>
      <c r="G869" s="111">
        <v>9</v>
      </c>
      <c r="H869" s="109" t="s">
        <v>129</v>
      </c>
      <c r="I869" s="108">
        <v>3</v>
      </c>
      <c r="J869" s="115">
        <v>3</v>
      </c>
      <c r="K869" s="113" t="s">
        <v>129</v>
      </c>
      <c r="L869" s="108">
        <v>2</v>
      </c>
      <c r="M869" s="115" t="s">
        <v>130</v>
      </c>
      <c r="N869" s="113" t="s">
        <v>130</v>
      </c>
    </row>
    <row r="870" spans="1:14" ht="16.5">
      <c r="A870" s="105" t="s">
        <v>2309</v>
      </c>
      <c r="B870" s="67" t="s">
        <v>1257</v>
      </c>
      <c r="C870" s="67" t="s">
        <v>167</v>
      </c>
      <c r="D870" s="67" t="s">
        <v>703</v>
      </c>
      <c r="E870" s="68" t="s">
        <v>305</v>
      </c>
      <c r="F870" s="108">
        <v>28</v>
      </c>
      <c r="G870" s="111">
        <v>28</v>
      </c>
      <c r="H870" s="109" t="s">
        <v>129</v>
      </c>
      <c r="I870" s="108">
        <v>21</v>
      </c>
      <c r="J870" s="115">
        <v>21</v>
      </c>
      <c r="K870" s="113" t="s">
        <v>129</v>
      </c>
      <c r="L870" s="108">
        <v>21</v>
      </c>
      <c r="M870" s="115">
        <v>21</v>
      </c>
      <c r="N870" s="113" t="s">
        <v>129</v>
      </c>
    </row>
    <row r="871" spans="1:14" ht="16.5">
      <c r="A871" s="105" t="s">
        <v>2310</v>
      </c>
      <c r="B871" s="67" t="s">
        <v>1257</v>
      </c>
      <c r="C871" s="67" t="s">
        <v>167</v>
      </c>
      <c r="D871" s="67" t="s">
        <v>703</v>
      </c>
      <c r="E871" s="68" t="s">
        <v>2311</v>
      </c>
      <c r="F871" s="108">
        <v>11</v>
      </c>
      <c r="G871" s="111">
        <v>10</v>
      </c>
      <c r="H871" s="109">
        <v>1</v>
      </c>
      <c r="I871" s="108">
        <v>8</v>
      </c>
      <c r="J871" s="115">
        <v>7</v>
      </c>
      <c r="K871" s="113">
        <v>1</v>
      </c>
      <c r="L871" s="108">
        <v>6</v>
      </c>
      <c r="M871" s="115">
        <v>6</v>
      </c>
      <c r="N871" s="113" t="s">
        <v>129</v>
      </c>
    </row>
    <row r="872" spans="1:14" ht="16.5">
      <c r="A872" s="105" t="s">
        <v>704</v>
      </c>
      <c r="B872" s="67" t="s">
        <v>1257</v>
      </c>
      <c r="C872" s="67" t="s">
        <v>167</v>
      </c>
      <c r="D872" s="67" t="s">
        <v>705</v>
      </c>
      <c r="E872" s="68"/>
      <c r="F872" s="108">
        <v>50</v>
      </c>
      <c r="G872" s="111">
        <v>50</v>
      </c>
      <c r="H872" s="109" t="s">
        <v>129</v>
      </c>
      <c r="I872" s="108">
        <v>44</v>
      </c>
      <c r="J872" s="115">
        <v>44</v>
      </c>
      <c r="K872" s="113" t="s">
        <v>129</v>
      </c>
      <c r="L872" s="108">
        <v>38</v>
      </c>
      <c r="M872" s="115">
        <v>38</v>
      </c>
      <c r="N872" s="113" t="s">
        <v>129</v>
      </c>
    </row>
    <row r="873" spans="1:14" ht="16.5">
      <c r="A873" s="105" t="s">
        <v>2312</v>
      </c>
      <c r="B873" s="67" t="s">
        <v>1257</v>
      </c>
      <c r="C873" s="67" t="s">
        <v>167</v>
      </c>
      <c r="D873" s="67" t="s">
        <v>705</v>
      </c>
      <c r="E873" s="68" t="s">
        <v>2313</v>
      </c>
      <c r="F873" s="108">
        <v>1</v>
      </c>
      <c r="G873" s="111" t="s">
        <v>130</v>
      </c>
      <c r="H873" s="109" t="s">
        <v>130</v>
      </c>
      <c r="I873" s="108">
        <v>1</v>
      </c>
      <c r="J873" s="115" t="s">
        <v>130</v>
      </c>
      <c r="K873" s="113" t="s">
        <v>130</v>
      </c>
      <c r="L873" s="108" t="s">
        <v>129</v>
      </c>
      <c r="M873" s="115" t="s">
        <v>129</v>
      </c>
      <c r="N873" s="113" t="s">
        <v>129</v>
      </c>
    </row>
    <row r="874" spans="1:14" ht="16.5">
      <c r="A874" s="105" t="s">
        <v>2314</v>
      </c>
      <c r="B874" s="67" t="s">
        <v>1257</v>
      </c>
      <c r="C874" s="67" t="s">
        <v>167</v>
      </c>
      <c r="D874" s="67" t="s">
        <v>705</v>
      </c>
      <c r="E874" s="68" t="s">
        <v>2315</v>
      </c>
      <c r="F874" s="108">
        <v>35</v>
      </c>
      <c r="G874" s="111">
        <v>35</v>
      </c>
      <c r="H874" s="109" t="s">
        <v>129</v>
      </c>
      <c r="I874" s="108">
        <v>34</v>
      </c>
      <c r="J874" s="115">
        <v>34</v>
      </c>
      <c r="K874" s="113" t="s">
        <v>129</v>
      </c>
      <c r="L874" s="108">
        <v>27</v>
      </c>
      <c r="M874" s="115">
        <v>27</v>
      </c>
      <c r="N874" s="113" t="s">
        <v>129</v>
      </c>
    </row>
    <row r="875" spans="1:14" ht="16.5">
      <c r="A875" s="105" t="s">
        <v>2316</v>
      </c>
      <c r="B875" s="67" t="s">
        <v>1257</v>
      </c>
      <c r="C875" s="67" t="s">
        <v>167</v>
      </c>
      <c r="D875" s="67" t="s">
        <v>705</v>
      </c>
      <c r="E875" s="68" t="s">
        <v>2317</v>
      </c>
      <c r="F875" s="108">
        <v>11</v>
      </c>
      <c r="G875" s="111">
        <v>11</v>
      </c>
      <c r="H875" s="109" t="s">
        <v>129</v>
      </c>
      <c r="I875" s="108">
        <v>6</v>
      </c>
      <c r="J875" s="115">
        <v>6</v>
      </c>
      <c r="K875" s="113" t="s">
        <v>129</v>
      </c>
      <c r="L875" s="108">
        <v>8</v>
      </c>
      <c r="M875" s="115">
        <v>8</v>
      </c>
      <c r="N875" s="113" t="s">
        <v>129</v>
      </c>
    </row>
    <row r="876" spans="1:14" ht="16.5">
      <c r="A876" s="105" t="s">
        <v>2318</v>
      </c>
      <c r="B876" s="67" t="s">
        <v>1257</v>
      </c>
      <c r="C876" s="67" t="s">
        <v>167</v>
      </c>
      <c r="D876" s="67" t="s">
        <v>705</v>
      </c>
      <c r="E876" s="68" t="s">
        <v>2319</v>
      </c>
      <c r="F876" s="108">
        <v>3</v>
      </c>
      <c r="G876" s="111" t="s">
        <v>130</v>
      </c>
      <c r="H876" s="109" t="s">
        <v>130</v>
      </c>
      <c r="I876" s="108">
        <v>2</v>
      </c>
      <c r="J876" s="115" t="s">
        <v>130</v>
      </c>
      <c r="K876" s="113" t="s">
        <v>130</v>
      </c>
      <c r="L876" s="108">
        <v>2</v>
      </c>
      <c r="M876" s="115" t="s">
        <v>130</v>
      </c>
      <c r="N876" s="113" t="s">
        <v>130</v>
      </c>
    </row>
    <row r="877" spans="1:14" ht="16.5">
      <c r="A877" s="105" t="s">
        <v>2320</v>
      </c>
      <c r="B877" s="67" t="s">
        <v>1257</v>
      </c>
      <c r="C877" s="67" t="s">
        <v>167</v>
      </c>
      <c r="D877" s="67" t="s">
        <v>705</v>
      </c>
      <c r="E877" s="68" t="s">
        <v>2321</v>
      </c>
      <c r="F877" s="108" t="s">
        <v>129</v>
      </c>
      <c r="G877" s="111" t="s">
        <v>129</v>
      </c>
      <c r="H877" s="109" t="s">
        <v>129</v>
      </c>
      <c r="I877" s="108" t="s">
        <v>129</v>
      </c>
      <c r="J877" s="115" t="s">
        <v>129</v>
      </c>
      <c r="K877" s="113" t="s">
        <v>129</v>
      </c>
      <c r="L877" s="108" t="s">
        <v>129</v>
      </c>
      <c r="M877" s="115" t="s">
        <v>129</v>
      </c>
      <c r="N877" s="113" t="s">
        <v>129</v>
      </c>
    </row>
    <row r="878" spans="1:14" ht="16.5">
      <c r="A878" s="105" t="s">
        <v>2322</v>
      </c>
      <c r="B878" s="67" t="s">
        <v>1257</v>
      </c>
      <c r="C878" s="67" t="s">
        <v>167</v>
      </c>
      <c r="D878" s="67" t="s">
        <v>705</v>
      </c>
      <c r="E878" s="68" t="s">
        <v>2323</v>
      </c>
      <c r="F878" s="108" t="s">
        <v>129</v>
      </c>
      <c r="G878" s="111" t="s">
        <v>129</v>
      </c>
      <c r="H878" s="109" t="s">
        <v>129</v>
      </c>
      <c r="I878" s="108" t="s">
        <v>129</v>
      </c>
      <c r="J878" s="115" t="s">
        <v>129</v>
      </c>
      <c r="K878" s="113" t="s">
        <v>129</v>
      </c>
      <c r="L878" s="108" t="s">
        <v>129</v>
      </c>
      <c r="M878" s="115" t="s">
        <v>129</v>
      </c>
      <c r="N878" s="113" t="s">
        <v>129</v>
      </c>
    </row>
    <row r="879" spans="1:14" ht="16.5">
      <c r="A879" s="105" t="s">
        <v>2324</v>
      </c>
      <c r="B879" s="67" t="s">
        <v>1257</v>
      </c>
      <c r="C879" s="67" t="s">
        <v>167</v>
      </c>
      <c r="D879" s="67" t="s">
        <v>705</v>
      </c>
      <c r="E879" s="68" t="s">
        <v>2325</v>
      </c>
      <c r="F879" s="108" t="s">
        <v>129</v>
      </c>
      <c r="G879" s="111" t="s">
        <v>129</v>
      </c>
      <c r="H879" s="109" t="s">
        <v>129</v>
      </c>
      <c r="I879" s="108">
        <v>1</v>
      </c>
      <c r="J879" s="115" t="s">
        <v>130</v>
      </c>
      <c r="K879" s="113" t="s">
        <v>130</v>
      </c>
      <c r="L879" s="108">
        <v>1</v>
      </c>
      <c r="M879" s="115" t="s">
        <v>130</v>
      </c>
      <c r="N879" s="113" t="s">
        <v>130</v>
      </c>
    </row>
    <row r="880" spans="1:14" ht="16.5">
      <c r="A880" s="105" t="s">
        <v>706</v>
      </c>
      <c r="B880" s="67" t="s">
        <v>1257</v>
      </c>
      <c r="C880" s="67" t="s">
        <v>167</v>
      </c>
      <c r="D880" s="67" t="s">
        <v>707</v>
      </c>
      <c r="E880" s="68"/>
      <c r="F880" s="108">
        <v>103</v>
      </c>
      <c r="G880" s="111">
        <v>101</v>
      </c>
      <c r="H880" s="109">
        <v>2</v>
      </c>
      <c r="I880" s="108">
        <v>85</v>
      </c>
      <c r="J880" s="115">
        <v>83</v>
      </c>
      <c r="K880" s="113">
        <v>2</v>
      </c>
      <c r="L880" s="108">
        <v>72</v>
      </c>
      <c r="M880" s="115">
        <v>70</v>
      </c>
      <c r="N880" s="113">
        <v>2</v>
      </c>
    </row>
    <row r="881" spans="1:14" ht="16.5">
      <c r="A881" s="105" t="s">
        <v>2326</v>
      </c>
      <c r="B881" s="67" t="s">
        <v>1257</v>
      </c>
      <c r="C881" s="67" t="s">
        <v>167</v>
      </c>
      <c r="D881" s="67" t="s">
        <v>707</v>
      </c>
      <c r="E881" s="68" t="s">
        <v>2327</v>
      </c>
      <c r="F881" s="108">
        <v>13</v>
      </c>
      <c r="G881" s="111">
        <v>12</v>
      </c>
      <c r="H881" s="109">
        <v>1</v>
      </c>
      <c r="I881" s="108">
        <v>10</v>
      </c>
      <c r="J881" s="115">
        <v>9</v>
      </c>
      <c r="K881" s="113">
        <v>1</v>
      </c>
      <c r="L881" s="108">
        <v>8</v>
      </c>
      <c r="M881" s="115">
        <v>7</v>
      </c>
      <c r="N881" s="113">
        <v>1</v>
      </c>
    </row>
    <row r="882" spans="1:14" ht="16.5">
      <c r="A882" s="105" t="s">
        <v>2328</v>
      </c>
      <c r="B882" s="67" t="s">
        <v>1257</v>
      </c>
      <c r="C882" s="67" t="s">
        <v>167</v>
      </c>
      <c r="D882" s="67" t="s">
        <v>707</v>
      </c>
      <c r="E882" s="68" t="s">
        <v>2329</v>
      </c>
      <c r="F882" s="108">
        <v>27</v>
      </c>
      <c r="G882" s="111">
        <v>27</v>
      </c>
      <c r="H882" s="109" t="s">
        <v>129</v>
      </c>
      <c r="I882" s="108">
        <v>25</v>
      </c>
      <c r="J882" s="115">
        <v>25</v>
      </c>
      <c r="K882" s="113" t="s">
        <v>129</v>
      </c>
      <c r="L882" s="108">
        <v>21</v>
      </c>
      <c r="M882" s="115">
        <v>21</v>
      </c>
      <c r="N882" s="113" t="s">
        <v>129</v>
      </c>
    </row>
    <row r="883" spans="1:14" ht="16.5">
      <c r="A883" s="105" t="s">
        <v>2330</v>
      </c>
      <c r="B883" s="67" t="s">
        <v>1257</v>
      </c>
      <c r="C883" s="67" t="s">
        <v>167</v>
      </c>
      <c r="D883" s="67" t="s">
        <v>707</v>
      </c>
      <c r="E883" s="68" t="s">
        <v>2331</v>
      </c>
      <c r="F883" s="108">
        <v>11</v>
      </c>
      <c r="G883" s="111">
        <v>10</v>
      </c>
      <c r="H883" s="109">
        <v>1</v>
      </c>
      <c r="I883" s="108">
        <v>9</v>
      </c>
      <c r="J883" s="115">
        <v>9</v>
      </c>
      <c r="K883" s="113" t="s">
        <v>129</v>
      </c>
      <c r="L883" s="108">
        <v>8</v>
      </c>
      <c r="M883" s="115">
        <v>8</v>
      </c>
      <c r="N883" s="113" t="s">
        <v>129</v>
      </c>
    </row>
    <row r="884" spans="1:14" ht="16.5">
      <c r="A884" s="105" t="s">
        <v>2332</v>
      </c>
      <c r="B884" s="67" t="s">
        <v>1257</v>
      </c>
      <c r="C884" s="67" t="s">
        <v>167</v>
      </c>
      <c r="D884" s="67" t="s">
        <v>707</v>
      </c>
      <c r="E884" s="68" t="s">
        <v>395</v>
      </c>
      <c r="F884" s="108">
        <v>46</v>
      </c>
      <c r="G884" s="111">
        <v>46</v>
      </c>
      <c r="H884" s="109" t="s">
        <v>129</v>
      </c>
      <c r="I884" s="108">
        <v>37</v>
      </c>
      <c r="J884" s="115">
        <v>37</v>
      </c>
      <c r="K884" s="113" t="s">
        <v>129</v>
      </c>
      <c r="L884" s="108">
        <v>31</v>
      </c>
      <c r="M884" s="115">
        <v>31</v>
      </c>
      <c r="N884" s="113" t="s">
        <v>129</v>
      </c>
    </row>
    <row r="885" spans="1:14" ht="16.5">
      <c r="A885" s="105" t="s">
        <v>2333</v>
      </c>
      <c r="B885" s="67" t="s">
        <v>1257</v>
      </c>
      <c r="C885" s="67" t="s">
        <v>167</v>
      </c>
      <c r="D885" s="67" t="s">
        <v>707</v>
      </c>
      <c r="E885" s="68" t="s">
        <v>2334</v>
      </c>
      <c r="F885" s="108" t="s">
        <v>129</v>
      </c>
      <c r="G885" s="111" t="s">
        <v>129</v>
      </c>
      <c r="H885" s="109" t="s">
        <v>129</v>
      </c>
      <c r="I885" s="108" t="s">
        <v>129</v>
      </c>
      <c r="J885" s="115" t="s">
        <v>129</v>
      </c>
      <c r="K885" s="113" t="s">
        <v>129</v>
      </c>
      <c r="L885" s="108" t="s">
        <v>129</v>
      </c>
      <c r="M885" s="115" t="s">
        <v>129</v>
      </c>
      <c r="N885" s="113" t="s">
        <v>129</v>
      </c>
    </row>
    <row r="886" spans="1:14" ht="16.5">
      <c r="A886" s="105" t="s">
        <v>2335</v>
      </c>
      <c r="B886" s="67" t="s">
        <v>1257</v>
      </c>
      <c r="C886" s="67" t="s">
        <v>167</v>
      </c>
      <c r="D886" s="67" t="s">
        <v>707</v>
      </c>
      <c r="E886" s="68" t="s">
        <v>2336</v>
      </c>
      <c r="F886" s="108">
        <v>6</v>
      </c>
      <c r="G886" s="111">
        <v>6</v>
      </c>
      <c r="H886" s="109" t="s">
        <v>129</v>
      </c>
      <c r="I886" s="108">
        <v>4</v>
      </c>
      <c r="J886" s="115">
        <v>3</v>
      </c>
      <c r="K886" s="113">
        <v>1</v>
      </c>
      <c r="L886" s="108">
        <v>4</v>
      </c>
      <c r="M886" s="115">
        <v>3</v>
      </c>
      <c r="N886" s="113">
        <v>1</v>
      </c>
    </row>
    <row r="887" spans="1:14" ht="16.5">
      <c r="A887" s="105" t="s">
        <v>2337</v>
      </c>
      <c r="B887" s="67" t="s">
        <v>1257</v>
      </c>
      <c r="C887" s="67" t="s">
        <v>167</v>
      </c>
      <c r="D887" s="67" t="s">
        <v>707</v>
      </c>
      <c r="E887" s="68" t="s">
        <v>2338</v>
      </c>
      <c r="F887" s="108" t="s">
        <v>129</v>
      </c>
      <c r="G887" s="111" t="s">
        <v>129</v>
      </c>
      <c r="H887" s="109" t="s">
        <v>129</v>
      </c>
      <c r="I887" s="108" t="s">
        <v>129</v>
      </c>
      <c r="J887" s="115" t="s">
        <v>129</v>
      </c>
      <c r="K887" s="113" t="s">
        <v>129</v>
      </c>
      <c r="L887" s="108" t="s">
        <v>129</v>
      </c>
      <c r="M887" s="115" t="s">
        <v>129</v>
      </c>
      <c r="N887" s="113" t="s">
        <v>129</v>
      </c>
    </row>
    <row r="888" spans="1:14" ht="16.5">
      <c r="A888" s="105" t="s">
        <v>2339</v>
      </c>
      <c r="B888" s="67" t="s">
        <v>1257</v>
      </c>
      <c r="C888" s="67" t="s">
        <v>710</v>
      </c>
      <c r="D888" s="67"/>
      <c r="E888" s="68"/>
      <c r="F888" s="108">
        <v>428</v>
      </c>
      <c r="G888" s="111">
        <v>421</v>
      </c>
      <c r="H888" s="109">
        <v>6</v>
      </c>
      <c r="I888" s="108">
        <v>392</v>
      </c>
      <c r="J888" s="115">
        <v>388</v>
      </c>
      <c r="K888" s="113">
        <v>4</v>
      </c>
      <c r="L888" s="108">
        <v>374</v>
      </c>
      <c r="M888" s="115">
        <v>367</v>
      </c>
      <c r="N888" s="113">
        <v>7</v>
      </c>
    </row>
    <row r="889" spans="1:14" ht="16.5">
      <c r="A889" s="105" t="s">
        <v>711</v>
      </c>
      <c r="B889" s="67" t="s">
        <v>1257</v>
      </c>
      <c r="C889" s="67" t="s">
        <v>710</v>
      </c>
      <c r="D889" s="67" t="s">
        <v>710</v>
      </c>
      <c r="E889" s="68"/>
      <c r="F889" s="108">
        <v>4</v>
      </c>
      <c r="G889" s="111">
        <v>3</v>
      </c>
      <c r="H889" s="109" t="s">
        <v>129</v>
      </c>
      <c r="I889" s="108">
        <v>2</v>
      </c>
      <c r="J889" s="115" t="s">
        <v>130</v>
      </c>
      <c r="K889" s="113" t="s">
        <v>130</v>
      </c>
      <c r="L889" s="108">
        <v>2</v>
      </c>
      <c r="M889" s="115" t="s">
        <v>130</v>
      </c>
      <c r="N889" s="113" t="s">
        <v>130</v>
      </c>
    </row>
    <row r="890" spans="1:14" ht="16.5">
      <c r="A890" s="105" t="s">
        <v>2340</v>
      </c>
      <c r="B890" s="67" t="s">
        <v>1257</v>
      </c>
      <c r="C890" s="67" t="s">
        <v>710</v>
      </c>
      <c r="D890" s="67" t="s">
        <v>710</v>
      </c>
      <c r="E890" s="68" t="s">
        <v>2341</v>
      </c>
      <c r="F890" s="108" t="s">
        <v>129</v>
      </c>
      <c r="G890" s="111" t="s">
        <v>129</v>
      </c>
      <c r="H890" s="109" t="s">
        <v>129</v>
      </c>
      <c r="I890" s="108" t="s">
        <v>129</v>
      </c>
      <c r="J890" s="115" t="s">
        <v>129</v>
      </c>
      <c r="K890" s="113" t="s">
        <v>129</v>
      </c>
      <c r="L890" s="108" t="s">
        <v>129</v>
      </c>
      <c r="M890" s="115" t="s">
        <v>129</v>
      </c>
      <c r="N890" s="113" t="s">
        <v>129</v>
      </c>
    </row>
    <row r="891" spans="1:14" ht="16.5">
      <c r="A891" s="105" t="s">
        <v>2342</v>
      </c>
      <c r="B891" s="67" t="s">
        <v>1257</v>
      </c>
      <c r="C891" s="67" t="s">
        <v>710</v>
      </c>
      <c r="D891" s="67" t="s">
        <v>710</v>
      </c>
      <c r="E891" s="68" t="s">
        <v>2343</v>
      </c>
      <c r="F891" s="108">
        <v>3</v>
      </c>
      <c r="G891" s="111" t="s">
        <v>130</v>
      </c>
      <c r="H891" s="109" t="s">
        <v>130</v>
      </c>
      <c r="I891" s="108">
        <v>2</v>
      </c>
      <c r="J891" s="115" t="s">
        <v>130</v>
      </c>
      <c r="K891" s="113" t="s">
        <v>130</v>
      </c>
      <c r="L891" s="108">
        <v>2</v>
      </c>
      <c r="M891" s="115" t="s">
        <v>130</v>
      </c>
      <c r="N891" s="113" t="s">
        <v>130</v>
      </c>
    </row>
    <row r="892" spans="1:14" ht="16.5">
      <c r="A892" s="105" t="s">
        <v>2344</v>
      </c>
      <c r="B892" s="67" t="s">
        <v>1257</v>
      </c>
      <c r="C892" s="67" t="s">
        <v>710</v>
      </c>
      <c r="D892" s="67" t="s">
        <v>710</v>
      </c>
      <c r="E892" s="68" t="s">
        <v>2345</v>
      </c>
      <c r="F892" s="108" t="s">
        <v>129</v>
      </c>
      <c r="G892" s="111" t="s">
        <v>129</v>
      </c>
      <c r="H892" s="109" t="s">
        <v>129</v>
      </c>
      <c r="I892" s="108" t="s">
        <v>129</v>
      </c>
      <c r="J892" s="115" t="s">
        <v>129</v>
      </c>
      <c r="K892" s="113" t="s">
        <v>129</v>
      </c>
      <c r="L892" s="108" t="s">
        <v>129</v>
      </c>
      <c r="M892" s="115" t="s">
        <v>129</v>
      </c>
      <c r="N892" s="113" t="s">
        <v>129</v>
      </c>
    </row>
    <row r="893" spans="1:14" ht="16.5">
      <c r="A893" s="105" t="s">
        <v>2346</v>
      </c>
      <c r="B893" s="67" t="s">
        <v>1257</v>
      </c>
      <c r="C893" s="67" t="s">
        <v>710</v>
      </c>
      <c r="D893" s="67" t="s">
        <v>710</v>
      </c>
      <c r="E893" s="68" t="s">
        <v>2347</v>
      </c>
      <c r="F893" s="108">
        <v>1</v>
      </c>
      <c r="G893" s="111" t="s">
        <v>130</v>
      </c>
      <c r="H893" s="109" t="s">
        <v>130</v>
      </c>
      <c r="I893" s="108" t="s">
        <v>129</v>
      </c>
      <c r="J893" s="115" t="s">
        <v>129</v>
      </c>
      <c r="K893" s="113" t="s">
        <v>129</v>
      </c>
      <c r="L893" s="108" t="s">
        <v>129</v>
      </c>
      <c r="M893" s="115" t="s">
        <v>129</v>
      </c>
      <c r="N893" s="113" t="s">
        <v>129</v>
      </c>
    </row>
    <row r="894" spans="1:14" ht="16.5">
      <c r="A894" s="105" t="s">
        <v>712</v>
      </c>
      <c r="B894" s="67" t="s">
        <v>1257</v>
      </c>
      <c r="C894" s="67" t="s">
        <v>710</v>
      </c>
      <c r="D894" s="67" t="s">
        <v>713</v>
      </c>
      <c r="E894" s="68"/>
      <c r="F894" s="108">
        <v>15</v>
      </c>
      <c r="G894" s="111">
        <v>15</v>
      </c>
      <c r="H894" s="109" t="s">
        <v>129</v>
      </c>
      <c r="I894" s="108">
        <v>14</v>
      </c>
      <c r="J894" s="115">
        <v>14</v>
      </c>
      <c r="K894" s="113" t="s">
        <v>129</v>
      </c>
      <c r="L894" s="108">
        <v>13</v>
      </c>
      <c r="M894" s="115">
        <v>13</v>
      </c>
      <c r="N894" s="113" t="s">
        <v>129</v>
      </c>
    </row>
    <row r="895" spans="1:14" ht="16.5">
      <c r="A895" s="105" t="s">
        <v>2348</v>
      </c>
      <c r="B895" s="67" t="s">
        <v>1257</v>
      </c>
      <c r="C895" s="67" t="s">
        <v>710</v>
      </c>
      <c r="D895" s="67" t="s">
        <v>713</v>
      </c>
      <c r="E895" s="68" t="s">
        <v>2349</v>
      </c>
      <c r="F895" s="108">
        <v>1</v>
      </c>
      <c r="G895" s="111" t="s">
        <v>130</v>
      </c>
      <c r="H895" s="109" t="s">
        <v>130</v>
      </c>
      <c r="I895" s="108">
        <v>1</v>
      </c>
      <c r="J895" s="115" t="s">
        <v>130</v>
      </c>
      <c r="K895" s="113" t="s">
        <v>130</v>
      </c>
      <c r="L895" s="108">
        <v>1</v>
      </c>
      <c r="M895" s="115" t="s">
        <v>130</v>
      </c>
      <c r="N895" s="113" t="s">
        <v>130</v>
      </c>
    </row>
    <row r="896" spans="1:14" ht="16.5">
      <c r="A896" s="105" t="s">
        <v>2350</v>
      </c>
      <c r="B896" s="67" t="s">
        <v>1257</v>
      </c>
      <c r="C896" s="67" t="s">
        <v>710</v>
      </c>
      <c r="D896" s="67" t="s">
        <v>713</v>
      </c>
      <c r="E896" s="68" t="s">
        <v>2351</v>
      </c>
      <c r="F896" s="108">
        <v>2</v>
      </c>
      <c r="G896" s="111" t="s">
        <v>130</v>
      </c>
      <c r="H896" s="109" t="s">
        <v>130</v>
      </c>
      <c r="I896" s="108">
        <v>2</v>
      </c>
      <c r="J896" s="115" t="s">
        <v>130</v>
      </c>
      <c r="K896" s="113" t="s">
        <v>130</v>
      </c>
      <c r="L896" s="108">
        <v>2</v>
      </c>
      <c r="M896" s="115" t="s">
        <v>130</v>
      </c>
      <c r="N896" s="113" t="s">
        <v>130</v>
      </c>
    </row>
    <row r="897" spans="1:14" ht="16.5">
      <c r="A897" s="105" t="s">
        <v>2352</v>
      </c>
      <c r="B897" s="67" t="s">
        <v>1257</v>
      </c>
      <c r="C897" s="67" t="s">
        <v>710</v>
      </c>
      <c r="D897" s="67" t="s">
        <v>713</v>
      </c>
      <c r="E897" s="68" t="s">
        <v>2353</v>
      </c>
      <c r="F897" s="108">
        <v>6</v>
      </c>
      <c r="G897" s="111">
        <v>6</v>
      </c>
      <c r="H897" s="109" t="s">
        <v>129</v>
      </c>
      <c r="I897" s="108">
        <v>5</v>
      </c>
      <c r="J897" s="115">
        <v>5</v>
      </c>
      <c r="K897" s="113" t="s">
        <v>129</v>
      </c>
      <c r="L897" s="108">
        <v>5</v>
      </c>
      <c r="M897" s="115">
        <v>5</v>
      </c>
      <c r="N897" s="113" t="s">
        <v>129</v>
      </c>
    </row>
    <row r="898" spans="1:14" ht="16.5">
      <c r="A898" s="105" t="s">
        <v>2354</v>
      </c>
      <c r="B898" s="67" t="s">
        <v>1257</v>
      </c>
      <c r="C898" s="67" t="s">
        <v>710</v>
      </c>
      <c r="D898" s="67" t="s">
        <v>713</v>
      </c>
      <c r="E898" s="68" t="s">
        <v>2355</v>
      </c>
      <c r="F898" s="108">
        <v>4</v>
      </c>
      <c r="G898" s="111">
        <v>4</v>
      </c>
      <c r="H898" s="109" t="s">
        <v>129</v>
      </c>
      <c r="I898" s="108">
        <v>4</v>
      </c>
      <c r="J898" s="115">
        <v>4</v>
      </c>
      <c r="K898" s="113" t="s">
        <v>129</v>
      </c>
      <c r="L898" s="108">
        <v>3</v>
      </c>
      <c r="M898" s="115">
        <v>3</v>
      </c>
      <c r="N898" s="113" t="s">
        <v>129</v>
      </c>
    </row>
    <row r="899" spans="1:14" ht="16.5">
      <c r="A899" s="105" t="s">
        <v>2356</v>
      </c>
      <c r="B899" s="67" t="s">
        <v>1257</v>
      </c>
      <c r="C899" s="67" t="s">
        <v>710</v>
      </c>
      <c r="D899" s="67" t="s">
        <v>713</v>
      </c>
      <c r="E899" s="68" t="s">
        <v>2357</v>
      </c>
      <c r="F899" s="108" t="s">
        <v>129</v>
      </c>
      <c r="G899" s="111" t="s">
        <v>129</v>
      </c>
      <c r="H899" s="109" t="s">
        <v>129</v>
      </c>
      <c r="I899" s="108" t="s">
        <v>129</v>
      </c>
      <c r="J899" s="115" t="s">
        <v>129</v>
      </c>
      <c r="K899" s="113" t="s">
        <v>129</v>
      </c>
      <c r="L899" s="108" t="s">
        <v>129</v>
      </c>
      <c r="M899" s="115" t="s">
        <v>129</v>
      </c>
      <c r="N899" s="113" t="s">
        <v>129</v>
      </c>
    </row>
    <row r="900" spans="1:14" ht="16.5">
      <c r="A900" s="105" t="s">
        <v>2358</v>
      </c>
      <c r="B900" s="67" t="s">
        <v>1257</v>
      </c>
      <c r="C900" s="67" t="s">
        <v>710</v>
      </c>
      <c r="D900" s="67" t="s">
        <v>713</v>
      </c>
      <c r="E900" s="68" t="s">
        <v>1004</v>
      </c>
      <c r="F900" s="108">
        <v>2</v>
      </c>
      <c r="G900" s="111" t="s">
        <v>130</v>
      </c>
      <c r="H900" s="109" t="s">
        <v>130</v>
      </c>
      <c r="I900" s="108">
        <v>2</v>
      </c>
      <c r="J900" s="115" t="s">
        <v>130</v>
      </c>
      <c r="K900" s="113" t="s">
        <v>130</v>
      </c>
      <c r="L900" s="108">
        <v>2</v>
      </c>
      <c r="M900" s="115" t="s">
        <v>130</v>
      </c>
      <c r="N900" s="113" t="s">
        <v>130</v>
      </c>
    </row>
    <row r="901" spans="1:14" ht="16.5">
      <c r="A901" s="105" t="s">
        <v>714</v>
      </c>
      <c r="B901" s="67" t="s">
        <v>1257</v>
      </c>
      <c r="C901" s="67" t="s">
        <v>710</v>
      </c>
      <c r="D901" s="67" t="s">
        <v>715</v>
      </c>
      <c r="E901" s="68"/>
      <c r="F901" s="108" t="s">
        <v>129</v>
      </c>
      <c r="G901" s="111" t="s">
        <v>129</v>
      </c>
      <c r="H901" s="109" t="s">
        <v>129</v>
      </c>
      <c r="I901" s="108" t="s">
        <v>129</v>
      </c>
      <c r="J901" s="115" t="s">
        <v>129</v>
      </c>
      <c r="K901" s="113" t="s">
        <v>129</v>
      </c>
      <c r="L901" s="108" t="s">
        <v>129</v>
      </c>
      <c r="M901" s="115" t="s">
        <v>129</v>
      </c>
      <c r="N901" s="113" t="s">
        <v>129</v>
      </c>
    </row>
    <row r="902" spans="1:14" ht="16.5">
      <c r="A902" s="105" t="s">
        <v>2359</v>
      </c>
      <c r="B902" s="67" t="s">
        <v>1257</v>
      </c>
      <c r="C902" s="67" t="s">
        <v>710</v>
      </c>
      <c r="D902" s="67" t="s">
        <v>715</v>
      </c>
      <c r="E902" s="68" t="s">
        <v>2360</v>
      </c>
      <c r="F902" s="108" t="s">
        <v>129</v>
      </c>
      <c r="G902" s="111" t="s">
        <v>129</v>
      </c>
      <c r="H902" s="109" t="s">
        <v>129</v>
      </c>
      <c r="I902" s="108" t="s">
        <v>129</v>
      </c>
      <c r="J902" s="115" t="s">
        <v>129</v>
      </c>
      <c r="K902" s="113" t="s">
        <v>129</v>
      </c>
      <c r="L902" s="108" t="s">
        <v>129</v>
      </c>
      <c r="M902" s="115" t="s">
        <v>129</v>
      </c>
      <c r="N902" s="113" t="s">
        <v>129</v>
      </c>
    </row>
    <row r="903" spans="1:14" ht="16.5">
      <c r="A903" s="105" t="s">
        <v>2361</v>
      </c>
      <c r="B903" s="67" t="s">
        <v>1257</v>
      </c>
      <c r="C903" s="67" t="s">
        <v>710</v>
      </c>
      <c r="D903" s="67" t="s">
        <v>715</v>
      </c>
      <c r="E903" s="68" t="s">
        <v>145</v>
      </c>
      <c r="F903" s="108" t="s">
        <v>129</v>
      </c>
      <c r="G903" s="111" t="s">
        <v>129</v>
      </c>
      <c r="H903" s="109" t="s">
        <v>129</v>
      </c>
      <c r="I903" s="108" t="s">
        <v>129</v>
      </c>
      <c r="J903" s="115" t="s">
        <v>129</v>
      </c>
      <c r="K903" s="113" t="s">
        <v>129</v>
      </c>
      <c r="L903" s="108" t="s">
        <v>129</v>
      </c>
      <c r="M903" s="115" t="s">
        <v>129</v>
      </c>
      <c r="N903" s="113" t="s">
        <v>129</v>
      </c>
    </row>
    <row r="904" spans="1:14" ht="16.5">
      <c r="A904" s="105" t="s">
        <v>2362</v>
      </c>
      <c r="B904" s="67" t="s">
        <v>1257</v>
      </c>
      <c r="C904" s="67" t="s">
        <v>710</v>
      </c>
      <c r="D904" s="67" t="s">
        <v>715</v>
      </c>
      <c r="E904" s="68" t="s">
        <v>334</v>
      </c>
      <c r="F904" s="108" t="s">
        <v>129</v>
      </c>
      <c r="G904" s="111" t="s">
        <v>129</v>
      </c>
      <c r="H904" s="109" t="s">
        <v>129</v>
      </c>
      <c r="I904" s="108" t="s">
        <v>129</v>
      </c>
      <c r="J904" s="115" t="s">
        <v>129</v>
      </c>
      <c r="K904" s="113" t="s">
        <v>129</v>
      </c>
      <c r="L904" s="108" t="s">
        <v>129</v>
      </c>
      <c r="M904" s="115" t="s">
        <v>129</v>
      </c>
      <c r="N904" s="113" t="s">
        <v>129</v>
      </c>
    </row>
    <row r="905" spans="1:14" ht="16.5">
      <c r="A905" s="105" t="s">
        <v>716</v>
      </c>
      <c r="B905" s="67" t="s">
        <v>1257</v>
      </c>
      <c r="C905" s="67" t="s">
        <v>710</v>
      </c>
      <c r="D905" s="67" t="s">
        <v>717</v>
      </c>
      <c r="E905" s="68"/>
      <c r="F905" s="108">
        <v>6</v>
      </c>
      <c r="G905" s="111">
        <v>6</v>
      </c>
      <c r="H905" s="109" t="s">
        <v>129</v>
      </c>
      <c r="I905" s="108">
        <v>5</v>
      </c>
      <c r="J905" s="115" t="s">
        <v>130</v>
      </c>
      <c r="K905" s="113" t="s">
        <v>130</v>
      </c>
      <c r="L905" s="108">
        <v>7</v>
      </c>
      <c r="M905" s="115" t="s">
        <v>130</v>
      </c>
      <c r="N905" s="113" t="s">
        <v>130</v>
      </c>
    </row>
    <row r="906" spans="1:14" ht="16.5">
      <c r="A906" s="105" t="s">
        <v>2363</v>
      </c>
      <c r="B906" s="67" t="s">
        <v>1257</v>
      </c>
      <c r="C906" s="67" t="s">
        <v>710</v>
      </c>
      <c r="D906" s="67" t="s">
        <v>717</v>
      </c>
      <c r="E906" s="68" t="s">
        <v>2364</v>
      </c>
      <c r="F906" s="108">
        <v>1</v>
      </c>
      <c r="G906" s="111" t="s">
        <v>130</v>
      </c>
      <c r="H906" s="109" t="s">
        <v>130</v>
      </c>
      <c r="I906" s="108">
        <v>1</v>
      </c>
      <c r="J906" s="115" t="s">
        <v>130</v>
      </c>
      <c r="K906" s="113" t="s">
        <v>130</v>
      </c>
      <c r="L906" s="108">
        <v>1</v>
      </c>
      <c r="M906" s="115" t="s">
        <v>130</v>
      </c>
      <c r="N906" s="113" t="s">
        <v>130</v>
      </c>
    </row>
    <row r="907" spans="1:14" ht="16.5">
      <c r="A907" s="105" t="s">
        <v>2365</v>
      </c>
      <c r="B907" s="67" t="s">
        <v>1257</v>
      </c>
      <c r="C907" s="67" t="s">
        <v>710</v>
      </c>
      <c r="D907" s="67" t="s">
        <v>717</v>
      </c>
      <c r="E907" s="68" t="s">
        <v>2366</v>
      </c>
      <c r="F907" s="108" t="s">
        <v>129</v>
      </c>
      <c r="G907" s="111" t="s">
        <v>129</v>
      </c>
      <c r="H907" s="109" t="s">
        <v>129</v>
      </c>
      <c r="I907" s="108" t="s">
        <v>129</v>
      </c>
      <c r="J907" s="115" t="s">
        <v>129</v>
      </c>
      <c r="K907" s="113" t="s">
        <v>129</v>
      </c>
      <c r="L907" s="108" t="s">
        <v>129</v>
      </c>
      <c r="M907" s="115" t="s">
        <v>129</v>
      </c>
      <c r="N907" s="113" t="s">
        <v>129</v>
      </c>
    </row>
    <row r="908" spans="1:14" ht="16.5">
      <c r="A908" s="105" t="s">
        <v>2367</v>
      </c>
      <c r="B908" s="67" t="s">
        <v>1257</v>
      </c>
      <c r="C908" s="67" t="s">
        <v>710</v>
      </c>
      <c r="D908" s="67" t="s">
        <v>717</v>
      </c>
      <c r="E908" s="68" t="s">
        <v>2368</v>
      </c>
      <c r="F908" s="108" t="s">
        <v>129</v>
      </c>
      <c r="G908" s="111" t="s">
        <v>129</v>
      </c>
      <c r="H908" s="109" t="s">
        <v>129</v>
      </c>
      <c r="I908" s="108" t="s">
        <v>129</v>
      </c>
      <c r="J908" s="115" t="s">
        <v>129</v>
      </c>
      <c r="K908" s="113" t="s">
        <v>129</v>
      </c>
      <c r="L908" s="108" t="s">
        <v>129</v>
      </c>
      <c r="M908" s="115" t="s">
        <v>129</v>
      </c>
      <c r="N908" s="113" t="s">
        <v>129</v>
      </c>
    </row>
    <row r="909" spans="1:14" ht="16.5">
      <c r="A909" s="105" t="s">
        <v>2369</v>
      </c>
      <c r="B909" s="67" t="s">
        <v>1257</v>
      </c>
      <c r="C909" s="67" t="s">
        <v>710</v>
      </c>
      <c r="D909" s="67" t="s">
        <v>717</v>
      </c>
      <c r="E909" s="68" t="s">
        <v>2370</v>
      </c>
      <c r="F909" s="108">
        <v>1</v>
      </c>
      <c r="G909" s="111" t="s">
        <v>130</v>
      </c>
      <c r="H909" s="109" t="s">
        <v>130</v>
      </c>
      <c r="I909" s="108">
        <v>1</v>
      </c>
      <c r="J909" s="115" t="s">
        <v>130</v>
      </c>
      <c r="K909" s="113" t="s">
        <v>130</v>
      </c>
      <c r="L909" s="108" t="s">
        <v>129</v>
      </c>
      <c r="M909" s="115" t="s">
        <v>129</v>
      </c>
      <c r="N909" s="113" t="s">
        <v>129</v>
      </c>
    </row>
    <row r="910" spans="1:14" ht="16.5">
      <c r="A910" s="105" t="s">
        <v>2371</v>
      </c>
      <c r="B910" s="67" t="s">
        <v>1257</v>
      </c>
      <c r="C910" s="67" t="s">
        <v>710</v>
      </c>
      <c r="D910" s="67" t="s">
        <v>717</v>
      </c>
      <c r="E910" s="68" t="s">
        <v>2372</v>
      </c>
      <c r="F910" s="108">
        <v>1</v>
      </c>
      <c r="G910" s="111" t="s">
        <v>130</v>
      </c>
      <c r="H910" s="109" t="s">
        <v>130</v>
      </c>
      <c r="I910" s="108">
        <v>1</v>
      </c>
      <c r="J910" s="115" t="s">
        <v>130</v>
      </c>
      <c r="K910" s="113" t="s">
        <v>130</v>
      </c>
      <c r="L910" s="108">
        <v>2</v>
      </c>
      <c r="M910" s="115" t="s">
        <v>130</v>
      </c>
      <c r="N910" s="113" t="s">
        <v>130</v>
      </c>
    </row>
    <row r="911" spans="1:14" ht="16.5">
      <c r="A911" s="105" t="s">
        <v>2373</v>
      </c>
      <c r="B911" s="67" t="s">
        <v>1257</v>
      </c>
      <c r="C911" s="67" t="s">
        <v>710</v>
      </c>
      <c r="D911" s="67" t="s">
        <v>717</v>
      </c>
      <c r="E911" s="68" t="s">
        <v>2374</v>
      </c>
      <c r="F911" s="108">
        <v>3</v>
      </c>
      <c r="G911" s="111">
        <v>3</v>
      </c>
      <c r="H911" s="109" t="s">
        <v>129</v>
      </c>
      <c r="I911" s="108">
        <v>2</v>
      </c>
      <c r="J911" s="115" t="s">
        <v>130</v>
      </c>
      <c r="K911" s="113" t="s">
        <v>130</v>
      </c>
      <c r="L911" s="108">
        <v>4</v>
      </c>
      <c r="M911" s="115">
        <v>4</v>
      </c>
      <c r="N911" s="113" t="s">
        <v>129</v>
      </c>
    </row>
    <row r="912" spans="1:14" ht="16.5">
      <c r="A912" s="105" t="s">
        <v>2375</v>
      </c>
      <c r="B912" s="67" t="s">
        <v>1257</v>
      </c>
      <c r="C912" s="67" t="s">
        <v>710</v>
      </c>
      <c r="D912" s="67" t="s">
        <v>717</v>
      </c>
      <c r="E912" s="68" t="s">
        <v>2376</v>
      </c>
      <c r="F912" s="108" t="s">
        <v>129</v>
      </c>
      <c r="G912" s="111" t="s">
        <v>129</v>
      </c>
      <c r="H912" s="109" t="s">
        <v>129</v>
      </c>
      <c r="I912" s="108" t="s">
        <v>129</v>
      </c>
      <c r="J912" s="115" t="s">
        <v>129</v>
      </c>
      <c r="K912" s="113" t="s">
        <v>129</v>
      </c>
      <c r="L912" s="108" t="s">
        <v>129</v>
      </c>
      <c r="M912" s="115" t="s">
        <v>129</v>
      </c>
      <c r="N912" s="113" t="s">
        <v>129</v>
      </c>
    </row>
    <row r="913" spans="1:14" ht="16.5">
      <c r="A913" s="105" t="s">
        <v>2377</v>
      </c>
      <c r="B913" s="67" t="s">
        <v>1257</v>
      </c>
      <c r="C913" s="67" t="s">
        <v>710</v>
      </c>
      <c r="D913" s="67" t="s">
        <v>717</v>
      </c>
      <c r="E913" s="68" t="s">
        <v>2378</v>
      </c>
      <c r="F913" s="108" t="s">
        <v>129</v>
      </c>
      <c r="G913" s="111" t="s">
        <v>129</v>
      </c>
      <c r="H913" s="109" t="s">
        <v>129</v>
      </c>
      <c r="I913" s="108" t="s">
        <v>129</v>
      </c>
      <c r="J913" s="115" t="s">
        <v>129</v>
      </c>
      <c r="K913" s="113" t="s">
        <v>129</v>
      </c>
      <c r="L913" s="108" t="s">
        <v>129</v>
      </c>
      <c r="M913" s="115" t="s">
        <v>129</v>
      </c>
      <c r="N913" s="113" t="s">
        <v>129</v>
      </c>
    </row>
    <row r="914" spans="1:14" ht="16.5">
      <c r="A914" s="105" t="s">
        <v>2379</v>
      </c>
      <c r="B914" s="67" t="s">
        <v>1257</v>
      </c>
      <c r="C914" s="67" t="s">
        <v>710</v>
      </c>
      <c r="D914" s="67" t="s">
        <v>717</v>
      </c>
      <c r="E914" s="68" t="s">
        <v>2380</v>
      </c>
      <c r="F914" s="108" t="s">
        <v>129</v>
      </c>
      <c r="G914" s="111" t="s">
        <v>129</v>
      </c>
      <c r="H914" s="109" t="s">
        <v>129</v>
      </c>
      <c r="I914" s="108" t="s">
        <v>129</v>
      </c>
      <c r="J914" s="115" t="s">
        <v>129</v>
      </c>
      <c r="K914" s="113" t="s">
        <v>129</v>
      </c>
      <c r="L914" s="108" t="s">
        <v>129</v>
      </c>
      <c r="M914" s="115" t="s">
        <v>129</v>
      </c>
      <c r="N914" s="113" t="s">
        <v>129</v>
      </c>
    </row>
    <row r="915" spans="1:14" ht="16.5">
      <c r="A915" s="105" t="s">
        <v>718</v>
      </c>
      <c r="B915" s="67" t="s">
        <v>1257</v>
      </c>
      <c r="C915" s="67" t="s">
        <v>710</v>
      </c>
      <c r="D915" s="67" t="s">
        <v>719</v>
      </c>
      <c r="E915" s="68"/>
      <c r="F915" s="108">
        <v>18</v>
      </c>
      <c r="G915" s="111">
        <v>17</v>
      </c>
      <c r="H915" s="109">
        <v>1</v>
      </c>
      <c r="I915" s="108">
        <v>14</v>
      </c>
      <c r="J915" s="115">
        <v>14</v>
      </c>
      <c r="K915" s="113" t="s">
        <v>129</v>
      </c>
      <c r="L915" s="108">
        <v>13</v>
      </c>
      <c r="M915" s="115">
        <v>13</v>
      </c>
      <c r="N915" s="113" t="s">
        <v>129</v>
      </c>
    </row>
    <row r="916" spans="1:14" ht="16.5">
      <c r="A916" s="105" t="s">
        <v>2381</v>
      </c>
      <c r="B916" s="67" t="s">
        <v>1257</v>
      </c>
      <c r="C916" s="67" t="s">
        <v>710</v>
      </c>
      <c r="D916" s="67" t="s">
        <v>719</v>
      </c>
      <c r="E916" s="68" t="s">
        <v>2382</v>
      </c>
      <c r="F916" s="108">
        <v>4</v>
      </c>
      <c r="G916" s="111">
        <v>3</v>
      </c>
      <c r="H916" s="109">
        <v>1</v>
      </c>
      <c r="I916" s="108">
        <v>2</v>
      </c>
      <c r="J916" s="115" t="s">
        <v>130</v>
      </c>
      <c r="K916" s="113" t="s">
        <v>130</v>
      </c>
      <c r="L916" s="108">
        <v>2</v>
      </c>
      <c r="M916" s="115" t="s">
        <v>130</v>
      </c>
      <c r="N916" s="113" t="s">
        <v>130</v>
      </c>
    </row>
    <row r="917" spans="1:14" ht="16.5">
      <c r="A917" s="105" t="s">
        <v>2383</v>
      </c>
      <c r="B917" s="67" t="s">
        <v>1257</v>
      </c>
      <c r="C917" s="67" t="s">
        <v>710</v>
      </c>
      <c r="D917" s="67" t="s">
        <v>719</v>
      </c>
      <c r="E917" s="68" t="s">
        <v>2384</v>
      </c>
      <c r="F917" s="108">
        <v>8</v>
      </c>
      <c r="G917" s="111">
        <v>8</v>
      </c>
      <c r="H917" s="109" t="s">
        <v>129</v>
      </c>
      <c r="I917" s="108">
        <v>7</v>
      </c>
      <c r="J917" s="115">
        <v>7</v>
      </c>
      <c r="K917" s="113" t="s">
        <v>129</v>
      </c>
      <c r="L917" s="108">
        <v>6</v>
      </c>
      <c r="M917" s="115">
        <v>6</v>
      </c>
      <c r="N917" s="113" t="s">
        <v>129</v>
      </c>
    </row>
    <row r="918" spans="1:14" ht="16.5">
      <c r="A918" s="105" t="s">
        <v>2385</v>
      </c>
      <c r="B918" s="67" t="s">
        <v>1257</v>
      </c>
      <c r="C918" s="67" t="s">
        <v>710</v>
      </c>
      <c r="D918" s="67" t="s">
        <v>719</v>
      </c>
      <c r="E918" s="68" t="s">
        <v>2386</v>
      </c>
      <c r="F918" s="108" t="s">
        <v>129</v>
      </c>
      <c r="G918" s="111" t="s">
        <v>129</v>
      </c>
      <c r="H918" s="109" t="s">
        <v>129</v>
      </c>
      <c r="I918" s="108" t="s">
        <v>129</v>
      </c>
      <c r="J918" s="115" t="s">
        <v>129</v>
      </c>
      <c r="K918" s="113" t="s">
        <v>129</v>
      </c>
      <c r="L918" s="108" t="s">
        <v>129</v>
      </c>
      <c r="M918" s="115" t="s">
        <v>129</v>
      </c>
      <c r="N918" s="113" t="s">
        <v>129</v>
      </c>
    </row>
    <row r="919" spans="1:14" ht="16.5">
      <c r="A919" s="105" t="s">
        <v>2387</v>
      </c>
      <c r="B919" s="67" t="s">
        <v>1257</v>
      </c>
      <c r="C919" s="67" t="s">
        <v>710</v>
      </c>
      <c r="D919" s="67" t="s">
        <v>719</v>
      </c>
      <c r="E919" s="68" t="s">
        <v>2388</v>
      </c>
      <c r="F919" s="108">
        <v>6</v>
      </c>
      <c r="G919" s="111">
        <v>6</v>
      </c>
      <c r="H919" s="109" t="s">
        <v>129</v>
      </c>
      <c r="I919" s="108">
        <v>5</v>
      </c>
      <c r="J919" s="115" t="s">
        <v>130</v>
      </c>
      <c r="K919" s="113" t="s">
        <v>130</v>
      </c>
      <c r="L919" s="108">
        <v>5</v>
      </c>
      <c r="M919" s="115" t="s">
        <v>130</v>
      </c>
      <c r="N919" s="113" t="s">
        <v>130</v>
      </c>
    </row>
    <row r="920" spans="1:14" ht="16.5">
      <c r="A920" s="105" t="s">
        <v>2389</v>
      </c>
      <c r="B920" s="67" t="s">
        <v>1257</v>
      </c>
      <c r="C920" s="67" t="s">
        <v>710</v>
      </c>
      <c r="D920" s="67" t="s">
        <v>719</v>
      </c>
      <c r="E920" s="68" t="s">
        <v>2390</v>
      </c>
      <c r="F920" s="108" t="s">
        <v>129</v>
      </c>
      <c r="G920" s="111" t="s">
        <v>129</v>
      </c>
      <c r="H920" s="109" t="s">
        <v>129</v>
      </c>
      <c r="I920" s="108" t="s">
        <v>129</v>
      </c>
      <c r="J920" s="115" t="s">
        <v>129</v>
      </c>
      <c r="K920" s="113" t="s">
        <v>129</v>
      </c>
      <c r="L920" s="108" t="s">
        <v>129</v>
      </c>
      <c r="M920" s="115" t="s">
        <v>129</v>
      </c>
      <c r="N920" s="113" t="s">
        <v>129</v>
      </c>
    </row>
    <row r="921" spans="1:14" ht="16.5">
      <c r="A921" s="105" t="s">
        <v>720</v>
      </c>
      <c r="B921" s="67" t="s">
        <v>1257</v>
      </c>
      <c r="C921" s="67" t="s">
        <v>710</v>
      </c>
      <c r="D921" s="67" t="s">
        <v>721</v>
      </c>
      <c r="E921" s="68"/>
      <c r="F921" s="108">
        <v>78</v>
      </c>
      <c r="G921" s="111">
        <v>75</v>
      </c>
      <c r="H921" s="109">
        <v>3</v>
      </c>
      <c r="I921" s="108">
        <v>73</v>
      </c>
      <c r="J921" s="115">
        <v>71</v>
      </c>
      <c r="K921" s="113">
        <v>2</v>
      </c>
      <c r="L921" s="108">
        <v>67</v>
      </c>
      <c r="M921" s="115">
        <v>66</v>
      </c>
      <c r="N921" s="113">
        <v>1</v>
      </c>
    </row>
    <row r="922" spans="1:14" ht="16.5">
      <c r="A922" s="105" t="s">
        <v>2391</v>
      </c>
      <c r="B922" s="67" t="s">
        <v>1257</v>
      </c>
      <c r="C922" s="67" t="s">
        <v>710</v>
      </c>
      <c r="D922" s="67" t="s">
        <v>721</v>
      </c>
      <c r="E922" s="68" t="s">
        <v>2392</v>
      </c>
      <c r="F922" s="108">
        <v>1</v>
      </c>
      <c r="G922" s="111" t="s">
        <v>130</v>
      </c>
      <c r="H922" s="109" t="s">
        <v>130</v>
      </c>
      <c r="I922" s="108">
        <v>1</v>
      </c>
      <c r="J922" s="115" t="s">
        <v>130</v>
      </c>
      <c r="K922" s="113" t="s">
        <v>130</v>
      </c>
      <c r="L922" s="108">
        <v>1</v>
      </c>
      <c r="M922" s="115" t="s">
        <v>130</v>
      </c>
      <c r="N922" s="113" t="s">
        <v>130</v>
      </c>
    </row>
    <row r="923" spans="1:14" ht="16.5">
      <c r="A923" s="105" t="s">
        <v>2393</v>
      </c>
      <c r="B923" s="67" t="s">
        <v>1257</v>
      </c>
      <c r="C923" s="67" t="s">
        <v>710</v>
      </c>
      <c r="D923" s="67" t="s">
        <v>721</v>
      </c>
      <c r="E923" s="68" t="s">
        <v>2394</v>
      </c>
      <c r="F923" s="108">
        <v>25</v>
      </c>
      <c r="G923" s="111">
        <v>25</v>
      </c>
      <c r="H923" s="109" t="s">
        <v>129</v>
      </c>
      <c r="I923" s="108">
        <v>23</v>
      </c>
      <c r="J923" s="115">
        <v>22</v>
      </c>
      <c r="K923" s="113">
        <v>1</v>
      </c>
      <c r="L923" s="108">
        <v>23</v>
      </c>
      <c r="M923" s="115">
        <v>23</v>
      </c>
      <c r="N923" s="113" t="s">
        <v>129</v>
      </c>
    </row>
    <row r="924" spans="1:14" ht="16.5">
      <c r="A924" s="105" t="s">
        <v>2395</v>
      </c>
      <c r="B924" s="67" t="s">
        <v>1257</v>
      </c>
      <c r="C924" s="67" t="s">
        <v>710</v>
      </c>
      <c r="D924" s="67" t="s">
        <v>721</v>
      </c>
      <c r="E924" s="68" t="s">
        <v>349</v>
      </c>
      <c r="F924" s="108">
        <v>41</v>
      </c>
      <c r="G924" s="111">
        <v>38</v>
      </c>
      <c r="H924" s="109">
        <v>3</v>
      </c>
      <c r="I924" s="108">
        <v>38</v>
      </c>
      <c r="J924" s="115">
        <v>37</v>
      </c>
      <c r="K924" s="113">
        <v>1</v>
      </c>
      <c r="L924" s="108">
        <v>32</v>
      </c>
      <c r="M924" s="115">
        <v>31</v>
      </c>
      <c r="N924" s="113">
        <v>1</v>
      </c>
    </row>
    <row r="925" spans="1:14" ht="16.5">
      <c r="A925" s="105" t="s">
        <v>2396</v>
      </c>
      <c r="B925" s="67" t="s">
        <v>1257</v>
      </c>
      <c r="C925" s="67" t="s">
        <v>710</v>
      </c>
      <c r="D925" s="67" t="s">
        <v>721</v>
      </c>
      <c r="E925" s="68" t="s">
        <v>2397</v>
      </c>
      <c r="F925" s="108">
        <v>11</v>
      </c>
      <c r="G925" s="111" t="s">
        <v>130</v>
      </c>
      <c r="H925" s="109" t="s">
        <v>130</v>
      </c>
      <c r="I925" s="108">
        <v>11</v>
      </c>
      <c r="J925" s="115" t="s">
        <v>130</v>
      </c>
      <c r="K925" s="113" t="s">
        <v>130</v>
      </c>
      <c r="L925" s="108">
        <v>11</v>
      </c>
      <c r="M925" s="115" t="s">
        <v>130</v>
      </c>
      <c r="N925" s="113" t="s">
        <v>130</v>
      </c>
    </row>
    <row r="926" spans="1:14" ht="16.5">
      <c r="A926" s="105" t="s">
        <v>722</v>
      </c>
      <c r="B926" s="67" t="s">
        <v>1257</v>
      </c>
      <c r="C926" s="67" t="s">
        <v>710</v>
      </c>
      <c r="D926" s="67" t="s">
        <v>723</v>
      </c>
      <c r="E926" s="68"/>
      <c r="F926" s="108">
        <v>58</v>
      </c>
      <c r="G926" s="111">
        <v>57</v>
      </c>
      <c r="H926" s="109">
        <v>1</v>
      </c>
      <c r="I926" s="108">
        <v>50</v>
      </c>
      <c r="J926" s="115">
        <v>49</v>
      </c>
      <c r="K926" s="113">
        <v>1</v>
      </c>
      <c r="L926" s="108">
        <v>59</v>
      </c>
      <c r="M926" s="115">
        <v>56</v>
      </c>
      <c r="N926" s="113">
        <v>3</v>
      </c>
    </row>
    <row r="927" spans="1:14" ht="16.5">
      <c r="A927" s="105" t="s">
        <v>2398</v>
      </c>
      <c r="B927" s="67" t="s">
        <v>1257</v>
      </c>
      <c r="C927" s="67" t="s">
        <v>710</v>
      </c>
      <c r="D927" s="67" t="s">
        <v>723</v>
      </c>
      <c r="E927" s="68" t="s">
        <v>2399</v>
      </c>
      <c r="F927" s="108">
        <v>7</v>
      </c>
      <c r="G927" s="111">
        <v>7</v>
      </c>
      <c r="H927" s="109" t="s">
        <v>129</v>
      </c>
      <c r="I927" s="108">
        <v>3</v>
      </c>
      <c r="J927" s="115">
        <v>3</v>
      </c>
      <c r="K927" s="113" t="s">
        <v>129</v>
      </c>
      <c r="L927" s="108">
        <v>3</v>
      </c>
      <c r="M927" s="115">
        <v>3</v>
      </c>
      <c r="N927" s="113" t="s">
        <v>129</v>
      </c>
    </row>
    <row r="928" spans="1:14" ht="16.5">
      <c r="A928" s="105" t="s">
        <v>2400</v>
      </c>
      <c r="B928" s="67" t="s">
        <v>1257</v>
      </c>
      <c r="C928" s="67" t="s">
        <v>710</v>
      </c>
      <c r="D928" s="67" t="s">
        <v>723</v>
      </c>
      <c r="E928" s="68" t="s">
        <v>275</v>
      </c>
      <c r="F928" s="108">
        <v>9</v>
      </c>
      <c r="G928" s="111">
        <v>9</v>
      </c>
      <c r="H928" s="109" t="s">
        <v>129</v>
      </c>
      <c r="I928" s="108">
        <v>9</v>
      </c>
      <c r="J928" s="115">
        <v>9</v>
      </c>
      <c r="K928" s="113" t="s">
        <v>129</v>
      </c>
      <c r="L928" s="108">
        <v>8</v>
      </c>
      <c r="M928" s="115">
        <v>8</v>
      </c>
      <c r="N928" s="113" t="s">
        <v>129</v>
      </c>
    </row>
    <row r="929" spans="1:14" ht="16.5">
      <c r="A929" s="105" t="s">
        <v>2401</v>
      </c>
      <c r="B929" s="67" t="s">
        <v>1257</v>
      </c>
      <c r="C929" s="67" t="s">
        <v>710</v>
      </c>
      <c r="D929" s="67" t="s">
        <v>723</v>
      </c>
      <c r="E929" s="68" t="s">
        <v>2402</v>
      </c>
      <c r="F929" s="108">
        <v>3</v>
      </c>
      <c r="G929" s="111">
        <v>3</v>
      </c>
      <c r="H929" s="109" t="s">
        <v>129</v>
      </c>
      <c r="I929" s="108">
        <v>2</v>
      </c>
      <c r="J929" s="115" t="s">
        <v>130</v>
      </c>
      <c r="K929" s="113" t="s">
        <v>130</v>
      </c>
      <c r="L929" s="108">
        <v>4</v>
      </c>
      <c r="M929" s="115">
        <v>4</v>
      </c>
      <c r="N929" s="113" t="s">
        <v>129</v>
      </c>
    </row>
    <row r="930" spans="1:14" ht="16.5">
      <c r="A930" s="105" t="s">
        <v>2403</v>
      </c>
      <c r="B930" s="67" t="s">
        <v>1257</v>
      </c>
      <c r="C930" s="67" t="s">
        <v>710</v>
      </c>
      <c r="D930" s="67" t="s">
        <v>723</v>
      </c>
      <c r="E930" s="68" t="s">
        <v>2404</v>
      </c>
      <c r="F930" s="108">
        <v>13</v>
      </c>
      <c r="G930" s="111">
        <v>13</v>
      </c>
      <c r="H930" s="109" t="s">
        <v>129</v>
      </c>
      <c r="I930" s="108">
        <v>12</v>
      </c>
      <c r="J930" s="115">
        <v>12</v>
      </c>
      <c r="K930" s="113" t="s">
        <v>129</v>
      </c>
      <c r="L930" s="108">
        <v>19</v>
      </c>
      <c r="M930" s="115">
        <v>18</v>
      </c>
      <c r="N930" s="113">
        <v>1</v>
      </c>
    </row>
    <row r="931" spans="1:14" ht="16.5">
      <c r="A931" s="105" t="s">
        <v>2405</v>
      </c>
      <c r="B931" s="67" t="s">
        <v>1257</v>
      </c>
      <c r="C931" s="67" t="s">
        <v>710</v>
      </c>
      <c r="D931" s="67" t="s">
        <v>723</v>
      </c>
      <c r="E931" s="68" t="s">
        <v>2406</v>
      </c>
      <c r="F931" s="108">
        <v>23</v>
      </c>
      <c r="G931" s="111">
        <v>22</v>
      </c>
      <c r="H931" s="109">
        <v>1</v>
      </c>
      <c r="I931" s="108">
        <v>21</v>
      </c>
      <c r="J931" s="115">
        <v>20</v>
      </c>
      <c r="K931" s="113">
        <v>1</v>
      </c>
      <c r="L931" s="108">
        <v>21</v>
      </c>
      <c r="M931" s="115">
        <v>20</v>
      </c>
      <c r="N931" s="113">
        <v>1</v>
      </c>
    </row>
    <row r="932" spans="1:14" ht="16.5">
      <c r="A932" s="105" t="s">
        <v>2407</v>
      </c>
      <c r="B932" s="67" t="s">
        <v>1257</v>
      </c>
      <c r="C932" s="67" t="s">
        <v>710</v>
      </c>
      <c r="D932" s="67" t="s">
        <v>723</v>
      </c>
      <c r="E932" s="68" t="s">
        <v>2408</v>
      </c>
      <c r="F932" s="108">
        <v>2</v>
      </c>
      <c r="G932" s="111" t="s">
        <v>130</v>
      </c>
      <c r="H932" s="109" t="s">
        <v>130</v>
      </c>
      <c r="I932" s="108">
        <v>2</v>
      </c>
      <c r="J932" s="115" t="s">
        <v>130</v>
      </c>
      <c r="K932" s="113" t="s">
        <v>130</v>
      </c>
      <c r="L932" s="108">
        <v>2</v>
      </c>
      <c r="M932" s="115" t="s">
        <v>130</v>
      </c>
      <c r="N932" s="113" t="s">
        <v>130</v>
      </c>
    </row>
    <row r="933" spans="1:14" ht="16.5">
      <c r="A933" s="105" t="s">
        <v>2409</v>
      </c>
      <c r="B933" s="67" t="s">
        <v>1257</v>
      </c>
      <c r="C933" s="67" t="s">
        <v>710</v>
      </c>
      <c r="D933" s="67" t="s">
        <v>723</v>
      </c>
      <c r="E933" s="68" t="s">
        <v>2410</v>
      </c>
      <c r="F933" s="108">
        <v>1</v>
      </c>
      <c r="G933" s="111" t="s">
        <v>130</v>
      </c>
      <c r="H933" s="109" t="s">
        <v>130</v>
      </c>
      <c r="I933" s="108">
        <v>1</v>
      </c>
      <c r="J933" s="115" t="s">
        <v>130</v>
      </c>
      <c r="K933" s="113" t="s">
        <v>130</v>
      </c>
      <c r="L933" s="108">
        <v>2</v>
      </c>
      <c r="M933" s="115" t="s">
        <v>130</v>
      </c>
      <c r="N933" s="113" t="s">
        <v>130</v>
      </c>
    </row>
    <row r="934" spans="1:14" ht="16.5">
      <c r="A934" s="105" t="s">
        <v>724</v>
      </c>
      <c r="B934" s="67" t="s">
        <v>1257</v>
      </c>
      <c r="C934" s="67" t="s">
        <v>710</v>
      </c>
      <c r="D934" s="67" t="s">
        <v>725</v>
      </c>
      <c r="E934" s="68"/>
      <c r="F934" s="108">
        <v>114</v>
      </c>
      <c r="G934" s="111">
        <v>113</v>
      </c>
      <c r="H934" s="109">
        <v>1</v>
      </c>
      <c r="I934" s="108">
        <v>111</v>
      </c>
      <c r="J934" s="115">
        <v>110</v>
      </c>
      <c r="K934" s="113">
        <v>1</v>
      </c>
      <c r="L934" s="108">
        <v>100</v>
      </c>
      <c r="M934" s="115">
        <v>98</v>
      </c>
      <c r="N934" s="113">
        <v>2</v>
      </c>
    </row>
    <row r="935" spans="1:14" ht="16.5">
      <c r="A935" s="105" t="s">
        <v>2411</v>
      </c>
      <c r="B935" s="67" t="s">
        <v>1257</v>
      </c>
      <c r="C935" s="67" t="s">
        <v>710</v>
      </c>
      <c r="D935" s="67" t="s">
        <v>725</v>
      </c>
      <c r="E935" s="68" t="s">
        <v>2412</v>
      </c>
      <c r="F935" s="108" t="s">
        <v>129</v>
      </c>
      <c r="G935" s="111" t="s">
        <v>129</v>
      </c>
      <c r="H935" s="109" t="s">
        <v>129</v>
      </c>
      <c r="I935" s="108" t="s">
        <v>129</v>
      </c>
      <c r="J935" s="115" t="s">
        <v>129</v>
      </c>
      <c r="K935" s="113" t="s">
        <v>129</v>
      </c>
      <c r="L935" s="108" t="s">
        <v>129</v>
      </c>
      <c r="M935" s="115" t="s">
        <v>129</v>
      </c>
      <c r="N935" s="113" t="s">
        <v>129</v>
      </c>
    </row>
    <row r="936" spans="1:14" ht="16.5">
      <c r="A936" s="105" t="s">
        <v>2413</v>
      </c>
      <c r="B936" s="67" t="s">
        <v>1257</v>
      </c>
      <c r="C936" s="67" t="s">
        <v>710</v>
      </c>
      <c r="D936" s="67" t="s">
        <v>725</v>
      </c>
      <c r="E936" s="68" t="s">
        <v>160</v>
      </c>
      <c r="F936" s="108">
        <v>1</v>
      </c>
      <c r="G936" s="111" t="s">
        <v>130</v>
      </c>
      <c r="H936" s="109" t="s">
        <v>130</v>
      </c>
      <c r="I936" s="108">
        <v>1</v>
      </c>
      <c r="J936" s="115" t="s">
        <v>130</v>
      </c>
      <c r="K936" s="113" t="s">
        <v>130</v>
      </c>
      <c r="L936" s="108">
        <v>1</v>
      </c>
      <c r="M936" s="115" t="s">
        <v>130</v>
      </c>
      <c r="N936" s="113" t="s">
        <v>130</v>
      </c>
    </row>
    <row r="937" spans="1:14" ht="16.5">
      <c r="A937" s="105" t="s">
        <v>2414</v>
      </c>
      <c r="B937" s="67" t="s">
        <v>1257</v>
      </c>
      <c r="C937" s="67" t="s">
        <v>710</v>
      </c>
      <c r="D937" s="67" t="s">
        <v>725</v>
      </c>
      <c r="E937" s="68" t="s">
        <v>146</v>
      </c>
      <c r="F937" s="108">
        <v>1</v>
      </c>
      <c r="G937" s="111" t="s">
        <v>130</v>
      </c>
      <c r="H937" s="109" t="s">
        <v>130</v>
      </c>
      <c r="I937" s="108">
        <v>1</v>
      </c>
      <c r="J937" s="115" t="s">
        <v>130</v>
      </c>
      <c r="K937" s="113" t="s">
        <v>130</v>
      </c>
      <c r="L937" s="108" t="s">
        <v>129</v>
      </c>
      <c r="M937" s="115" t="s">
        <v>129</v>
      </c>
      <c r="N937" s="113" t="s">
        <v>129</v>
      </c>
    </row>
    <row r="938" spans="1:14" ht="16.5">
      <c r="A938" s="105" t="s">
        <v>2415</v>
      </c>
      <c r="B938" s="67" t="s">
        <v>1257</v>
      </c>
      <c r="C938" s="67" t="s">
        <v>710</v>
      </c>
      <c r="D938" s="67" t="s">
        <v>725</v>
      </c>
      <c r="E938" s="68" t="s">
        <v>2416</v>
      </c>
      <c r="F938" s="108" t="s">
        <v>129</v>
      </c>
      <c r="G938" s="111" t="s">
        <v>129</v>
      </c>
      <c r="H938" s="109" t="s">
        <v>129</v>
      </c>
      <c r="I938" s="108" t="s">
        <v>129</v>
      </c>
      <c r="J938" s="115" t="s">
        <v>129</v>
      </c>
      <c r="K938" s="113" t="s">
        <v>129</v>
      </c>
      <c r="L938" s="108" t="s">
        <v>129</v>
      </c>
      <c r="M938" s="115" t="s">
        <v>129</v>
      </c>
      <c r="N938" s="113" t="s">
        <v>129</v>
      </c>
    </row>
    <row r="939" spans="1:14" ht="16.5">
      <c r="A939" s="105" t="s">
        <v>2417</v>
      </c>
      <c r="B939" s="67" t="s">
        <v>1257</v>
      </c>
      <c r="C939" s="67" t="s">
        <v>710</v>
      </c>
      <c r="D939" s="67" t="s">
        <v>725</v>
      </c>
      <c r="E939" s="68" t="s">
        <v>392</v>
      </c>
      <c r="F939" s="108">
        <v>2</v>
      </c>
      <c r="G939" s="111" t="s">
        <v>130</v>
      </c>
      <c r="H939" s="109" t="s">
        <v>130</v>
      </c>
      <c r="I939" s="108">
        <v>2</v>
      </c>
      <c r="J939" s="115" t="s">
        <v>130</v>
      </c>
      <c r="K939" s="113" t="s">
        <v>130</v>
      </c>
      <c r="L939" s="108">
        <v>2</v>
      </c>
      <c r="M939" s="115" t="s">
        <v>130</v>
      </c>
      <c r="N939" s="113" t="s">
        <v>130</v>
      </c>
    </row>
    <row r="940" spans="1:14" ht="16.5">
      <c r="A940" s="105" t="s">
        <v>2418</v>
      </c>
      <c r="B940" s="67" t="s">
        <v>1257</v>
      </c>
      <c r="C940" s="67" t="s">
        <v>710</v>
      </c>
      <c r="D940" s="67" t="s">
        <v>725</v>
      </c>
      <c r="E940" s="68" t="s">
        <v>2419</v>
      </c>
      <c r="F940" s="108">
        <v>5</v>
      </c>
      <c r="G940" s="111">
        <v>5</v>
      </c>
      <c r="H940" s="109" t="s">
        <v>129</v>
      </c>
      <c r="I940" s="108">
        <v>5</v>
      </c>
      <c r="J940" s="115">
        <v>5</v>
      </c>
      <c r="K940" s="113" t="s">
        <v>129</v>
      </c>
      <c r="L940" s="108">
        <v>8</v>
      </c>
      <c r="M940" s="115">
        <v>8</v>
      </c>
      <c r="N940" s="113" t="s">
        <v>129</v>
      </c>
    </row>
    <row r="941" spans="1:14" ht="16.5">
      <c r="A941" s="105" t="s">
        <v>2420</v>
      </c>
      <c r="B941" s="67" t="s">
        <v>1257</v>
      </c>
      <c r="C941" s="67" t="s">
        <v>710</v>
      </c>
      <c r="D941" s="67" t="s">
        <v>725</v>
      </c>
      <c r="E941" s="68" t="s">
        <v>2421</v>
      </c>
      <c r="F941" s="108">
        <v>27</v>
      </c>
      <c r="G941" s="111">
        <v>27</v>
      </c>
      <c r="H941" s="109" t="s">
        <v>129</v>
      </c>
      <c r="I941" s="108">
        <v>25</v>
      </c>
      <c r="J941" s="115">
        <v>25</v>
      </c>
      <c r="K941" s="113" t="s">
        <v>129</v>
      </c>
      <c r="L941" s="108">
        <v>22</v>
      </c>
      <c r="M941" s="115">
        <v>21</v>
      </c>
      <c r="N941" s="113">
        <v>1</v>
      </c>
    </row>
    <row r="942" spans="1:14" ht="16.5">
      <c r="A942" s="105" t="s">
        <v>2422</v>
      </c>
      <c r="B942" s="67" t="s">
        <v>1257</v>
      </c>
      <c r="C942" s="67" t="s">
        <v>710</v>
      </c>
      <c r="D942" s="67" t="s">
        <v>725</v>
      </c>
      <c r="E942" s="68" t="s">
        <v>2423</v>
      </c>
      <c r="F942" s="108">
        <v>31</v>
      </c>
      <c r="G942" s="111">
        <v>31</v>
      </c>
      <c r="H942" s="109" t="s">
        <v>129</v>
      </c>
      <c r="I942" s="108">
        <v>31</v>
      </c>
      <c r="J942" s="115">
        <v>31</v>
      </c>
      <c r="K942" s="113" t="s">
        <v>129</v>
      </c>
      <c r="L942" s="108">
        <v>29</v>
      </c>
      <c r="M942" s="115">
        <v>29</v>
      </c>
      <c r="N942" s="113" t="s">
        <v>129</v>
      </c>
    </row>
    <row r="943" spans="1:14" ht="16.5">
      <c r="A943" s="105" t="s">
        <v>2424</v>
      </c>
      <c r="B943" s="67" t="s">
        <v>1257</v>
      </c>
      <c r="C943" s="67" t="s">
        <v>710</v>
      </c>
      <c r="D943" s="67" t="s">
        <v>725</v>
      </c>
      <c r="E943" s="68" t="s">
        <v>2425</v>
      </c>
      <c r="F943" s="108">
        <v>21</v>
      </c>
      <c r="G943" s="111">
        <v>20</v>
      </c>
      <c r="H943" s="109">
        <v>1</v>
      </c>
      <c r="I943" s="108">
        <v>21</v>
      </c>
      <c r="J943" s="115">
        <v>20</v>
      </c>
      <c r="K943" s="113">
        <v>1</v>
      </c>
      <c r="L943" s="108">
        <v>19</v>
      </c>
      <c r="M943" s="115">
        <v>18</v>
      </c>
      <c r="N943" s="113">
        <v>1</v>
      </c>
    </row>
    <row r="944" spans="1:14" ht="16.5">
      <c r="A944" s="105" t="s">
        <v>2426</v>
      </c>
      <c r="B944" s="67" t="s">
        <v>1257</v>
      </c>
      <c r="C944" s="67" t="s">
        <v>710</v>
      </c>
      <c r="D944" s="67" t="s">
        <v>725</v>
      </c>
      <c r="E944" s="68" t="s">
        <v>2427</v>
      </c>
      <c r="F944" s="108">
        <v>13</v>
      </c>
      <c r="G944" s="111">
        <v>13</v>
      </c>
      <c r="H944" s="109" t="s">
        <v>129</v>
      </c>
      <c r="I944" s="108">
        <v>12</v>
      </c>
      <c r="J944" s="115">
        <v>12</v>
      </c>
      <c r="K944" s="113" t="s">
        <v>129</v>
      </c>
      <c r="L944" s="108">
        <v>9</v>
      </c>
      <c r="M944" s="115">
        <v>9</v>
      </c>
      <c r="N944" s="113" t="s">
        <v>129</v>
      </c>
    </row>
    <row r="945" spans="1:14" ht="16.5">
      <c r="A945" s="105" t="s">
        <v>2428</v>
      </c>
      <c r="B945" s="67" t="s">
        <v>1257</v>
      </c>
      <c r="C945" s="67" t="s">
        <v>710</v>
      </c>
      <c r="D945" s="67" t="s">
        <v>725</v>
      </c>
      <c r="E945" s="68" t="s">
        <v>2429</v>
      </c>
      <c r="F945" s="108">
        <v>11</v>
      </c>
      <c r="G945" s="111">
        <v>11</v>
      </c>
      <c r="H945" s="109" t="s">
        <v>129</v>
      </c>
      <c r="I945" s="108">
        <v>10</v>
      </c>
      <c r="J945" s="115">
        <v>10</v>
      </c>
      <c r="K945" s="113" t="s">
        <v>129</v>
      </c>
      <c r="L945" s="108">
        <v>7</v>
      </c>
      <c r="M945" s="115">
        <v>7</v>
      </c>
      <c r="N945" s="113" t="s">
        <v>129</v>
      </c>
    </row>
    <row r="946" spans="1:14" ht="16.5">
      <c r="A946" s="105" t="s">
        <v>2430</v>
      </c>
      <c r="B946" s="67" t="s">
        <v>1257</v>
      </c>
      <c r="C946" s="67" t="s">
        <v>710</v>
      </c>
      <c r="D946" s="67" t="s">
        <v>725</v>
      </c>
      <c r="E946" s="68" t="s">
        <v>1107</v>
      </c>
      <c r="F946" s="108">
        <v>2</v>
      </c>
      <c r="G946" s="111" t="s">
        <v>130</v>
      </c>
      <c r="H946" s="109" t="s">
        <v>130</v>
      </c>
      <c r="I946" s="108">
        <v>3</v>
      </c>
      <c r="J946" s="115">
        <v>3</v>
      </c>
      <c r="K946" s="113" t="s">
        <v>129</v>
      </c>
      <c r="L946" s="108">
        <v>3</v>
      </c>
      <c r="M946" s="115">
        <v>3</v>
      </c>
      <c r="N946" s="113" t="s">
        <v>129</v>
      </c>
    </row>
    <row r="947" spans="1:14" ht="16.5">
      <c r="A947" s="105" t="s">
        <v>726</v>
      </c>
      <c r="B947" s="67" t="s">
        <v>1257</v>
      </c>
      <c r="C947" s="67" t="s">
        <v>710</v>
      </c>
      <c r="D947" s="67" t="s">
        <v>727</v>
      </c>
      <c r="E947" s="68"/>
      <c r="F947" s="108">
        <v>135</v>
      </c>
      <c r="G947" s="111">
        <v>135</v>
      </c>
      <c r="H947" s="109" t="s">
        <v>129</v>
      </c>
      <c r="I947" s="108">
        <v>123</v>
      </c>
      <c r="J947" s="115">
        <v>123</v>
      </c>
      <c r="K947" s="113" t="s">
        <v>129</v>
      </c>
      <c r="L947" s="108">
        <v>113</v>
      </c>
      <c r="M947" s="115">
        <v>112</v>
      </c>
      <c r="N947" s="113">
        <v>1</v>
      </c>
    </row>
    <row r="948" spans="1:14" ht="16.5">
      <c r="A948" s="105" t="s">
        <v>2431</v>
      </c>
      <c r="B948" s="67" t="s">
        <v>1257</v>
      </c>
      <c r="C948" s="67" t="s">
        <v>710</v>
      </c>
      <c r="D948" s="67" t="s">
        <v>727</v>
      </c>
      <c r="E948" s="68" t="s">
        <v>2432</v>
      </c>
      <c r="F948" s="108">
        <v>33</v>
      </c>
      <c r="G948" s="111">
        <v>33</v>
      </c>
      <c r="H948" s="109" t="s">
        <v>129</v>
      </c>
      <c r="I948" s="108">
        <v>29</v>
      </c>
      <c r="J948" s="115">
        <v>29</v>
      </c>
      <c r="K948" s="113" t="s">
        <v>129</v>
      </c>
      <c r="L948" s="108">
        <v>30</v>
      </c>
      <c r="M948" s="115">
        <v>30</v>
      </c>
      <c r="N948" s="113" t="s">
        <v>129</v>
      </c>
    </row>
    <row r="949" spans="1:14" ht="16.5">
      <c r="A949" s="105" t="s">
        <v>2433</v>
      </c>
      <c r="B949" s="67" t="s">
        <v>1257</v>
      </c>
      <c r="C949" s="67" t="s">
        <v>710</v>
      </c>
      <c r="D949" s="67" t="s">
        <v>727</v>
      </c>
      <c r="E949" s="68" t="s">
        <v>2434</v>
      </c>
      <c r="F949" s="108">
        <v>16</v>
      </c>
      <c r="G949" s="111">
        <v>16</v>
      </c>
      <c r="H949" s="109" t="s">
        <v>129</v>
      </c>
      <c r="I949" s="108">
        <v>15</v>
      </c>
      <c r="J949" s="115">
        <v>15</v>
      </c>
      <c r="K949" s="113" t="s">
        <v>129</v>
      </c>
      <c r="L949" s="108">
        <v>11</v>
      </c>
      <c r="M949" s="115">
        <v>11</v>
      </c>
      <c r="N949" s="113" t="s">
        <v>129</v>
      </c>
    </row>
    <row r="950" spans="1:14" ht="16.5">
      <c r="A950" s="105" t="s">
        <v>2435</v>
      </c>
      <c r="B950" s="67" t="s">
        <v>1257</v>
      </c>
      <c r="C950" s="67" t="s">
        <v>710</v>
      </c>
      <c r="D950" s="67" t="s">
        <v>727</v>
      </c>
      <c r="E950" s="68" t="s">
        <v>141</v>
      </c>
      <c r="F950" s="108">
        <v>19</v>
      </c>
      <c r="G950" s="111">
        <v>19</v>
      </c>
      <c r="H950" s="109" t="s">
        <v>129</v>
      </c>
      <c r="I950" s="108">
        <v>19</v>
      </c>
      <c r="J950" s="115">
        <v>19</v>
      </c>
      <c r="K950" s="113" t="s">
        <v>129</v>
      </c>
      <c r="L950" s="108">
        <v>20</v>
      </c>
      <c r="M950" s="115">
        <v>19</v>
      </c>
      <c r="N950" s="113">
        <v>1</v>
      </c>
    </row>
    <row r="951" spans="1:14" ht="16.5">
      <c r="A951" s="105" t="s">
        <v>2436</v>
      </c>
      <c r="B951" s="67" t="s">
        <v>1257</v>
      </c>
      <c r="C951" s="67" t="s">
        <v>710</v>
      </c>
      <c r="D951" s="67" t="s">
        <v>727</v>
      </c>
      <c r="E951" s="68" t="s">
        <v>181</v>
      </c>
      <c r="F951" s="108">
        <v>13</v>
      </c>
      <c r="G951" s="111">
        <v>13</v>
      </c>
      <c r="H951" s="109" t="s">
        <v>129</v>
      </c>
      <c r="I951" s="108">
        <v>11</v>
      </c>
      <c r="J951" s="115">
        <v>11</v>
      </c>
      <c r="K951" s="113" t="s">
        <v>129</v>
      </c>
      <c r="L951" s="108">
        <v>8</v>
      </c>
      <c r="M951" s="115">
        <v>8</v>
      </c>
      <c r="N951" s="113" t="s">
        <v>129</v>
      </c>
    </row>
    <row r="952" spans="1:14" ht="16.5">
      <c r="A952" s="105" t="s">
        <v>2437</v>
      </c>
      <c r="B952" s="67" t="s">
        <v>1257</v>
      </c>
      <c r="C952" s="67" t="s">
        <v>710</v>
      </c>
      <c r="D952" s="67" t="s">
        <v>727</v>
      </c>
      <c r="E952" s="68" t="s">
        <v>258</v>
      </c>
      <c r="F952" s="108">
        <v>14</v>
      </c>
      <c r="G952" s="111">
        <v>14</v>
      </c>
      <c r="H952" s="109" t="s">
        <v>129</v>
      </c>
      <c r="I952" s="108">
        <v>12</v>
      </c>
      <c r="J952" s="115">
        <v>12</v>
      </c>
      <c r="K952" s="113" t="s">
        <v>129</v>
      </c>
      <c r="L952" s="108">
        <v>10</v>
      </c>
      <c r="M952" s="115">
        <v>10</v>
      </c>
      <c r="N952" s="113" t="s">
        <v>129</v>
      </c>
    </row>
    <row r="953" spans="1:14" ht="16.5">
      <c r="A953" s="105" t="s">
        <v>2438</v>
      </c>
      <c r="B953" s="67" t="s">
        <v>1257</v>
      </c>
      <c r="C953" s="67" t="s">
        <v>710</v>
      </c>
      <c r="D953" s="67" t="s">
        <v>727</v>
      </c>
      <c r="E953" s="68" t="s">
        <v>2439</v>
      </c>
      <c r="F953" s="108">
        <v>11</v>
      </c>
      <c r="G953" s="111">
        <v>11</v>
      </c>
      <c r="H953" s="109" t="s">
        <v>129</v>
      </c>
      <c r="I953" s="108">
        <v>10</v>
      </c>
      <c r="J953" s="115">
        <v>10</v>
      </c>
      <c r="K953" s="113" t="s">
        <v>129</v>
      </c>
      <c r="L953" s="108">
        <v>10</v>
      </c>
      <c r="M953" s="115">
        <v>10</v>
      </c>
      <c r="N953" s="113" t="s">
        <v>129</v>
      </c>
    </row>
    <row r="954" spans="1:14" ht="16.5">
      <c r="A954" s="105" t="s">
        <v>2440</v>
      </c>
      <c r="B954" s="67" t="s">
        <v>1257</v>
      </c>
      <c r="C954" s="67" t="s">
        <v>710</v>
      </c>
      <c r="D954" s="67" t="s">
        <v>727</v>
      </c>
      <c r="E954" s="68" t="s">
        <v>2441</v>
      </c>
      <c r="F954" s="108">
        <v>10</v>
      </c>
      <c r="G954" s="111">
        <v>10</v>
      </c>
      <c r="H954" s="109" t="s">
        <v>129</v>
      </c>
      <c r="I954" s="108">
        <v>8</v>
      </c>
      <c r="J954" s="115">
        <v>8</v>
      </c>
      <c r="K954" s="113" t="s">
        <v>129</v>
      </c>
      <c r="L954" s="108">
        <v>8</v>
      </c>
      <c r="M954" s="115">
        <v>8</v>
      </c>
      <c r="N954" s="113" t="s">
        <v>129</v>
      </c>
    </row>
    <row r="955" spans="1:14" ht="16.5">
      <c r="A955" s="105" t="s">
        <v>2442</v>
      </c>
      <c r="B955" s="67" t="s">
        <v>1257</v>
      </c>
      <c r="C955" s="67" t="s">
        <v>710</v>
      </c>
      <c r="D955" s="67" t="s">
        <v>727</v>
      </c>
      <c r="E955" s="68" t="s">
        <v>1999</v>
      </c>
      <c r="F955" s="108">
        <v>11</v>
      </c>
      <c r="G955" s="111">
        <v>11</v>
      </c>
      <c r="H955" s="109" t="s">
        <v>129</v>
      </c>
      <c r="I955" s="108">
        <v>11</v>
      </c>
      <c r="J955" s="115">
        <v>11</v>
      </c>
      <c r="K955" s="113" t="s">
        <v>129</v>
      </c>
      <c r="L955" s="108">
        <v>11</v>
      </c>
      <c r="M955" s="115">
        <v>11</v>
      </c>
      <c r="N955" s="113" t="s">
        <v>129</v>
      </c>
    </row>
    <row r="956" spans="1:14" ht="16.5">
      <c r="A956" s="105" t="s">
        <v>2443</v>
      </c>
      <c r="B956" s="67" t="s">
        <v>1257</v>
      </c>
      <c r="C956" s="67" t="s">
        <v>710</v>
      </c>
      <c r="D956" s="67" t="s">
        <v>727</v>
      </c>
      <c r="E956" s="68" t="s">
        <v>160</v>
      </c>
      <c r="F956" s="108">
        <v>3</v>
      </c>
      <c r="G956" s="111">
        <v>3</v>
      </c>
      <c r="H956" s="109" t="s">
        <v>129</v>
      </c>
      <c r="I956" s="108">
        <v>3</v>
      </c>
      <c r="J956" s="115">
        <v>3</v>
      </c>
      <c r="K956" s="113" t="s">
        <v>129</v>
      </c>
      <c r="L956" s="108" t="s">
        <v>129</v>
      </c>
      <c r="M956" s="115" t="s">
        <v>129</v>
      </c>
      <c r="N956" s="113" t="s">
        <v>129</v>
      </c>
    </row>
    <row r="957" spans="1:14" ht="16.5">
      <c r="A957" s="105" t="s">
        <v>2444</v>
      </c>
      <c r="B957" s="67" t="s">
        <v>1257</v>
      </c>
      <c r="C957" s="67" t="s">
        <v>710</v>
      </c>
      <c r="D957" s="67" t="s">
        <v>727</v>
      </c>
      <c r="E957" s="68" t="s">
        <v>381</v>
      </c>
      <c r="F957" s="108">
        <v>1</v>
      </c>
      <c r="G957" s="111" t="s">
        <v>130</v>
      </c>
      <c r="H957" s="109" t="s">
        <v>130</v>
      </c>
      <c r="I957" s="108">
        <v>1</v>
      </c>
      <c r="J957" s="115" t="s">
        <v>130</v>
      </c>
      <c r="K957" s="113" t="s">
        <v>130</v>
      </c>
      <c r="L957" s="108">
        <v>2</v>
      </c>
      <c r="M957" s="115" t="s">
        <v>130</v>
      </c>
      <c r="N957" s="113" t="s">
        <v>130</v>
      </c>
    </row>
    <row r="958" spans="1:14" ht="16.5">
      <c r="A958" s="105" t="s">
        <v>2445</v>
      </c>
      <c r="B958" s="67" t="s">
        <v>1257</v>
      </c>
      <c r="C958" s="67" t="s">
        <v>710</v>
      </c>
      <c r="D958" s="67" t="s">
        <v>727</v>
      </c>
      <c r="E958" s="68" t="s">
        <v>2446</v>
      </c>
      <c r="F958" s="108">
        <v>2</v>
      </c>
      <c r="G958" s="111" t="s">
        <v>130</v>
      </c>
      <c r="H958" s="109" t="s">
        <v>130</v>
      </c>
      <c r="I958" s="108">
        <v>2</v>
      </c>
      <c r="J958" s="115" t="s">
        <v>130</v>
      </c>
      <c r="K958" s="113" t="s">
        <v>130</v>
      </c>
      <c r="L958" s="108">
        <v>1</v>
      </c>
      <c r="M958" s="115" t="s">
        <v>130</v>
      </c>
      <c r="N958" s="113" t="s">
        <v>130</v>
      </c>
    </row>
    <row r="959" spans="1:14" ht="16.5">
      <c r="A959" s="105" t="s">
        <v>2447</v>
      </c>
      <c r="B959" s="67" t="s">
        <v>1257</v>
      </c>
      <c r="C959" s="67" t="s">
        <v>710</v>
      </c>
      <c r="D959" s="67" t="s">
        <v>727</v>
      </c>
      <c r="E959" s="68" t="s">
        <v>204</v>
      </c>
      <c r="F959" s="108">
        <v>2</v>
      </c>
      <c r="G959" s="111" t="s">
        <v>130</v>
      </c>
      <c r="H959" s="109" t="s">
        <v>130</v>
      </c>
      <c r="I959" s="108">
        <v>2</v>
      </c>
      <c r="J959" s="115" t="s">
        <v>130</v>
      </c>
      <c r="K959" s="113" t="s">
        <v>130</v>
      </c>
      <c r="L959" s="108">
        <v>2</v>
      </c>
      <c r="M959" s="115" t="s">
        <v>130</v>
      </c>
      <c r="N959" s="113" t="s">
        <v>130</v>
      </c>
    </row>
    <row r="960" spans="1:14" ht="16.5">
      <c r="A960" s="105" t="s">
        <v>2448</v>
      </c>
      <c r="B960" s="67" t="s">
        <v>1257</v>
      </c>
      <c r="C960" s="67" t="s">
        <v>710</v>
      </c>
      <c r="D960" s="67" t="s">
        <v>710</v>
      </c>
      <c r="E960" s="68"/>
      <c r="F960" s="108" t="s">
        <v>128</v>
      </c>
      <c r="G960" s="111" t="s">
        <v>128</v>
      </c>
      <c r="H960" s="109" t="s">
        <v>128</v>
      </c>
      <c r="I960" s="108" t="s">
        <v>128</v>
      </c>
      <c r="J960" s="115" t="s">
        <v>128</v>
      </c>
      <c r="K960" s="113" t="s">
        <v>128</v>
      </c>
      <c r="L960" s="108" t="s">
        <v>129</v>
      </c>
      <c r="M960" s="115" t="s">
        <v>129</v>
      </c>
      <c r="N960" s="113" t="s">
        <v>129</v>
      </c>
    </row>
    <row r="961" spans="1:14" ht="16.5">
      <c r="A961" s="105" t="s">
        <v>2449</v>
      </c>
      <c r="B961" s="67" t="s">
        <v>1257</v>
      </c>
      <c r="C961" s="67" t="s">
        <v>710</v>
      </c>
      <c r="D961" s="67" t="s">
        <v>710</v>
      </c>
      <c r="E961" s="68"/>
      <c r="F961" s="108" t="s">
        <v>128</v>
      </c>
      <c r="G961" s="111" t="s">
        <v>128</v>
      </c>
      <c r="H961" s="109" t="s">
        <v>128</v>
      </c>
      <c r="I961" s="108" t="s">
        <v>129</v>
      </c>
      <c r="J961" s="115" t="s">
        <v>129</v>
      </c>
      <c r="K961" s="113" t="s">
        <v>129</v>
      </c>
      <c r="L961" s="108" t="s">
        <v>129</v>
      </c>
      <c r="M961" s="115" t="s">
        <v>129</v>
      </c>
      <c r="N961" s="113" t="s">
        <v>129</v>
      </c>
    </row>
    <row r="962" spans="1:14" ht="16.5">
      <c r="A962" s="105" t="s">
        <v>2450</v>
      </c>
      <c r="B962" s="67" t="s">
        <v>1257</v>
      </c>
      <c r="C962" s="67" t="s">
        <v>729</v>
      </c>
      <c r="D962" s="67"/>
      <c r="E962" s="68"/>
      <c r="F962" s="108">
        <v>1324</v>
      </c>
      <c r="G962" s="111">
        <v>1292</v>
      </c>
      <c r="H962" s="109">
        <v>31</v>
      </c>
      <c r="I962" s="108">
        <v>1230</v>
      </c>
      <c r="J962" s="115">
        <v>1215</v>
      </c>
      <c r="K962" s="113">
        <v>15</v>
      </c>
      <c r="L962" s="108">
        <v>1115</v>
      </c>
      <c r="M962" s="115">
        <v>1097</v>
      </c>
      <c r="N962" s="113">
        <v>18</v>
      </c>
    </row>
    <row r="963" spans="1:14" ht="16.5">
      <c r="A963" s="105" t="s">
        <v>730</v>
      </c>
      <c r="B963" s="67" t="s">
        <v>1257</v>
      </c>
      <c r="C963" s="67" t="s">
        <v>729</v>
      </c>
      <c r="D963" s="67" t="s">
        <v>729</v>
      </c>
      <c r="E963" s="68"/>
      <c r="F963" s="108">
        <v>9</v>
      </c>
      <c r="G963" s="111">
        <v>9</v>
      </c>
      <c r="H963" s="109" t="s">
        <v>129</v>
      </c>
      <c r="I963" s="108">
        <v>7</v>
      </c>
      <c r="J963" s="115">
        <v>7</v>
      </c>
      <c r="K963" s="113" t="s">
        <v>129</v>
      </c>
      <c r="L963" s="108">
        <v>5</v>
      </c>
      <c r="M963" s="115">
        <v>5</v>
      </c>
      <c r="N963" s="113" t="s">
        <v>129</v>
      </c>
    </row>
    <row r="964" spans="1:14" ht="16.5">
      <c r="A964" s="105" t="s">
        <v>2451</v>
      </c>
      <c r="B964" s="67" t="s">
        <v>1257</v>
      </c>
      <c r="C964" s="67" t="s">
        <v>729</v>
      </c>
      <c r="D964" s="67" t="s">
        <v>729</v>
      </c>
      <c r="E964" s="68" t="s">
        <v>2452</v>
      </c>
      <c r="F964" s="108">
        <v>1</v>
      </c>
      <c r="G964" s="111" t="s">
        <v>130</v>
      </c>
      <c r="H964" s="109" t="s">
        <v>130</v>
      </c>
      <c r="I964" s="108">
        <v>1</v>
      </c>
      <c r="J964" s="115" t="s">
        <v>130</v>
      </c>
      <c r="K964" s="113" t="s">
        <v>130</v>
      </c>
      <c r="L964" s="108">
        <v>1</v>
      </c>
      <c r="M964" s="115" t="s">
        <v>130</v>
      </c>
      <c r="N964" s="113" t="s">
        <v>130</v>
      </c>
    </row>
    <row r="965" spans="1:14" ht="16.5">
      <c r="A965" s="105" t="s">
        <v>2453</v>
      </c>
      <c r="B965" s="67" t="s">
        <v>1257</v>
      </c>
      <c r="C965" s="67" t="s">
        <v>729</v>
      </c>
      <c r="D965" s="67" t="s">
        <v>729</v>
      </c>
      <c r="E965" s="68" t="s">
        <v>269</v>
      </c>
      <c r="F965" s="108" t="s">
        <v>129</v>
      </c>
      <c r="G965" s="111" t="s">
        <v>129</v>
      </c>
      <c r="H965" s="109" t="s">
        <v>129</v>
      </c>
      <c r="I965" s="108" t="s">
        <v>129</v>
      </c>
      <c r="J965" s="115" t="s">
        <v>129</v>
      </c>
      <c r="K965" s="113" t="s">
        <v>129</v>
      </c>
      <c r="L965" s="108" t="s">
        <v>129</v>
      </c>
      <c r="M965" s="115" t="s">
        <v>129</v>
      </c>
      <c r="N965" s="113" t="s">
        <v>129</v>
      </c>
    </row>
    <row r="966" spans="1:14" ht="16.5">
      <c r="A966" s="105" t="s">
        <v>2454</v>
      </c>
      <c r="B966" s="67" t="s">
        <v>1257</v>
      </c>
      <c r="C966" s="67" t="s">
        <v>729</v>
      </c>
      <c r="D966" s="67" t="s">
        <v>729</v>
      </c>
      <c r="E966" s="68" t="s">
        <v>2455</v>
      </c>
      <c r="F966" s="108">
        <v>4</v>
      </c>
      <c r="G966" s="111">
        <v>4</v>
      </c>
      <c r="H966" s="109" t="s">
        <v>129</v>
      </c>
      <c r="I966" s="108">
        <v>3</v>
      </c>
      <c r="J966" s="115">
        <v>3</v>
      </c>
      <c r="K966" s="113" t="s">
        <v>129</v>
      </c>
      <c r="L966" s="108">
        <v>3</v>
      </c>
      <c r="M966" s="115">
        <v>3</v>
      </c>
      <c r="N966" s="113" t="s">
        <v>129</v>
      </c>
    </row>
    <row r="967" spans="1:14" ht="16.5">
      <c r="A967" s="105" t="s">
        <v>2456</v>
      </c>
      <c r="B967" s="67" t="s">
        <v>1257</v>
      </c>
      <c r="C967" s="67" t="s">
        <v>729</v>
      </c>
      <c r="D967" s="67" t="s">
        <v>729</v>
      </c>
      <c r="E967" s="68" t="s">
        <v>2457</v>
      </c>
      <c r="F967" s="108">
        <v>2</v>
      </c>
      <c r="G967" s="111" t="s">
        <v>130</v>
      </c>
      <c r="H967" s="109" t="s">
        <v>130</v>
      </c>
      <c r="I967" s="108">
        <v>2</v>
      </c>
      <c r="J967" s="115" t="s">
        <v>130</v>
      </c>
      <c r="K967" s="113" t="s">
        <v>130</v>
      </c>
      <c r="L967" s="108">
        <v>1</v>
      </c>
      <c r="M967" s="115" t="s">
        <v>130</v>
      </c>
      <c r="N967" s="113" t="s">
        <v>130</v>
      </c>
    </row>
    <row r="968" spans="1:14" ht="16.5">
      <c r="A968" s="105" t="s">
        <v>2458</v>
      </c>
      <c r="B968" s="67" t="s">
        <v>1257</v>
      </c>
      <c r="C968" s="67" t="s">
        <v>729</v>
      </c>
      <c r="D968" s="67" t="s">
        <v>729</v>
      </c>
      <c r="E968" s="68" t="s">
        <v>2459</v>
      </c>
      <c r="F968" s="108">
        <v>2</v>
      </c>
      <c r="G968" s="111" t="s">
        <v>130</v>
      </c>
      <c r="H968" s="109" t="s">
        <v>130</v>
      </c>
      <c r="I968" s="108">
        <v>1</v>
      </c>
      <c r="J968" s="115" t="s">
        <v>130</v>
      </c>
      <c r="K968" s="113" t="s">
        <v>130</v>
      </c>
      <c r="L968" s="108" t="s">
        <v>129</v>
      </c>
      <c r="M968" s="115" t="s">
        <v>129</v>
      </c>
      <c r="N968" s="113" t="s">
        <v>129</v>
      </c>
    </row>
    <row r="969" spans="1:14" ht="16.5">
      <c r="A969" s="105" t="s">
        <v>2460</v>
      </c>
      <c r="B969" s="67" t="s">
        <v>1257</v>
      </c>
      <c r="C969" s="67" t="s">
        <v>729</v>
      </c>
      <c r="D969" s="67" t="s">
        <v>729</v>
      </c>
      <c r="E969" s="68" t="s">
        <v>2461</v>
      </c>
      <c r="F969" s="108" t="s">
        <v>129</v>
      </c>
      <c r="G969" s="111" t="s">
        <v>129</v>
      </c>
      <c r="H969" s="109" t="s">
        <v>129</v>
      </c>
      <c r="I969" s="108" t="s">
        <v>129</v>
      </c>
      <c r="J969" s="115" t="s">
        <v>129</v>
      </c>
      <c r="K969" s="113" t="s">
        <v>129</v>
      </c>
      <c r="L969" s="108" t="s">
        <v>129</v>
      </c>
      <c r="M969" s="115" t="s">
        <v>129</v>
      </c>
      <c r="N969" s="113" t="s">
        <v>129</v>
      </c>
    </row>
    <row r="970" spans="1:14" ht="16.5">
      <c r="A970" s="105" t="s">
        <v>2462</v>
      </c>
      <c r="B970" s="67" t="s">
        <v>1257</v>
      </c>
      <c r="C970" s="67" t="s">
        <v>729</v>
      </c>
      <c r="D970" s="67" t="s">
        <v>729</v>
      </c>
      <c r="E970" s="68" t="s">
        <v>2463</v>
      </c>
      <c r="F970" s="108" t="s">
        <v>129</v>
      </c>
      <c r="G970" s="111" t="s">
        <v>129</v>
      </c>
      <c r="H970" s="109" t="s">
        <v>129</v>
      </c>
      <c r="I970" s="108" t="s">
        <v>129</v>
      </c>
      <c r="J970" s="115" t="s">
        <v>129</v>
      </c>
      <c r="K970" s="113" t="s">
        <v>129</v>
      </c>
      <c r="L970" s="108" t="s">
        <v>129</v>
      </c>
      <c r="M970" s="115" t="s">
        <v>129</v>
      </c>
      <c r="N970" s="113" t="s">
        <v>129</v>
      </c>
    </row>
    <row r="971" spans="1:14" ht="16.5">
      <c r="A971" s="105" t="s">
        <v>2464</v>
      </c>
      <c r="B971" s="67" t="s">
        <v>1257</v>
      </c>
      <c r="C971" s="67" t="s">
        <v>729</v>
      </c>
      <c r="D971" s="67" t="s">
        <v>729</v>
      </c>
      <c r="E971" s="68" t="s">
        <v>2465</v>
      </c>
      <c r="F971" s="108" t="s">
        <v>129</v>
      </c>
      <c r="G971" s="111" t="s">
        <v>129</v>
      </c>
      <c r="H971" s="109" t="s">
        <v>129</v>
      </c>
      <c r="I971" s="108" t="s">
        <v>129</v>
      </c>
      <c r="J971" s="115" t="s">
        <v>129</v>
      </c>
      <c r="K971" s="113" t="s">
        <v>129</v>
      </c>
      <c r="L971" s="108" t="s">
        <v>129</v>
      </c>
      <c r="M971" s="115" t="s">
        <v>129</v>
      </c>
      <c r="N971" s="113" t="s">
        <v>129</v>
      </c>
    </row>
    <row r="972" spans="1:14" ht="16.5">
      <c r="A972" s="105" t="s">
        <v>731</v>
      </c>
      <c r="B972" s="67" t="s">
        <v>1257</v>
      </c>
      <c r="C972" s="67" t="s">
        <v>729</v>
      </c>
      <c r="D972" s="67" t="s">
        <v>732</v>
      </c>
      <c r="E972" s="68"/>
      <c r="F972" s="108">
        <v>132</v>
      </c>
      <c r="G972" s="111">
        <v>132</v>
      </c>
      <c r="H972" s="109" t="s">
        <v>129</v>
      </c>
      <c r="I972" s="108">
        <v>110</v>
      </c>
      <c r="J972" s="115">
        <v>110</v>
      </c>
      <c r="K972" s="113" t="s">
        <v>129</v>
      </c>
      <c r="L972" s="108">
        <v>101</v>
      </c>
      <c r="M972" s="115">
        <v>101</v>
      </c>
      <c r="N972" s="113" t="s">
        <v>129</v>
      </c>
    </row>
    <row r="973" spans="1:14" ht="16.5">
      <c r="A973" s="105" t="s">
        <v>2466</v>
      </c>
      <c r="B973" s="67" t="s">
        <v>1257</v>
      </c>
      <c r="C973" s="67" t="s">
        <v>729</v>
      </c>
      <c r="D973" s="67" t="s">
        <v>732</v>
      </c>
      <c r="E973" s="68" t="s">
        <v>2467</v>
      </c>
      <c r="F973" s="108">
        <v>12</v>
      </c>
      <c r="G973" s="111">
        <v>12</v>
      </c>
      <c r="H973" s="109" t="s">
        <v>129</v>
      </c>
      <c r="I973" s="108">
        <v>9</v>
      </c>
      <c r="J973" s="115">
        <v>9</v>
      </c>
      <c r="K973" s="113" t="s">
        <v>129</v>
      </c>
      <c r="L973" s="108">
        <v>9</v>
      </c>
      <c r="M973" s="115">
        <v>9</v>
      </c>
      <c r="N973" s="113" t="s">
        <v>129</v>
      </c>
    </row>
    <row r="974" spans="1:14" ht="16.5">
      <c r="A974" s="105" t="s">
        <v>2468</v>
      </c>
      <c r="B974" s="67" t="s">
        <v>1257</v>
      </c>
      <c r="C974" s="67" t="s">
        <v>729</v>
      </c>
      <c r="D974" s="67" t="s">
        <v>732</v>
      </c>
      <c r="E974" s="68" t="s">
        <v>2469</v>
      </c>
      <c r="F974" s="108">
        <v>34</v>
      </c>
      <c r="G974" s="111">
        <v>34</v>
      </c>
      <c r="H974" s="109" t="s">
        <v>129</v>
      </c>
      <c r="I974" s="108">
        <v>32</v>
      </c>
      <c r="J974" s="115">
        <v>32</v>
      </c>
      <c r="K974" s="113" t="s">
        <v>129</v>
      </c>
      <c r="L974" s="108">
        <v>29</v>
      </c>
      <c r="M974" s="115">
        <v>29</v>
      </c>
      <c r="N974" s="113" t="s">
        <v>129</v>
      </c>
    </row>
    <row r="975" spans="1:14" ht="16.5">
      <c r="A975" s="105" t="s">
        <v>2470</v>
      </c>
      <c r="B975" s="67" t="s">
        <v>1257</v>
      </c>
      <c r="C975" s="67" t="s">
        <v>729</v>
      </c>
      <c r="D975" s="67" t="s">
        <v>732</v>
      </c>
      <c r="E975" s="68" t="s">
        <v>2471</v>
      </c>
      <c r="F975" s="108">
        <v>18</v>
      </c>
      <c r="G975" s="111">
        <v>18</v>
      </c>
      <c r="H975" s="109" t="s">
        <v>129</v>
      </c>
      <c r="I975" s="108">
        <v>12</v>
      </c>
      <c r="J975" s="115">
        <v>12</v>
      </c>
      <c r="K975" s="113" t="s">
        <v>129</v>
      </c>
      <c r="L975" s="108">
        <v>14</v>
      </c>
      <c r="M975" s="115">
        <v>14</v>
      </c>
      <c r="N975" s="113" t="s">
        <v>129</v>
      </c>
    </row>
    <row r="976" spans="1:14" ht="16.5">
      <c r="A976" s="105" t="s">
        <v>2472</v>
      </c>
      <c r="B976" s="67" t="s">
        <v>1257</v>
      </c>
      <c r="C976" s="67" t="s">
        <v>729</v>
      </c>
      <c r="D976" s="67" t="s">
        <v>732</v>
      </c>
      <c r="E976" s="68" t="s">
        <v>2473</v>
      </c>
      <c r="F976" s="108">
        <v>25</v>
      </c>
      <c r="G976" s="111">
        <v>25</v>
      </c>
      <c r="H976" s="109" t="s">
        <v>129</v>
      </c>
      <c r="I976" s="108">
        <v>22</v>
      </c>
      <c r="J976" s="115">
        <v>22</v>
      </c>
      <c r="K976" s="113" t="s">
        <v>129</v>
      </c>
      <c r="L976" s="108">
        <v>18</v>
      </c>
      <c r="M976" s="115">
        <v>18</v>
      </c>
      <c r="N976" s="113" t="s">
        <v>129</v>
      </c>
    </row>
    <row r="977" spans="1:14" ht="16.5">
      <c r="A977" s="105" t="s">
        <v>2474</v>
      </c>
      <c r="B977" s="67" t="s">
        <v>1257</v>
      </c>
      <c r="C977" s="67" t="s">
        <v>729</v>
      </c>
      <c r="D977" s="67" t="s">
        <v>732</v>
      </c>
      <c r="E977" s="68" t="s">
        <v>2475</v>
      </c>
      <c r="F977" s="108">
        <v>5</v>
      </c>
      <c r="G977" s="111">
        <v>5</v>
      </c>
      <c r="H977" s="109" t="s">
        <v>129</v>
      </c>
      <c r="I977" s="108">
        <v>5</v>
      </c>
      <c r="J977" s="115">
        <v>5</v>
      </c>
      <c r="K977" s="113" t="s">
        <v>129</v>
      </c>
      <c r="L977" s="108">
        <v>6</v>
      </c>
      <c r="M977" s="115">
        <v>6</v>
      </c>
      <c r="N977" s="113" t="s">
        <v>129</v>
      </c>
    </row>
    <row r="978" spans="1:14" ht="16.5">
      <c r="A978" s="105" t="s">
        <v>2476</v>
      </c>
      <c r="B978" s="67" t="s">
        <v>1257</v>
      </c>
      <c r="C978" s="67" t="s">
        <v>729</v>
      </c>
      <c r="D978" s="67" t="s">
        <v>732</v>
      </c>
      <c r="E978" s="68" t="s">
        <v>2477</v>
      </c>
      <c r="F978" s="108">
        <v>4</v>
      </c>
      <c r="G978" s="111" t="s">
        <v>130</v>
      </c>
      <c r="H978" s="109" t="s">
        <v>130</v>
      </c>
      <c r="I978" s="108">
        <v>4</v>
      </c>
      <c r="J978" s="115">
        <v>4</v>
      </c>
      <c r="K978" s="113" t="s">
        <v>129</v>
      </c>
      <c r="L978" s="108">
        <v>4</v>
      </c>
      <c r="M978" s="115" t="s">
        <v>130</v>
      </c>
      <c r="N978" s="113" t="s">
        <v>130</v>
      </c>
    </row>
    <row r="979" spans="1:14" ht="16.5">
      <c r="A979" s="105" t="s">
        <v>2478</v>
      </c>
      <c r="B979" s="67" t="s">
        <v>1257</v>
      </c>
      <c r="C979" s="67" t="s">
        <v>729</v>
      </c>
      <c r="D979" s="67" t="s">
        <v>732</v>
      </c>
      <c r="E979" s="68" t="s">
        <v>2479</v>
      </c>
      <c r="F979" s="108">
        <v>14</v>
      </c>
      <c r="G979" s="111">
        <v>14</v>
      </c>
      <c r="H979" s="109" t="s">
        <v>129</v>
      </c>
      <c r="I979" s="108">
        <v>10</v>
      </c>
      <c r="J979" s="115">
        <v>10</v>
      </c>
      <c r="K979" s="113" t="s">
        <v>129</v>
      </c>
      <c r="L979" s="108">
        <v>9</v>
      </c>
      <c r="M979" s="115">
        <v>9</v>
      </c>
      <c r="N979" s="113" t="s">
        <v>129</v>
      </c>
    </row>
    <row r="980" spans="1:14" ht="16.5">
      <c r="A980" s="105" t="s">
        <v>2480</v>
      </c>
      <c r="B980" s="67" t="s">
        <v>1257</v>
      </c>
      <c r="C980" s="67" t="s">
        <v>729</v>
      </c>
      <c r="D980" s="67" t="s">
        <v>732</v>
      </c>
      <c r="E980" s="68" t="s">
        <v>265</v>
      </c>
      <c r="F980" s="108">
        <v>2</v>
      </c>
      <c r="G980" s="111" t="s">
        <v>130</v>
      </c>
      <c r="H980" s="109" t="s">
        <v>130</v>
      </c>
      <c r="I980" s="108">
        <v>3</v>
      </c>
      <c r="J980" s="115">
        <v>3</v>
      </c>
      <c r="K980" s="113" t="s">
        <v>129</v>
      </c>
      <c r="L980" s="108">
        <v>1</v>
      </c>
      <c r="M980" s="115" t="s">
        <v>130</v>
      </c>
      <c r="N980" s="113" t="s">
        <v>130</v>
      </c>
    </row>
    <row r="981" spans="1:14" ht="16.5">
      <c r="A981" s="105" t="s">
        <v>2481</v>
      </c>
      <c r="B981" s="67" t="s">
        <v>1257</v>
      </c>
      <c r="C981" s="67" t="s">
        <v>729</v>
      </c>
      <c r="D981" s="67" t="s">
        <v>732</v>
      </c>
      <c r="E981" s="68" t="s">
        <v>2482</v>
      </c>
      <c r="F981" s="108">
        <v>10</v>
      </c>
      <c r="G981" s="111">
        <v>10</v>
      </c>
      <c r="H981" s="109" t="s">
        <v>129</v>
      </c>
      <c r="I981" s="108">
        <v>8</v>
      </c>
      <c r="J981" s="115">
        <v>8</v>
      </c>
      <c r="K981" s="113" t="s">
        <v>129</v>
      </c>
      <c r="L981" s="108">
        <v>6</v>
      </c>
      <c r="M981" s="115">
        <v>6</v>
      </c>
      <c r="N981" s="113" t="s">
        <v>129</v>
      </c>
    </row>
    <row r="982" spans="1:14" ht="16.5">
      <c r="A982" s="105" t="s">
        <v>2483</v>
      </c>
      <c r="B982" s="67" t="s">
        <v>1257</v>
      </c>
      <c r="C982" s="67" t="s">
        <v>729</v>
      </c>
      <c r="D982" s="67" t="s">
        <v>732</v>
      </c>
      <c r="E982" s="68" t="s">
        <v>2484</v>
      </c>
      <c r="F982" s="108">
        <v>8</v>
      </c>
      <c r="G982" s="111">
        <v>8</v>
      </c>
      <c r="H982" s="109" t="s">
        <v>129</v>
      </c>
      <c r="I982" s="108">
        <v>5</v>
      </c>
      <c r="J982" s="115">
        <v>5</v>
      </c>
      <c r="K982" s="113" t="s">
        <v>129</v>
      </c>
      <c r="L982" s="108">
        <v>5</v>
      </c>
      <c r="M982" s="115">
        <v>5</v>
      </c>
      <c r="N982" s="113" t="s">
        <v>129</v>
      </c>
    </row>
    <row r="983" spans="1:14" ht="16.5">
      <c r="A983" s="105" t="s">
        <v>733</v>
      </c>
      <c r="B983" s="67" t="s">
        <v>1257</v>
      </c>
      <c r="C983" s="67" t="s">
        <v>729</v>
      </c>
      <c r="D983" s="67" t="s">
        <v>734</v>
      </c>
      <c r="E983" s="68"/>
      <c r="F983" s="108">
        <v>165</v>
      </c>
      <c r="G983" s="111">
        <v>162</v>
      </c>
      <c r="H983" s="109">
        <v>3</v>
      </c>
      <c r="I983" s="108">
        <v>154</v>
      </c>
      <c r="J983" s="115">
        <v>151</v>
      </c>
      <c r="K983" s="113">
        <v>3</v>
      </c>
      <c r="L983" s="108">
        <v>142</v>
      </c>
      <c r="M983" s="115">
        <v>139</v>
      </c>
      <c r="N983" s="113">
        <v>3</v>
      </c>
    </row>
    <row r="984" spans="1:14" ht="16.5">
      <c r="A984" s="105" t="s">
        <v>2485</v>
      </c>
      <c r="B984" s="67" t="s">
        <v>1257</v>
      </c>
      <c r="C984" s="67" t="s">
        <v>729</v>
      </c>
      <c r="D984" s="67" t="s">
        <v>734</v>
      </c>
      <c r="E984" s="68" t="s">
        <v>2486</v>
      </c>
      <c r="F984" s="108">
        <v>29</v>
      </c>
      <c r="G984" s="111">
        <v>29</v>
      </c>
      <c r="H984" s="109" t="s">
        <v>129</v>
      </c>
      <c r="I984" s="108">
        <v>27</v>
      </c>
      <c r="J984" s="115">
        <v>27</v>
      </c>
      <c r="K984" s="113" t="s">
        <v>129</v>
      </c>
      <c r="L984" s="108">
        <v>25</v>
      </c>
      <c r="M984" s="115">
        <v>25</v>
      </c>
      <c r="N984" s="113" t="s">
        <v>129</v>
      </c>
    </row>
    <row r="985" spans="1:14" ht="16.5">
      <c r="A985" s="105" t="s">
        <v>2487</v>
      </c>
      <c r="B985" s="67" t="s">
        <v>1257</v>
      </c>
      <c r="C985" s="67" t="s">
        <v>729</v>
      </c>
      <c r="D985" s="67" t="s">
        <v>734</v>
      </c>
      <c r="E985" s="68" t="s">
        <v>2488</v>
      </c>
      <c r="F985" s="108">
        <v>10</v>
      </c>
      <c r="G985" s="111">
        <v>9</v>
      </c>
      <c r="H985" s="109">
        <v>1</v>
      </c>
      <c r="I985" s="108">
        <v>10</v>
      </c>
      <c r="J985" s="115">
        <v>9</v>
      </c>
      <c r="K985" s="113">
        <v>1</v>
      </c>
      <c r="L985" s="108">
        <v>7</v>
      </c>
      <c r="M985" s="115">
        <v>6</v>
      </c>
      <c r="N985" s="113">
        <v>1</v>
      </c>
    </row>
    <row r="986" spans="1:14" ht="16.5">
      <c r="A986" s="105" t="s">
        <v>2489</v>
      </c>
      <c r="B986" s="67" t="s">
        <v>1257</v>
      </c>
      <c r="C986" s="67" t="s">
        <v>729</v>
      </c>
      <c r="D986" s="67" t="s">
        <v>734</v>
      </c>
      <c r="E986" s="68" t="s">
        <v>207</v>
      </c>
      <c r="F986" s="108">
        <v>26</v>
      </c>
      <c r="G986" s="111">
        <v>25</v>
      </c>
      <c r="H986" s="109">
        <v>1</v>
      </c>
      <c r="I986" s="108">
        <v>26</v>
      </c>
      <c r="J986" s="115">
        <v>25</v>
      </c>
      <c r="K986" s="113">
        <v>1</v>
      </c>
      <c r="L986" s="108">
        <v>25</v>
      </c>
      <c r="M986" s="115">
        <v>23</v>
      </c>
      <c r="N986" s="113">
        <v>2</v>
      </c>
    </row>
    <row r="987" spans="1:14" ht="16.5">
      <c r="A987" s="105" t="s">
        <v>2490</v>
      </c>
      <c r="B987" s="67" t="s">
        <v>1257</v>
      </c>
      <c r="C987" s="67" t="s">
        <v>729</v>
      </c>
      <c r="D987" s="67" t="s">
        <v>734</v>
      </c>
      <c r="E987" s="68" t="s">
        <v>173</v>
      </c>
      <c r="F987" s="108" t="s">
        <v>128</v>
      </c>
      <c r="G987" s="111" t="s">
        <v>128</v>
      </c>
      <c r="H987" s="109" t="s">
        <v>128</v>
      </c>
      <c r="I987" s="108" t="s">
        <v>128</v>
      </c>
      <c r="J987" s="115" t="s">
        <v>128</v>
      </c>
      <c r="K987" s="113" t="s">
        <v>128</v>
      </c>
      <c r="L987" s="108">
        <v>8</v>
      </c>
      <c r="M987" s="115">
        <v>8</v>
      </c>
      <c r="N987" s="113" t="s">
        <v>129</v>
      </c>
    </row>
    <row r="988" spans="1:14" ht="16.5">
      <c r="A988" s="105" t="s">
        <v>2491</v>
      </c>
      <c r="B988" s="67" t="s">
        <v>1257</v>
      </c>
      <c r="C988" s="67" t="s">
        <v>729</v>
      </c>
      <c r="D988" s="67" t="s">
        <v>734</v>
      </c>
      <c r="E988" s="68" t="s">
        <v>1217</v>
      </c>
      <c r="F988" s="108" t="s">
        <v>128</v>
      </c>
      <c r="G988" s="111" t="s">
        <v>128</v>
      </c>
      <c r="H988" s="109" t="s">
        <v>128</v>
      </c>
      <c r="I988" s="108" t="s">
        <v>128</v>
      </c>
      <c r="J988" s="115" t="s">
        <v>128</v>
      </c>
      <c r="K988" s="113" t="s">
        <v>128</v>
      </c>
      <c r="L988" s="108">
        <v>16</v>
      </c>
      <c r="M988" s="115">
        <v>16</v>
      </c>
      <c r="N988" s="113" t="s">
        <v>129</v>
      </c>
    </row>
    <row r="989" spans="1:14" ht="16.5">
      <c r="A989" s="105" t="s">
        <v>2492</v>
      </c>
      <c r="B989" s="67" t="s">
        <v>1257</v>
      </c>
      <c r="C989" s="67" t="s">
        <v>729</v>
      </c>
      <c r="D989" s="67" t="s">
        <v>734</v>
      </c>
      <c r="E989" s="68" t="s">
        <v>2493</v>
      </c>
      <c r="F989" s="108" t="s">
        <v>128</v>
      </c>
      <c r="G989" s="111" t="s">
        <v>128</v>
      </c>
      <c r="H989" s="109" t="s">
        <v>128</v>
      </c>
      <c r="I989" s="108" t="s">
        <v>128</v>
      </c>
      <c r="J989" s="115" t="s">
        <v>128</v>
      </c>
      <c r="K989" s="113" t="s">
        <v>128</v>
      </c>
      <c r="L989" s="108">
        <v>5</v>
      </c>
      <c r="M989" s="115">
        <v>5</v>
      </c>
      <c r="N989" s="113" t="s">
        <v>129</v>
      </c>
    </row>
    <row r="990" spans="1:14" ht="16.5">
      <c r="A990" s="105" t="s">
        <v>2494</v>
      </c>
      <c r="B990" s="67" t="s">
        <v>1257</v>
      </c>
      <c r="C990" s="67" t="s">
        <v>729</v>
      </c>
      <c r="D990" s="67" t="s">
        <v>734</v>
      </c>
      <c r="E990" s="68" t="s">
        <v>174</v>
      </c>
      <c r="F990" s="108">
        <v>13</v>
      </c>
      <c r="G990" s="111">
        <v>13</v>
      </c>
      <c r="H990" s="109" t="s">
        <v>129</v>
      </c>
      <c r="I990" s="108">
        <v>13</v>
      </c>
      <c r="J990" s="115">
        <v>13</v>
      </c>
      <c r="K990" s="113" t="s">
        <v>129</v>
      </c>
      <c r="L990" s="108">
        <v>11</v>
      </c>
      <c r="M990" s="115">
        <v>11</v>
      </c>
      <c r="N990" s="113" t="s">
        <v>129</v>
      </c>
    </row>
    <row r="991" spans="1:14" ht="16.5">
      <c r="A991" s="105" t="s">
        <v>2495</v>
      </c>
      <c r="B991" s="67" t="s">
        <v>1257</v>
      </c>
      <c r="C991" s="67" t="s">
        <v>729</v>
      </c>
      <c r="D991" s="67" t="s">
        <v>734</v>
      </c>
      <c r="E991" s="68" t="s">
        <v>2496</v>
      </c>
      <c r="F991" s="108" t="s">
        <v>128</v>
      </c>
      <c r="G991" s="111" t="s">
        <v>128</v>
      </c>
      <c r="H991" s="109" t="s">
        <v>128</v>
      </c>
      <c r="I991" s="108" t="s">
        <v>128</v>
      </c>
      <c r="J991" s="115" t="s">
        <v>128</v>
      </c>
      <c r="K991" s="113" t="s">
        <v>128</v>
      </c>
      <c r="L991" s="108" t="s">
        <v>129</v>
      </c>
      <c r="M991" s="115" t="s">
        <v>129</v>
      </c>
      <c r="N991" s="113" t="s">
        <v>129</v>
      </c>
    </row>
    <row r="992" spans="1:14" ht="16.5">
      <c r="A992" s="105" t="s">
        <v>2497</v>
      </c>
      <c r="B992" s="67" t="s">
        <v>1257</v>
      </c>
      <c r="C992" s="67" t="s">
        <v>729</v>
      </c>
      <c r="D992" s="67" t="s">
        <v>734</v>
      </c>
      <c r="E992" s="68" t="s">
        <v>996</v>
      </c>
      <c r="F992" s="108">
        <v>1</v>
      </c>
      <c r="G992" s="111" t="s">
        <v>130</v>
      </c>
      <c r="H992" s="109" t="s">
        <v>130</v>
      </c>
      <c r="I992" s="108">
        <v>1</v>
      </c>
      <c r="J992" s="115" t="s">
        <v>130</v>
      </c>
      <c r="K992" s="113" t="s">
        <v>130</v>
      </c>
      <c r="L992" s="108">
        <v>1</v>
      </c>
      <c r="M992" s="115" t="s">
        <v>130</v>
      </c>
      <c r="N992" s="113" t="s">
        <v>130</v>
      </c>
    </row>
    <row r="993" spans="1:14" ht="16.5">
      <c r="A993" s="105" t="s">
        <v>2498</v>
      </c>
      <c r="B993" s="67" t="s">
        <v>1257</v>
      </c>
      <c r="C993" s="67" t="s">
        <v>729</v>
      </c>
      <c r="D993" s="67" t="s">
        <v>734</v>
      </c>
      <c r="E993" s="68" t="s">
        <v>148</v>
      </c>
      <c r="F993" s="108">
        <v>7</v>
      </c>
      <c r="G993" s="111">
        <v>7</v>
      </c>
      <c r="H993" s="109" t="s">
        <v>129</v>
      </c>
      <c r="I993" s="108">
        <v>7</v>
      </c>
      <c r="J993" s="115">
        <v>7</v>
      </c>
      <c r="K993" s="113" t="s">
        <v>129</v>
      </c>
      <c r="L993" s="108">
        <v>7</v>
      </c>
      <c r="M993" s="115">
        <v>7</v>
      </c>
      <c r="N993" s="113" t="s">
        <v>129</v>
      </c>
    </row>
    <row r="994" spans="1:14" ht="16.5">
      <c r="A994" s="105" t="s">
        <v>2499</v>
      </c>
      <c r="B994" s="67" t="s">
        <v>1257</v>
      </c>
      <c r="C994" s="67" t="s">
        <v>729</v>
      </c>
      <c r="D994" s="67" t="s">
        <v>734</v>
      </c>
      <c r="E994" s="68" t="s">
        <v>288</v>
      </c>
      <c r="F994" s="108">
        <v>2</v>
      </c>
      <c r="G994" s="111" t="s">
        <v>130</v>
      </c>
      <c r="H994" s="109" t="s">
        <v>130</v>
      </c>
      <c r="I994" s="108">
        <v>1</v>
      </c>
      <c r="J994" s="115" t="s">
        <v>130</v>
      </c>
      <c r="K994" s="113" t="s">
        <v>130</v>
      </c>
      <c r="L994" s="108">
        <v>2</v>
      </c>
      <c r="M994" s="115" t="s">
        <v>130</v>
      </c>
      <c r="N994" s="113" t="s">
        <v>130</v>
      </c>
    </row>
    <row r="995" spans="1:14" ht="16.5">
      <c r="A995" s="105" t="s">
        <v>2500</v>
      </c>
      <c r="B995" s="67" t="s">
        <v>1257</v>
      </c>
      <c r="C995" s="67" t="s">
        <v>729</v>
      </c>
      <c r="D995" s="67" t="s">
        <v>734</v>
      </c>
      <c r="E995" s="68" t="s">
        <v>374</v>
      </c>
      <c r="F995" s="108" t="s">
        <v>128</v>
      </c>
      <c r="G995" s="111" t="s">
        <v>128</v>
      </c>
      <c r="H995" s="109" t="s">
        <v>128</v>
      </c>
      <c r="I995" s="108" t="s">
        <v>128</v>
      </c>
      <c r="J995" s="115" t="s">
        <v>128</v>
      </c>
      <c r="K995" s="113" t="s">
        <v>128</v>
      </c>
      <c r="L995" s="108">
        <v>7</v>
      </c>
      <c r="M995" s="115">
        <v>7</v>
      </c>
      <c r="N995" s="113" t="s">
        <v>129</v>
      </c>
    </row>
    <row r="996" spans="1:14" ht="16.5">
      <c r="A996" s="105" t="s">
        <v>2501</v>
      </c>
      <c r="B996" s="67" t="s">
        <v>1257</v>
      </c>
      <c r="C996" s="67" t="s">
        <v>729</v>
      </c>
      <c r="D996" s="67" t="s">
        <v>734</v>
      </c>
      <c r="E996" s="68" t="s">
        <v>2502</v>
      </c>
      <c r="F996" s="108" t="s">
        <v>128</v>
      </c>
      <c r="G996" s="111" t="s">
        <v>128</v>
      </c>
      <c r="H996" s="109" t="s">
        <v>128</v>
      </c>
      <c r="I996" s="108" t="s">
        <v>128</v>
      </c>
      <c r="J996" s="115" t="s">
        <v>128</v>
      </c>
      <c r="K996" s="113" t="s">
        <v>128</v>
      </c>
      <c r="L996" s="108">
        <v>2</v>
      </c>
      <c r="M996" s="115" t="s">
        <v>130</v>
      </c>
      <c r="N996" s="113" t="s">
        <v>130</v>
      </c>
    </row>
    <row r="997" spans="1:14" ht="16.5">
      <c r="A997" s="105" t="s">
        <v>2503</v>
      </c>
      <c r="B997" s="67" t="s">
        <v>1257</v>
      </c>
      <c r="C997" s="67" t="s">
        <v>729</v>
      </c>
      <c r="D997" s="67" t="s">
        <v>734</v>
      </c>
      <c r="E997" s="68" t="s">
        <v>2106</v>
      </c>
      <c r="F997" s="108" t="s">
        <v>128</v>
      </c>
      <c r="G997" s="111" t="s">
        <v>128</v>
      </c>
      <c r="H997" s="109" t="s">
        <v>128</v>
      </c>
      <c r="I997" s="108" t="s">
        <v>128</v>
      </c>
      <c r="J997" s="115" t="s">
        <v>128</v>
      </c>
      <c r="K997" s="113" t="s">
        <v>128</v>
      </c>
      <c r="L997" s="108">
        <v>1</v>
      </c>
      <c r="M997" s="115" t="s">
        <v>130</v>
      </c>
      <c r="N997" s="113" t="s">
        <v>130</v>
      </c>
    </row>
    <row r="998" spans="1:14" ht="16.5">
      <c r="A998" s="105" t="s">
        <v>2504</v>
      </c>
      <c r="B998" s="67" t="s">
        <v>1257</v>
      </c>
      <c r="C998" s="67" t="s">
        <v>729</v>
      </c>
      <c r="D998" s="67" t="s">
        <v>734</v>
      </c>
      <c r="E998" s="68" t="s">
        <v>279</v>
      </c>
      <c r="F998" s="108" t="s">
        <v>128</v>
      </c>
      <c r="G998" s="111" t="s">
        <v>128</v>
      </c>
      <c r="H998" s="109" t="s">
        <v>128</v>
      </c>
      <c r="I998" s="108" t="s">
        <v>128</v>
      </c>
      <c r="J998" s="115" t="s">
        <v>128</v>
      </c>
      <c r="K998" s="113" t="s">
        <v>128</v>
      </c>
      <c r="L998" s="108">
        <v>2</v>
      </c>
      <c r="M998" s="115" t="s">
        <v>130</v>
      </c>
      <c r="N998" s="113" t="s">
        <v>130</v>
      </c>
    </row>
    <row r="999" spans="1:14" ht="16.5">
      <c r="A999" s="105" t="s">
        <v>2505</v>
      </c>
      <c r="B999" s="67" t="s">
        <v>1257</v>
      </c>
      <c r="C999" s="67" t="s">
        <v>729</v>
      </c>
      <c r="D999" s="67" t="s">
        <v>734</v>
      </c>
      <c r="E999" s="68" t="s">
        <v>2506</v>
      </c>
      <c r="F999" s="108">
        <v>4</v>
      </c>
      <c r="G999" s="111">
        <v>4</v>
      </c>
      <c r="H999" s="109" t="s">
        <v>129</v>
      </c>
      <c r="I999" s="108">
        <v>4</v>
      </c>
      <c r="J999" s="115">
        <v>4</v>
      </c>
      <c r="K999" s="113" t="s">
        <v>129</v>
      </c>
      <c r="L999" s="108">
        <v>4</v>
      </c>
      <c r="M999" s="115">
        <v>4</v>
      </c>
      <c r="N999" s="113" t="s">
        <v>129</v>
      </c>
    </row>
    <row r="1000" spans="1:14" ht="16.5">
      <c r="A1000" s="105" t="s">
        <v>2507</v>
      </c>
      <c r="B1000" s="67" t="s">
        <v>1257</v>
      </c>
      <c r="C1000" s="67" t="s">
        <v>729</v>
      </c>
      <c r="D1000" s="67" t="s">
        <v>734</v>
      </c>
      <c r="E1000" s="68" t="s">
        <v>2508</v>
      </c>
      <c r="F1000" s="108">
        <v>1</v>
      </c>
      <c r="G1000" s="111" t="s">
        <v>130</v>
      </c>
      <c r="H1000" s="109" t="s">
        <v>130</v>
      </c>
      <c r="I1000" s="108">
        <v>1</v>
      </c>
      <c r="J1000" s="115" t="s">
        <v>130</v>
      </c>
      <c r="K1000" s="113" t="s">
        <v>130</v>
      </c>
      <c r="L1000" s="108" t="s">
        <v>129</v>
      </c>
      <c r="M1000" s="115" t="s">
        <v>129</v>
      </c>
      <c r="N1000" s="113" t="s">
        <v>129</v>
      </c>
    </row>
    <row r="1001" spans="1:14" ht="16.5">
      <c r="A1001" s="105" t="s">
        <v>2509</v>
      </c>
      <c r="B1001" s="67" t="s">
        <v>1257</v>
      </c>
      <c r="C1001" s="67" t="s">
        <v>729</v>
      </c>
      <c r="D1001" s="67" t="s">
        <v>734</v>
      </c>
      <c r="E1001" s="68" t="s">
        <v>197</v>
      </c>
      <c r="F1001" s="108" t="s">
        <v>129</v>
      </c>
      <c r="G1001" s="111" t="s">
        <v>129</v>
      </c>
      <c r="H1001" s="109" t="s">
        <v>129</v>
      </c>
      <c r="I1001" s="108" t="s">
        <v>129</v>
      </c>
      <c r="J1001" s="115" t="s">
        <v>129</v>
      </c>
      <c r="K1001" s="113" t="s">
        <v>129</v>
      </c>
      <c r="L1001" s="108" t="s">
        <v>129</v>
      </c>
      <c r="M1001" s="115" t="s">
        <v>129</v>
      </c>
      <c r="N1001" s="113" t="s">
        <v>129</v>
      </c>
    </row>
    <row r="1002" spans="1:14" ht="16.5">
      <c r="A1002" s="105" t="s">
        <v>2510</v>
      </c>
      <c r="B1002" s="67" t="s">
        <v>1257</v>
      </c>
      <c r="C1002" s="67" t="s">
        <v>729</v>
      </c>
      <c r="D1002" s="67" t="s">
        <v>734</v>
      </c>
      <c r="E1002" s="68" t="s">
        <v>2511</v>
      </c>
      <c r="F1002" s="108">
        <v>6</v>
      </c>
      <c r="G1002" s="111">
        <v>6</v>
      </c>
      <c r="H1002" s="109" t="s">
        <v>129</v>
      </c>
      <c r="I1002" s="108">
        <v>5</v>
      </c>
      <c r="J1002" s="115">
        <v>5</v>
      </c>
      <c r="K1002" s="113" t="s">
        <v>129</v>
      </c>
      <c r="L1002" s="108">
        <v>4</v>
      </c>
      <c r="M1002" s="115">
        <v>4</v>
      </c>
      <c r="N1002" s="113" t="s">
        <v>129</v>
      </c>
    </row>
    <row r="1003" spans="1:14" ht="16.5">
      <c r="A1003" s="105" t="s">
        <v>2512</v>
      </c>
      <c r="B1003" s="67" t="s">
        <v>1257</v>
      </c>
      <c r="C1003" s="67" t="s">
        <v>729</v>
      </c>
      <c r="D1003" s="67" t="s">
        <v>734</v>
      </c>
      <c r="E1003" s="68" t="s">
        <v>310</v>
      </c>
      <c r="F1003" s="108" t="s">
        <v>128</v>
      </c>
      <c r="G1003" s="111" t="s">
        <v>128</v>
      </c>
      <c r="H1003" s="109" t="s">
        <v>128</v>
      </c>
      <c r="I1003" s="108" t="s">
        <v>128</v>
      </c>
      <c r="J1003" s="115" t="s">
        <v>128</v>
      </c>
      <c r="K1003" s="113" t="s">
        <v>128</v>
      </c>
      <c r="L1003" s="108">
        <v>6</v>
      </c>
      <c r="M1003" s="115">
        <v>6</v>
      </c>
      <c r="N1003" s="113" t="s">
        <v>129</v>
      </c>
    </row>
    <row r="1004" spans="1:14" ht="16.5">
      <c r="A1004" s="105" t="s">
        <v>2513</v>
      </c>
      <c r="B1004" s="67" t="s">
        <v>1257</v>
      </c>
      <c r="C1004" s="67" t="s">
        <v>729</v>
      </c>
      <c r="D1004" s="67" t="s">
        <v>734</v>
      </c>
      <c r="E1004" s="68" t="s">
        <v>2514</v>
      </c>
      <c r="F1004" s="108" t="s">
        <v>128</v>
      </c>
      <c r="G1004" s="111" t="s">
        <v>128</v>
      </c>
      <c r="H1004" s="109" t="s">
        <v>128</v>
      </c>
      <c r="I1004" s="108" t="s">
        <v>128</v>
      </c>
      <c r="J1004" s="115" t="s">
        <v>128</v>
      </c>
      <c r="K1004" s="113" t="s">
        <v>128</v>
      </c>
      <c r="L1004" s="108">
        <v>4</v>
      </c>
      <c r="M1004" s="115">
        <v>4</v>
      </c>
      <c r="N1004" s="113" t="s">
        <v>129</v>
      </c>
    </row>
    <row r="1005" spans="1:14" ht="16.5">
      <c r="A1005" s="105" t="s">
        <v>2515</v>
      </c>
      <c r="B1005" s="67" t="s">
        <v>1257</v>
      </c>
      <c r="C1005" s="67" t="s">
        <v>729</v>
      </c>
      <c r="D1005" s="67" t="s">
        <v>734</v>
      </c>
      <c r="E1005" s="68" t="s">
        <v>2516</v>
      </c>
      <c r="F1005" s="108" t="s">
        <v>128</v>
      </c>
      <c r="G1005" s="111" t="s">
        <v>128</v>
      </c>
      <c r="H1005" s="109" t="s">
        <v>128</v>
      </c>
      <c r="I1005" s="108" t="s">
        <v>128</v>
      </c>
      <c r="J1005" s="115" t="s">
        <v>128</v>
      </c>
      <c r="K1005" s="113" t="s">
        <v>128</v>
      </c>
      <c r="L1005" s="108">
        <v>5</v>
      </c>
      <c r="M1005" s="115">
        <v>5</v>
      </c>
      <c r="N1005" s="113" t="s">
        <v>129</v>
      </c>
    </row>
    <row r="1006" spans="1:14" ht="16.5">
      <c r="A1006" s="105" t="s">
        <v>735</v>
      </c>
      <c r="B1006" s="67" t="s">
        <v>1257</v>
      </c>
      <c r="C1006" s="67" t="s">
        <v>729</v>
      </c>
      <c r="D1006" s="67" t="s">
        <v>736</v>
      </c>
      <c r="E1006" s="68"/>
      <c r="F1006" s="108">
        <v>227</v>
      </c>
      <c r="G1006" s="111">
        <v>221</v>
      </c>
      <c r="H1006" s="109">
        <v>6</v>
      </c>
      <c r="I1006" s="108">
        <v>220</v>
      </c>
      <c r="J1006" s="115">
        <v>218</v>
      </c>
      <c r="K1006" s="113">
        <v>2</v>
      </c>
      <c r="L1006" s="108">
        <v>206</v>
      </c>
      <c r="M1006" s="115">
        <v>204</v>
      </c>
      <c r="N1006" s="113">
        <v>2</v>
      </c>
    </row>
    <row r="1007" spans="1:14" ht="16.5">
      <c r="A1007" s="105" t="s">
        <v>2517</v>
      </c>
      <c r="B1007" s="67" t="s">
        <v>1257</v>
      </c>
      <c r="C1007" s="67" t="s">
        <v>729</v>
      </c>
      <c r="D1007" s="67" t="s">
        <v>736</v>
      </c>
      <c r="E1007" s="68" t="s">
        <v>2518</v>
      </c>
      <c r="F1007" s="108">
        <v>19</v>
      </c>
      <c r="G1007" s="111">
        <v>19</v>
      </c>
      <c r="H1007" s="109" t="s">
        <v>129</v>
      </c>
      <c r="I1007" s="108">
        <v>17</v>
      </c>
      <c r="J1007" s="115">
        <v>17</v>
      </c>
      <c r="K1007" s="113" t="s">
        <v>129</v>
      </c>
      <c r="L1007" s="108">
        <v>18</v>
      </c>
      <c r="M1007" s="115">
        <v>18</v>
      </c>
      <c r="N1007" s="113" t="s">
        <v>129</v>
      </c>
    </row>
    <row r="1008" spans="1:14" ht="16.5">
      <c r="A1008" s="105" t="s">
        <v>2519</v>
      </c>
      <c r="B1008" s="67" t="s">
        <v>1257</v>
      </c>
      <c r="C1008" s="67" t="s">
        <v>729</v>
      </c>
      <c r="D1008" s="67" t="s">
        <v>736</v>
      </c>
      <c r="E1008" s="68" t="s">
        <v>2520</v>
      </c>
      <c r="F1008" s="108" t="s">
        <v>128</v>
      </c>
      <c r="G1008" s="111" t="s">
        <v>128</v>
      </c>
      <c r="H1008" s="109" t="s">
        <v>128</v>
      </c>
      <c r="I1008" s="108" t="s">
        <v>128</v>
      </c>
      <c r="J1008" s="115" t="s">
        <v>128</v>
      </c>
      <c r="K1008" s="113" t="s">
        <v>128</v>
      </c>
      <c r="L1008" s="108">
        <v>24</v>
      </c>
      <c r="M1008" s="115">
        <v>24</v>
      </c>
      <c r="N1008" s="113" t="s">
        <v>129</v>
      </c>
    </row>
    <row r="1009" spans="1:14" ht="16.5">
      <c r="A1009" s="105" t="s">
        <v>2521</v>
      </c>
      <c r="B1009" s="67" t="s">
        <v>1257</v>
      </c>
      <c r="C1009" s="67" t="s">
        <v>729</v>
      </c>
      <c r="D1009" s="67" t="s">
        <v>736</v>
      </c>
      <c r="E1009" s="68" t="s">
        <v>2522</v>
      </c>
      <c r="F1009" s="108" t="s">
        <v>128</v>
      </c>
      <c r="G1009" s="111" t="s">
        <v>128</v>
      </c>
      <c r="H1009" s="109" t="s">
        <v>128</v>
      </c>
      <c r="I1009" s="108" t="s">
        <v>128</v>
      </c>
      <c r="J1009" s="115" t="s">
        <v>128</v>
      </c>
      <c r="K1009" s="113" t="s">
        <v>128</v>
      </c>
      <c r="L1009" s="108">
        <v>21</v>
      </c>
      <c r="M1009" s="115">
        <v>21</v>
      </c>
      <c r="N1009" s="113" t="s">
        <v>129</v>
      </c>
    </row>
    <row r="1010" spans="1:14" ht="16.5">
      <c r="A1010" s="105" t="s">
        <v>2523</v>
      </c>
      <c r="B1010" s="67" t="s">
        <v>1257</v>
      </c>
      <c r="C1010" s="67" t="s">
        <v>729</v>
      </c>
      <c r="D1010" s="67" t="s">
        <v>736</v>
      </c>
      <c r="E1010" s="68" t="s">
        <v>2524</v>
      </c>
      <c r="F1010" s="108" t="s">
        <v>128</v>
      </c>
      <c r="G1010" s="111" t="s">
        <v>128</v>
      </c>
      <c r="H1010" s="109" t="s">
        <v>128</v>
      </c>
      <c r="I1010" s="108" t="s">
        <v>128</v>
      </c>
      <c r="J1010" s="115" t="s">
        <v>128</v>
      </c>
      <c r="K1010" s="113" t="s">
        <v>128</v>
      </c>
      <c r="L1010" s="108">
        <v>17</v>
      </c>
      <c r="M1010" s="115">
        <v>17</v>
      </c>
      <c r="N1010" s="113" t="s">
        <v>129</v>
      </c>
    </row>
    <row r="1011" spans="1:14" ht="16.5">
      <c r="A1011" s="105" t="s">
        <v>2525</v>
      </c>
      <c r="B1011" s="67" t="s">
        <v>1257</v>
      </c>
      <c r="C1011" s="67" t="s">
        <v>729</v>
      </c>
      <c r="D1011" s="67" t="s">
        <v>736</v>
      </c>
      <c r="E1011" s="68" t="s">
        <v>2526</v>
      </c>
      <c r="F1011" s="108">
        <v>9</v>
      </c>
      <c r="G1011" s="111">
        <v>9</v>
      </c>
      <c r="H1011" s="109" t="s">
        <v>129</v>
      </c>
      <c r="I1011" s="108">
        <v>9</v>
      </c>
      <c r="J1011" s="115">
        <v>9</v>
      </c>
      <c r="K1011" s="113" t="s">
        <v>129</v>
      </c>
      <c r="L1011" s="108">
        <v>8</v>
      </c>
      <c r="M1011" s="115">
        <v>8</v>
      </c>
      <c r="N1011" s="113" t="s">
        <v>129</v>
      </c>
    </row>
    <row r="1012" spans="1:14" ht="16.5">
      <c r="A1012" s="105" t="s">
        <v>2527</v>
      </c>
      <c r="B1012" s="67" t="s">
        <v>1257</v>
      </c>
      <c r="C1012" s="67" t="s">
        <v>729</v>
      </c>
      <c r="D1012" s="67" t="s">
        <v>736</v>
      </c>
      <c r="E1012" s="68" t="s">
        <v>2528</v>
      </c>
      <c r="F1012" s="108" t="s">
        <v>128</v>
      </c>
      <c r="G1012" s="111" t="s">
        <v>128</v>
      </c>
      <c r="H1012" s="109" t="s">
        <v>128</v>
      </c>
      <c r="I1012" s="108" t="s">
        <v>128</v>
      </c>
      <c r="J1012" s="115" t="s">
        <v>128</v>
      </c>
      <c r="K1012" s="113" t="s">
        <v>128</v>
      </c>
      <c r="L1012" s="108">
        <v>5</v>
      </c>
      <c r="M1012" s="115">
        <v>5</v>
      </c>
      <c r="N1012" s="113" t="s">
        <v>129</v>
      </c>
    </row>
    <row r="1013" spans="1:14" ht="16.5">
      <c r="A1013" s="105" t="s">
        <v>2529</v>
      </c>
      <c r="B1013" s="67" t="s">
        <v>1257</v>
      </c>
      <c r="C1013" s="67" t="s">
        <v>729</v>
      </c>
      <c r="D1013" s="67" t="s">
        <v>736</v>
      </c>
      <c r="E1013" s="68" t="s">
        <v>2530</v>
      </c>
      <c r="F1013" s="108">
        <v>14</v>
      </c>
      <c r="G1013" s="111">
        <v>13</v>
      </c>
      <c r="H1013" s="109">
        <v>1</v>
      </c>
      <c r="I1013" s="108">
        <v>13</v>
      </c>
      <c r="J1013" s="115">
        <v>13</v>
      </c>
      <c r="K1013" s="113" t="s">
        <v>129</v>
      </c>
      <c r="L1013" s="108">
        <v>14</v>
      </c>
      <c r="M1013" s="115">
        <v>14</v>
      </c>
      <c r="N1013" s="113" t="s">
        <v>129</v>
      </c>
    </row>
    <row r="1014" spans="1:14" ht="16.5">
      <c r="A1014" s="105" t="s">
        <v>2531</v>
      </c>
      <c r="B1014" s="67" t="s">
        <v>1257</v>
      </c>
      <c r="C1014" s="67" t="s">
        <v>729</v>
      </c>
      <c r="D1014" s="67" t="s">
        <v>736</v>
      </c>
      <c r="E1014" s="68" t="s">
        <v>2532</v>
      </c>
      <c r="F1014" s="108">
        <v>12</v>
      </c>
      <c r="G1014" s="111">
        <v>12</v>
      </c>
      <c r="H1014" s="109" t="s">
        <v>129</v>
      </c>
      <c r="I1014" s="108">
        <v>12</v>
      </c>
      <c r="J1014" s="115">
        <v>12</v>
      </c>
      <c r="K1014" s="113" t="s">
        <v>129</v>
      </c>
      <c r="L1014" s="108">
        <v>11</v>
      </c>
      <c r="M1014" s="115">
        <v>11</v>
      </c>
      <c r="N1014" s="113" t="s">
        <v>129</v>
      </c>
    </row>
    <row r="1015" spans="1:14" ht="16.5">
      <c r="A1015" s="105" t="s">
        <v>2533</v>
      </c>
      <c r="B1015" s="67" t="s">
        <v>1257</v>
      </c>
      <c r="C1015" s="67" t="s">
        <v>729</v>
      </c>
      <c r="D1015" s="67" t="s">
        <v>736</v>
      </c>
      <c r="E1015" s="68" t="s">
        <v>2534</v>
      </c>
      <c r="F1015" s="108">
        <v>11</v>
      </c>
      <c r="G1015" s="111">
        <v>10</v>
      </c>
      <c r="H1015" s="109">
        <v>1</v>
      </c>
      <c r="I1015" s="108">
        <v>12</v>
      </c>
      <c r="J1015" s="115">
        <v>12</v>
      </c>
      <c r="K1015" s="113" t="s">
        <v>129</v>
      </c>
      <c r="L1015" s="108">
        <v>12</v>
      </c>
      <c r="M1015" s="115">
        <v>12</v>
      </c>
      <c r="N1015" s="113" t="s">
        <v>129</v>
      </c>
    </row>
    <row r="1016" spans="1:14" ht="16.5">
      <c r="A1016" s="105" t="s">
        <v>2535</v>
      </c>
      <c r="B1016" s="67" t="s">
        <v>1257</v>
      </c>
      <c r="C1016" s="67" t="s">
        <v>729</v>
      </c>
      <c r="D1016" s="67" t="s">
        <v>736</v>
      </c>
      <c r="E1016" s="68" t="s">
        <v>2536</v>
      </c>
      <c r="F1016" s="108">
        <v>9</v>
      </c>
      <c r="G1016" s="111">
        <v>9</v>
      </c>
      <c r="H1016" s="109" t="s">
        <v>129</v>
      </c>
      <c r="I1016" s="108">
        <v>9</v>
      </c>
      <c r="J1016" s="115">
        <v>9</v>
      </c>
      <c r="K1016" s="113" t="s">
        <v>129</v>
      </c>
      <c r="L1016" s="108">
        <v>8</v>
      </c>
      <c r="M1016" s="115">
        <v>8</v>
      </c>
      <c r="N1016" s="113" t="s">
        <v>129</v>
      </c>
    </row>
    <row r="1017" spans="1:14" ht="16.5">
      <c r="A1017" s="105" t="s">
        <v>2537</v>
      </c>
      <c r="B1017" s="67" t="s">
        <v>1257</v>
      </c>
      <c r="C1017" s="67" t="s">
        <v>729</v>
      </c>
      <c r="D1017" s="67" t="s">
        <v>736</v>
      </c>
      <c r="E1017" s="68" t="s">
        <v>1107</v>
      </c>
      <c r="F1017" s="108">
        <v>13</v>
      </c>
      <c r="G1017" s="111">
        <v>13</v>
      </c>
      <c r="H1017" s="109" t="s">
        <v>129</v>
      </c>
      <c r="I1017" s="108">
        <v>13</v>
      </c>
      <c r="J1017" s="115">
        <v>13</v>
      </c>
      <c r="K1017" s="113" t="s">
        <v>129</v>
      </c>
      <c r="L1017" s="108">
        <v>10</v>
      </c>
      <c r="M1017" s="115">
        <v>10</v>
      </c>
      <c r="N1017" s="113" t="s">
        <v>129</v>
      </c>
    </row>
    <row r="1018" spans="1:14" ht="16.5">
      <c r="A1018" s="105" t="s">
        <v>2538</v>
      </c>
      <c r="B1018" s="67" t="s">
        <v>1257</v>
      </c>
      <c r="C1018" s="67" t="s">
        <v>729</v>
      </c>
      <c r="D1018" s="67" t="s">
        <v>736</v>
      </c>
      <c r="E1018" s="68" t="s">
        <v>2539</v>
      </c>
      <c r="F1018" s="108">
        <v>28</v>
      </c>
      <c r="G1018" s="111">
        <v>27</v>
      </c>
      <c r="H1018" s="109">
        <v>1</v>
      </c>
      <c r="I1018" s="108">
        <v>27</v>
      </c>
      <c r="J1018" s="115">
        <v>26</v>
      </c>
      <c r="K1018" s="113">
        <v>1</v>
      </c>
      <c r="L1018" s="108">
        <v>22</v>
      </c>
      <c r="M1018" s="115">
        <v>21</v>
      </c>
      <c r="N1018" s="113">
        <v>1</v>
      </c>
    </row>
    <row r="1019" spans="1:14" ht="16.5">
      <c r="A1019" s="105" t="s">
        <v>2540</v>
      </c>
      <c r="B1019" s="67" t="s">
        <v>1257</v>
      </c>
      <c r="C1019" s="67" t="s">
        <v>729</v>
      </c>
      <c r="D1019" s="67" t="s">
        <v>736</v>
      </c>
      <c r="E1019" s="68" t="s">
        <v>2541</v>
      </c>
      <c r="F1019" s="108">
        <v>34</v>
      </c>
      <c r="G1019" s="111">
        <v>33</v>
      </c>
      <c r="H1019" s="109">
        <v>1</v>
      </c>
      <c r="I1019" s="108">
        <v>30</v>
      </c>
      <c r="J1019" s="115">
        <v>29</v>
      </c>
      <c r="K1019" s="113">
        <v>1</v>
      </c>
      <c r="L1019" s="108">
        <v>30</v>
      </c>
      <c r="M1019" s="115">
        <v>29</v>
      </c>
      <c r="N1019" s="113">
        <v>1</v>
      </c>
    </row>
    <row r="1020" spans="1:14" ht="16.5">
      <c r="A1020" s="105" t="s">
        <v>2542</v>
      </c>
      <c r="B1020" s="67" t="s">
        <v>1257</v>
      </c>
      <c r="C1020" s="67" t="s">
        <v>729</v>
      </c>
      <c r="D1020" s="67" t="s">
        <v>736</v>
      </c>
      <c r="E1020" s="68" t="s">
        <v>342</v>
      </c>
      <c r="F1020" s="108">
        <v>8</v>
      </c>
      <c r="G1020" s="111">
        <v>8</v>
      </c>
      <c r="H1020" s="109" t="s">
        <v>129</v>
      </c>
      <c r="I1020" s="108">
        <v>8</v>
      </c>
      <c r="J1020" s="115">
        <v>8</v>
      </c>
      <c r="K1020" s="113" t="s">
        <v>129</v>
      </c>
      <c r="L1020" s="108">
        <v>6</v>
      </c>
      <c r="M1020" s="115">
        <v>6</v>
      </c>
      <c r="N1020" s="113" t="s">
        <v>129</v>
      </c>
    </row>
    <row r="1021" spans="1:14" ht="16.5">
      <c r="A1021" s="105" t="s">
        <v>737</v>
      </c>
      <c r="B1021" s="67" t="s">
        <v>1257</v>
      </c>
      <c r="C1021" s="67" t="s">
        <v>729</v>
      </c>
      <c r="D1021" s="67" t="s">
        <v>353</v>
      </c>
      <c r="E1021" s="68"/>
      <c r="F1021" s="108">
        <v>95</v>
      </c>
      <c r="G1021" s="111">
        <v>94</v>
      </c>
      <c r="H1021" s="109">
        <v>1</v>
      </c>
      <c r="I1021" s="108">
        <v>90</v>
      </c>
      <c r="J1021" s="115">
        <v>89</v>
      </c>
      <c r="K1021" s="113">
        <v>1</v>
      </c>
      <c r="L1021" s="108">
        <v>75</v>
      </c>
      <c r="M1021" s="115">
        <v>75</v>
      </c>
      <c r="N1021" s="113" t="s">
        <v>129</v>
      </c>
    </row>
    <row r="1022" spans="1:14" ht="16.5">
      <c r="A1022" s="105" t="s">
        <v>2543</v>
      </c>
      <c r="B1022" s="67" t="s">
        <v>1257</v>
      </c>
      <c r="C1022" s="67" t="s">
        <v>729</v>
      </c>
      <c r="D1022" s="67" t="s">
        <v>353</v>
      </c>
      <c r="E1022" s="68" t="s">
        <v>2544</v>
      </c>
      <c r="F1022" s="108">
        <v>5</v>
      </c>
      <c r="G1022" s="111">
        <v>5</v>
      </c>
      <c r="H1022" s="109" t="s">
        <v>129</v>
      </c>
      <c r="I1022" s="108">
        <v>5</v>
      </c>
      <c r="J1022" s="115">
        <v>5</v>
      </c>
      <c r="K1022" s="113" t="s">
        <v>129</v>
      </c>
      <c r="L1022" s="108">
        <v>5</v>
      </c>
      <c r="M1022" s="115">
        <v>5</v>
      </c>
      <c r="N1022" s="113" t="s">
        <v>129</v>
      </c>
    </row>
    <row r="1023" spans="1:14" ht="16.5">
      <c r="A1023" s="105" t="s">
        <v>2545</v>
      </c>
      <c r="B1023" s="67" t="s">
        <v>1257</v>
      </c>
      <c r="C1023" s="67" t="s">
        <v>729</v>
      </c>
      <c r="D1023" s="67" t="s">
        <v>353</v>
      </c>
      <c r="E1023" s="68" t="s">
        <v>2546</v>
      </c>
      <c r="F1023" s="108">
        <v>5</v>
      </c>
      <c r="G1023" s="111">
        <v>5</v>
      </c>
      <c r="H1023" s="109" t="s">
        <v>129</v>
      </c>
      <c r="I1023" s="108">
        <v>4</v>
      </c>
      <c r="J1023" s="115">
        <v>4</v>
      </c>
      <c r="K1023" s="113" t="s">
        <v>129</v>
      </c>
      <c r="L1023" s="108">
        <v>4</v>
      </c>
      <c r="M1023" s="115">
        <v>4</v>
      </c>
      <c r="N1023" s="113" t="s">
        <v>129</v>
      </c>
    </row>
    <row r="1024" spans="1:14" ht="16.5">
      <c r="A1024" s="105" t="s">
        <v>2547</v>
      </c>
      <c r="B1024" s="67" t="s">
        <v>1257</v>
      </c>
      <c r="C1024" s="67" t="s">
        <v>729</v>
      </c>
      <c r="D1024" s="67" t="s">
        <v>353</v>
      </c>
      <c r="E1024" s="68" t="s">
        <v>173</v>
      </c>
      <c r="F1024" s="108">
        <v>15</v>
      </c>
      <c r="G1024" s="111">
        <v>15</v>
      </c>
      <c r="H1024" s="109" t="s">
        <v>129</v>
      </c>
      <c r="I1024" s="108">
        <v>13</v>
      </c>
      <c r="J1024" s="115">
        <v>13</v>
      </c>
      <c r="K1024" s="113" t="s">
        <v>129</v>
      </c>
      <c r="L1024" s="108">
        <v>9</v>
      </c>
      <c r="M1024" s="115">
        <v>9</v>
      </c>
      <c r="N1024" s="113" t="s">
        <v>129</v>
      </c>
    </row>
    <row r="1025" spans="1:14" ht="16.5">
      <c r="A1025" s="105" t="s">
        <v>2548</v>
      </c>
      <c r="B1025" s="67" t="s">
        <v>1257</v>
      </c>
      <c r="C1025" s="67" t="s">
        <v>729</v>
      </c>
      <c r="D1025" s="67" t="s">
        <v>353</v>
      </c>
      <c r="E1025" s="68" t="s">
        <v>401</v>
      </c>
      <c r="F1025" s="108">
        <v>13</v>
      </c>
      <c r="G1025" s="111">
        <v>13</v>
      </c>
      <c r="H1025" s="109" t="s">
        <v>129</v>
      </c>
      <c r="I1025" s="108">
        <v>11</v>
      </c>
      <c r="J1025" s="115">
        <v>11</v>
      </c>
      <c r="K1025" s="113" t="s">
        <v>129</v>
      </c>
      <c r="L1025" s="108">
        <v>9</v>
      </c>
      <c r="M1025" s="115">
        <v>9</v>
      </c>
      <c r="N1025" s="113" t="s">
        <v>129</v>
      </c>
    </row>
    <row r="1026" spans="1:14" ht="16.5">
      <c r="A1026" s="105" t="s">
        <v>2549</v>
      </c>
      <c r="B1026" s="67" t="s">
        <v>1257</v>
      </c>
      <c r="C1026" s="67" t="s">
        <v>729</v>
      </c>
      <c r="D1026" s="67" t="s">
        <v>353</v>
      </c>
      <c r="E1026" s="68" t="s">
        <v>342</v>
      </c>
      <c r="F1026" s="108">
        <v>23</v>
      </c>
      <c r="G1026" s="111">
        <v>23</v>
      </c>
      <c r="H1026" s="109" t="s">
        <v>129</v>
      </c>
      <c r="I1026" s="108">
        <v>24</v>
      </c>
      <c r="J1026" s="115">
        <v>24</v>
      </c>
      <c r="K1026" s="113" t="s">
        <v>129</v>
      </c>
      <c r="L1026" s="108">
        <v>23</v>
      </c>
      <c r="M1026" s="115">
        <v>23</v>
      </c>
      <c r="N1026" s="113" t="s">
        <v>129</v>
      </c>
    </row>
    <row r="1027" spans="1:14" ht="16.5">
      <c r="A1027" s="105" t="s">
        <v>2550</v>
      </c>
      <c r="B1027" s="67" t="s">
        <v>1257</v>
      </c>
      <c r="C1027" s="67" t="s">
        <v>729</v>
      </c>
      <c r="D1027" s="67" t="s">
        <v>353</v>
      </c>
      <c r="E1027" s="68" t="s">
        <v>2551</v>
      </c>
      <c r="F1027" s="108">
        <v>21</v>
      </c>
      <c r="G1027" s="111">
        <v>20</v>
      </c>
      <c r="H1027" s="109">
        <v>1</v>
      </c>
      <c r="I1027" s="108">
        <v>20</v>
      </c>
      <c r="J1027" s="115">
        <v>19</v>
      </c>
      <c r="K1027" s="113">
        <v>1</v>
      </c>
      <c r="L1027" s="108">
        <v>13</v>
      </c>
      <c r="M1027" s="115">
        <v>13</v>
      </c>
      <c r="N1027" s="113" t="s">
        <v>129</v>
      </c>
    </row>
    <row r="1028" spans="1:14" ht="16.5">
      <c r="A1028" s="105" t="s">
        <v>2552</v>
      </c>
      <c r="B1028" s="67" t="s">
        <v>1257</v>
      </c>
      <c r="C1028" s="67" t="s">
        <v>729</v>
      </c>
      <c r="D1028" s="67" t="s">
        <v>353</v>
      </c>
      <c r="E1028" s="68" t="s">
        <v>2553</v>
      </c>
      <c r="F1028" s="108">
        <v>13</v>
      </c>
      <c r="G1028" s="111">
        <v>13</v>
      </c>
      <c r="H1028" s="109" t="s">
        <v>129</v>
      </c>
      <c r="I1028" s="108">
        <v>13</v>
      </c>
      <c r="J1028" s="115">
        <v>13</v>
      </c>
      <c r="K1028" s="113" t="s">
        <v>129</v>
      </c>
      <c r="L1028" s="108">
        <v>12</v>
      </c>
      <c r="M1028" s="115">
        <v>12</v>
      </c>
      <c r="N1028" s="113" t="s">
        <v>129</v>
      </c>
    </row>
    <row r="1029" spans="1:14" ht="16.5">
      <c r="A1029" s="105" t="s">
        <v>738</v>
      </c>
      <c r="B1029" s="67" t="s">
        <v>1257</v>
      </c>
      <c r="C1029" s="67" t="s">
        <v>729</v>
      </c>
      <c r="D1029" s="67" t="s">
        <v>739</v>
      </c>
      <c r="E1029" s="68"/>
      <c r="F1029" s="108">
        <v>84</v>
      </c>
      <c r="G1029" s="111">
        <v>80</v>
      </c>
      <c r="H1029" s="109">
        <v>4</v>
      </c>
      <c r="I1029" s="108">
        <v>77</v>
      </c>
      <c r="J1029" s="115">
        <v>75</v>
      </c>
      <c r="K1029" s="113">
        <v>2</v>
      </c>
      <c r="L1029" s="108">
        <v>72</v>
      </c>
      <c r="M1029" s="115">
        <v>70</v>
      </c>
      <c r="N1029" s="113">
        <v>2</v>
      </c>
    </row>
    <row r="1030" spans="1:14" ht="16.5">
      <c r="A1030" s="105" t="s">
        <v>2554</v>
      </c>
      <c r="B1030" s="67" t="s">
        <v>1257</v>
      </c>
      <c r="C1030" s="67" t="s">
        <v>729</v>
      </c>
      <c r="D1030" s="67" t="s">
        <v>739</v>
      </c>
      <c r="E1030" s="68" t="s">
        <v>1110</v>
      </c>
      <c r="F1030" s="108">
        <v>14</v>
      </c>
      <c r="G1030" s="111">
        <v>13</v>
      </c>
      <c r="H1030" s="109">
        <v>1</v>
      </c>
      <c r="I1030" s="108">
        <v>13</v>
      </c>
      <c r="J1030" s="115">
        <v>12</v>
      </c>
      <c r="K1030" s="113">
        <v>1</v>
      </c>
      <c r="L1030" s="108">
        <v>11</v>
      </c>
      <c r="M1030" s="115">
        <v>10</v>
      </c>
      <c r="N1030" s="113">
        <v>1</v>
      </c>
    </row>
    <row r="1031" spans="1:14" ht="16.5">
      <c r="A1031" s="105" t="s">
        <v>2555</v>
      </c>
      <c r="B1031" s="67" t="s">
        <v>1257</v>
      </c>
      <c r="C1031" s="67" t="s">
        <v>729</v>
      </c>
      <c r="D1031" s="67" t="s">
        <v>739</v>
      </c>
      <c r="E1031" s="68" t="s">
        <v>2556</v>
      </c>
      <c r="F1031" s="108">
        <v>28</v>
      </c>
      <c r="G1031" s="111">
        <v>28</v>
      </c>
      <c r="H1031" s="109" t="s">
        <v>129</v>
      </c>
      <c r="I1031" s="108">
        <v>26</v>
      </c>
      <c r="J1031" s="115">
        <v>26</v>
      </c>
      <c r="K1031" s="113" t="s">
        <v>129</v>
      </c>
      <c r="L1031" s="108">
        <v>26</v>
      </c>
      <c r="M1031" s="115">
        <v>26</v>
      </c>
      <c r="N1031" s="113" t="s">
        <v>129</v>
      </c>
    </row>
    <row r="1032" spans="1:14" ht="16.5">
      <c r="A1032" s="105" t="s">
        <v>2557</v>
      </c>
      <c r="B1032" s="67" t="s">
        <v>1257</v>
      </c>
      <c r="C1032" s="67" t="s">
        <v>729</v>
      </c>
      <c r="D1032" s="67" t="s">
        <v>739</v>
      </c>
      <c r="E1032" s="68" t="s">
        <v>165</v>
      </c>
      <c r="F1032" s="108">
        <v>29</v>
      </c>
      <c r="G1032" s="111">
        <v>26</v>
      </c>
      <c r="H1032" s="109">
        <v>3</v>
      </c>
      <c r="I1032" s="108">
        <v>25</v>
      </c>
      <c r="J1032" s="115">
        <v>24</v>
      </c>
      <c r="K1032" s="113">
        <v>1</v>
      </c>
      <c r="L1032" s="108">
        <v>26</v>
      </c>
      <c r="M1032" s="115">
        <v>25</v>
      </c>
      <c r="N1032" s="113">
        <v>1</v>
      </c>
    </row>
    <row r="1033" spans="1:14" ht="16.5">
      <c r="A1033" s="105" t="s">
        <v>2558</v>
      </c>
      <c r="B1033" s="67" t="s">
        <v>1257</v>
      </c>
      <c r="C1033" s="67" t="s">
        <v>729</v>
      </c>
      <c r="D1033" s="67" t="s">
        <v>739</v>
      </c>
      <c r="E1033" s="68" t="s">
        <v>2559</v>
      </c>
      <c r="F1033" s="108">
        <v>13</v>
      </c>
      <c r="G1033" s="111">
        <v>13</v>
      </c>
      <c r="H1033" s="109" t="s">
        <v>129</v>
      </c>
      <c r="I1033" s="108">
        <v>13</v>
      </c>
      <c r="J1033" s="115">
        <v>13</v>
      </c>
      <c r="K1033" s="113" t="s">
        <v>129</v>
      </c>
      <c r="L1033" s="108">
        <v>9</v>
      </c>
      <c r="M1033" s="115">
        <v>9</v>
      </c>
      <c r="N1033" s="113" t="s">
        <v>129</v>
      </c>
    </row>
    <row r="1034" spans="1:14" ht="16.5">
      <c r="A1034" s="105" t="s">
        <v>740</v>
      </c>
      <c r="B1034" s="67" t="s">
        <v>1257</v>
      </c>
      <c r="C1034" s="67" t="s">
        <v>729</v>
      </c>
      <c r="D1034" s="67" t="s">
        <v>741</v>
      </c>
      <c r="E1034" s="68"/>
      <c r="F1034" s="108">
        <v>165</v>
      </c>
      <c r="G1034" s="111">
        <v>160</v>
      </c>
      <c r="H1034" s="109">
        <v>5</v>
      </c>
      <c r="I1034" s="108">
        <v>151</v>
      </c>
      <c r="J1034" s="115">
        <v>149</v>
      </c>
      <c r="K1034" s="113">
        <v>2</v>
      </c>
      <c r="L1034" s="108">
        <v>139</v>
      </c>
      <c r="M1034" s="115">
        <v>135</v>
      </c>
      <c r="N1034" s="113">
        <v>4</v>
      </c>
    </row>
    <row r="1035" spans="1:14" ht="16.5">
      <c r="A1035" s="105" t="s">
        <v>2560</v>
      </c>
      <c r="B1035" s="67" t="s">
        <v>1257</v>
      </c>
      <c r="C1035" s="67" t="s">
        <v>729</v>
      </c>
      <c r="D1035" s="67" t="s">
        <v>741</v>
      </c>
      <c r="E1035" s="68" t="s">
        <v>2561</v>
      </c>
      <c r="F1035" s="108">
        <v>17</v>
      </c>
      <c r="G1035" s="111">
        <v>17</v>
      </c>
      <c r="H1035" s="109" t="s">
        <v>129</v>
      </c>
      <c r="I1035" s="108">
        <v>14</v>
      </c>
      <c r="J1035" s="115">
        <v>14</v>
      </c>
      <c r="K1035" s="113" t="s">
        <v>129</v>
      </c>
      <c r="L1035" s="108">
        <v>15</v>
      </c>
      <c r="M1035" s="115">
        <v>15</v>
      </c>
      <c r="N1035" s="113" t="s">
        <v>129</v>
      </c>
    </row>
    <row r="1036" spans="1:14" ht="16.5">
      <c r="A1036" s="105" t="s">
        <v>2562</v>
      </c>
      <c r="B1036" s="67" t="s">
        <v>1257</v>
      </c>
      <c r="C1036" s="67" t="s">
        <v>729</v>
      </c>
      <c r="D1036" s="67" t="s">
        <v>741</v>
      </c>
      <c r="E1036" s="68" t="s">
        <v>286</v>
      </c>
      <c r="F1036" s="108">
        <v>10</v>
      </c>
      <c r="G1036" s="111">
        <v>10</v>
      </c>
      <c r="H1036" s="109" t="s">
        <v>129</v>
      </c>
      <c r="I1036" s="108">
        <v>8</v>
      </c>
      <c r="J1036" s="115">
        <v>8</v>
      </c>
      <c r="K1036" s="113" t="s">
        <v>129</v>
      </c>
      <c r="L1036" s="108">
        <v>8</v>
      </c>
      <c r="M1036" s="115">
        <v>8</v>
      </c>
      <c r="N1036" s="113" t="s">
        <v>129</v>
      </c>
    </row>
    <row r="1037" spans="1:14" ht="16.5">
      <c r="A1037" s="105" t="s">
        <v>2563</v>
      </c>
      <c r="B1037" s="67" t="s">
        <v>1257</v>
      </c>
      <c r="C1037" s="67" t="s">
        <v>729</v>
      </c>
      <c r="D1037" s="67" t="s">
        <v>741</v>
      </c>
      <c r="E1037" s="68" t="s">
        <v>141</v>
      </c>
      <c r="F1037" s="108">
        <v>14</v>
      </c>
      <c r="G1037" s="111">
        <v>14</v>
      </c>
      <c r="H1037" s="109" t="s">
        <v>129</v>
      </c>
      <c r="I1037" s="108">
        <v>11</v>
      </c>
      <c r="J1037" s="115">
        <v>11</v>
      </c>
      <c r="K1037" s="113" t="s">
        <v>129</v>
      </c>
      <c r="L1037" s="108">
        <v>9</v>
      </c>
      <c r="M1037" s="115">
        <v>9</v>
      </c>
      <c r="N1037" s="113" t="s">
        <v>129</v>
      </c>
    </row>
    <row r="1038" spans="1:14" ht="16.5">
      <c r="A1038" s="105" t="s">
        <v>2564</v>
      </c>
      <c r="B1038" s="67" t="s">
        <v>1257</v>
      </c>
      <c r="C1038" s="67" t="s">
        <v>729</v>
      </c>
      <c r="D1038" s="67" t="s">
        <v>741</v>
      </c>
      <c r="E1038" s="68" t="s">
        <v>2565</v>
      </c>
      <c r="F1038" s="108">
        <v>19</v>
      </c>
      <c r="G1038" s="111">
        <v>19</v>
      </c>
      <c r="H1038" s="109" t="s">
        <v>129</v>
      </c>
      <c r="I1038" s="108">
        <v>18</v>
      </c>
      <c r="J1038" s="115">
        <v>18</v>
      </c>
      <c r="K1038" s="113" t="s">
        <v>129</v>
      </c>
      <c r="L1038" s="108">
        <v>20</v>
      </c>
      <c r="M1038" s="115">
        <v>19</v>
      </c>
      <c r="N1038" s="113">
        <v>1</v>
      </c>
    </row>
    <row r="1039" spans="1:14" ht="16.5">
      <c r="A1039" s="105" t="s">
        <v>2566</v>
      </c>
      <c r="B1039" s="67" t="s">
        <v>1257</v>
      </c>
      <c r="C1039" s="67" t="s">
        <v>729</v>
      </c>
      <c r="D1039" s="67" t="s">
        <v>741</v>
      </c>
      <c r="E1039" s="68" t="s">
        <v>2567</v>
      </c>
      <c r="F1039" s="108">
        <v>12</v>
      </c>
      <c r="G1039" s="111">
        <v>12</v>
      </c>
      <c r="H1039" s="109" t="s">
        <v>129</v>
      </c>
      <c r="I1039" s="108">
        <v>12</v>
      </c>
      <c r="J1039" s="115">
        <v>12</v>
      </c>
      <c r="K1039" s="113" t="s">
        <v>129</v>
      </c>
      <c r="L1039" s="108">
        <v>10</v>
      </c>
      <c r="M1039" s="115">
        <v>10</v>
      </c>
      <c r="N1039" s="113" t="s">
        <v>129</v>
      </c>
    </row>
    <row r="1040" spans="1:14" ht="16.5">
      <c r="A1040" s="105" t="s">
        <v>2568</v>
      </c>
      <c r="B1040" s="67" t="s">
        <v>1257</v>
      </c>
      <c r="C1040" s="67" t="s">
        <v>729</v>
      </c>
      <c r="D1040" s="67" t="s">
        <v>741</v>
      </c>
      <c r="E1040" s="68" t="s">
        <v>337</v>
      </c>
      <c r="F1040" s="108">
        <v>5</v>
      </c>
      <c r="G1040" s="111">
        <v>5</v>
      </c>
      <c r="H1040" s="109" t="s">
        <v>129</v>
      </c>
      <c r="I1040" s="108">
        <v>5</v>
      </c>
      <c r="J1040" s="115">
        <v>5</v>
      </c>
      <c r="K1040" s="113" t="s">
        <v>129</v>
      </c>
      <c r="L1040" s="108">
        <v>4</v>
      </c>
      <c r="M1040" s="115">
        <v>3</v>
      </c>
      <c r="N1040" s="113">
        <v>1</v>
      </c>
    </row>
    <row r="1041" spans="1:14" ht="16.5">
      <c r="A1041" s="105" t="s">
        <v>2569</v>
      </c>
      <c r="B1041" s="67" t="s">
        <v>1257</v>
      </c>
      <c r="C1041" s="67" t="s">
        <v>729</v>
      </c>
      <c r="D1041" s="67" t="s">
        <v>741</v>
      </c>
      <c r="E1041" s="68" t="s">
        <v>2570</v>
      </c>
      <c r="F1041" s="108">
        <v>28</v>
      </c>
      <c r="G1041" s="111">
        <v>27</v>
      </c>
      <c r="H1041" s="109">
        <v>1</v>
      </c>
      <c r="I1041" s="108">
        <v>25</v>
      </c>
      <c r="J1041" s="115">
        <v>24</v>
      </c>
      <c r="K1041" s="113">
        <v>1</v>
      </c>
      <c r="L1041" s="108">
        <v>19</v>
      </c>
      <c r="M1041" s="115">
        <v>18</v>
      </c>
      <c r="N1041" s="113">
        <v>1</v>
      </c>
    </row>
    <row r="1042" spans="1:14" ht="16.5">
      <c r="A1042" s="105" t="s">
        <v>2571</v>
      </c>
      <c r="B1042" s="67" t="s">
        <v>1257</v>
      </c>
      <c r="C1042" s="67" t="s">
        <v>729</v>
      </c>
      <c r="D1042" s="67" t="s">
        <v>741</v>
      </c>
      <c r="E1042" s="68" t="s">
        <v>2572</v>
      </c>
      <c r="F1042" s="108">
        <v>26</v>
      </c>
      <c r="G1042" s="111">
        <v>23</v>
      </c>
      <c r="H1042" s="109">
        <v>3</v>
      </c>
      <c r="I1042" s="108">
        <v>25</v>
      </c>
      <c r="J1042" s="115">
        <v>25</v>
      </c>
      <c r="K1042" s="113" t="s">
        <v>129</v>
      </c>
      <c r="L1042" s="108">
        <v>25</v>
      </c>
      <c r="M1042" s="115">
        <v>25</v>
      </c>
      <c r="N1042" s="113" t="s">
        <v>129</v>
      </c>
    </row>
    <row r="1043" spans="1:14" ht="16.5">
      <c r="A1043" s="105" t="s">
        <v>2573</v>
      </c>
      <c r="B1043" s="67" t="s">
        <v>1257</v>
      </c>
      <c r="C1043" s="67" t="s">
        <v>729</v>
      </c>
      <c r="D1043" s="67" t="s">
        <v>741</v>
      </c>
      <c r="E1043" s="68" t="s">
        <v>2574</v>
      </c>
      <c r="F1043" s="108">
        <v>16</v>
      </c>
      <c r="G1043" s="111">
        <v>15</v>
      </c>
      <c r="H1043" s="109">
        <v>1</v>
      </c>
      <c r="I1043" s="108">
        <v>15</v>
      </c>
      <c r="J1043" s="115">
        <v>14</v>
      </c>
      <c r="K1043" s="113">
        <v>1</v>
      </c>
      <c r="L1043" s="108">
        <v>12</v>
      </c>
      <c r="M1043" s="115">
        <v>11</v>
      </c>
      <c r="N1043" s="113">
        <v>1</v>
      </c>
    </row>
    <row r="1044" spans="1:14" ht="16.5">
      <c r="A1044" s="105" t="s">
        <v>2575</v>
      </c>
      <c r="B1044" s="67" t="s">
        <v>1257</v>
      </c>
      <c r="C1044" s="67" t="s">
        <v>729</v>
      </c>
      <c r="D1044" s="67" t="s">
        <v>741</v>
      </c>
      <c r="E1044" s="68" t="s">
        <v>2576</v>
      </c>
      <c r="F1044" s="108">
        <v>18</v>
      </c>
      <c r="G1044" s="111">
        <v>18</v>
      </c>
      <c r="H1044" s="109" t="s">
        <v>129</v>
      </c>
      <c r="I1044" s="108">
        <v>18</v>
      </c>
      <c r="J1044" s="115">
        <v>18</v>
      </c>
      <c r="K1044" s="113" t="s">
        <v>129</v>
      </c>
      <c r="L1044" s="108">
        <v>17</v>
      </c>
      <c r="M1044" s="115">
        <v>17</v>
      </c>
      <c r="N1044" s="113" t="s">
        <v>129</v>
      </c>
    </row>
    <row r="1045" spans="1:14" ht="16.5">
      <c r="A1045" s="105" t="s">
        <v>742</v>
      </c>
      <c r="B1045" s="67" t="s">
        <v>1257</v>
      </c>
      <c r="C1045" s="67" t="s">
        <v>729</v>
      </c>
      <c r="D1045" s="67" t="s">
        <v>743</v>
      </c>
      <c r="E1045" s="68"/>
      <c r="F1045" s="108">
        <v>128</v>
      </c>
      <c r="G1045" s="111">
        <v>125</v>
      </c>
      <c r="H1045" s="109">
        <v>3</v>
      </c>
      <c r="I1045" s="108">
        <v>118</v>
      </c>
      <c r="J1045" s="115">
        <v>116</v>
      </c>
      <c r="K1045" s="113">
        <v>2</v>
      </c>
      <c r="L1045" s="108">
        <v>102</v>
      </c>
      <c r="M1045" s="115">
        <v>100</v>
      </c>
      <c r="N1045" s="113">
        <v>2</v>
      </c>
    </row>
    <row r="1046" spans="1:14" ht="16.5">
      <c r="A1046" s="105" t="s">
        <v>2577</v>
      </c>
      <c r="B1046" s="67" t="s">
        <v>1257</v>
      </c>
      <c r="C1046" s="67" t="s">
        <v>729</v>
      </c>
      <c r="D1046" s="67" t="s">
        <v>743</v>
      </c>
      <c r="E1046" s="68" t="s">
        <v>2578</v>
      </c>
      <c r="F1046" s="108">
        <v>6</v>
      </c>
      <c r="G1046" s="111">
        <v>6</v>
      </c>
      <c r="H1046" s="109" t="s">
        <v>129</v>
      </c>
      <c r="I1046" s="108">
        <v>4</v>
      </c>
      <c r="J1046" s="115" t="s">
        <v>130</v>
      </c>
      <c r="K1046" s="113" t="s">
        <v>130</v>
      </c>
      <c r="L1046" s="108">
        <v>4</v>
      </c>
      <c r="M1046" s="115">
        <v>4</v>
      </c>
      <c r="N1046" s="113" t="s">
        <v>129</v>
      </c>
    </row>
    <row r="1047" spans="1:14" ht="16.5">
      <c r="A1047" s="105" t="s">
        <v>2579</v>
      </c>
      <c r="B1047" s="67" t="s">
        <v>1257</v>
      </c>
      <c r="C1047" s="67" t="s">
        <v>729</v>
      </c>
      <c r="D1047" s="67" t="s">
        <v>743</v>
      </c>
      <c r="E1047" s="68" t="s">
        <v>2580</v>
      </c>
      <c r="F1047" s="108" t="s">
        <v>128</v>
      </c>
      <c r="G1047" s="111" t="s">
        <v>128</v>
      </c>
      <c r="H1047" s="109" t="s">
        <v>128</v>
      </c>
      <c r="I1047" s="108" t="s">
        <v>128</v>
      </c>
      <c r="J1047" s="115" t="s">
        <v>128</v>
      </c>
      <c r="K1047" s="113" t="s">
        <v>128</v>
      </c>
      <c r="L1047" s="108">
        <v>9</v>
      </c>
      <c r="M1047" s="115">
        <v>9</v>
      </c>
      <c r="N1047" s="113" t="s">
        <v>129</v>
      </c>
    </row>
    <row r="1048" spans="1:14" ht="16.5">
      <c r="A1048" s="105" t="s">
        <v>2581</v>
      </c>
      <c r="B1048" s="67" t="s">
        <v>1257</v>
      </c>
      <c r="C1048" s="67" t="s">
        <v>729</v>
      </c>
      <c r="D1048" s="67" t="s">
        <v>743</v>
      </c>
      <c r="E1048" s="68" t="s">
        <v>2582</v>
      </c>
      <c r="F1048" s="108" t="s">
        <v>128</v>
      </c>
      <c r="G1048" s="111" t="s">
        <v>128</v>
      </c>
      <c r="H1048" s="109" t="s">
        <v>128</v>
      </c>
      <c r="I1048" s="108" t="s">
        <v>128</v>
      </c>
      <c r="J1048" s="115" t="s">
        <v>128</v>
      </c>
      <c r="K1048" s="113" t="s">
        <v>128</v>
      </c>
      <c r="L1048" s="108">
        <v>12</v>
      </c>
      <c r="M1048" s="115">
        <v>12</v>
      </c>
      <c r="N1048" s="113" t="s">
        <v>129</v>
      </c>
    </row>
    <row r="1049" spans="1:14" ht="16.5">
      <c r="A1049" s="105" t="s">
        <v>2583</v>
      </c>
      <c r="B1049" s="67" t="s">
        <v>1257</v>
      </c>
      <c r="C1049" s="67" t="s">
        <v>729</v>
      </c>
      <c r="D1049" s="67" t="s">
        <v>743</v>
      </c>
      <c r="E1049" s="68" t="s">
        <v>2584</v>
      </c>
      <c r="F1049" s="108" t="s">
        <v>128</v>
      </c>
      <c r="G1049" s="111" t="s">
        <v>128</v>
      </c>
      <c r="H1049" s="109" t="s">
        <v>128</v>
      </c>
      <c r="I1049" s="108" t="s">
        <v>128</v>
      </c>
      <c r="J1049" s="115" t="s">
        <v>128</v>
      </c>
      <c r="K1049" s="113" t="s">
        <v>128</v>
      </c>
      <c r="L1049" s="108">
        <v>14</v>
      </c>
      <c r="M1049" s="115">
        <v>14</v>
      </c>
      <c r="N1049" s="113" t="s">
        <v>129</v>
      </c>
    </row>
    <row r="1050" spans="1:14" ht="16.5">
      <c r="A1050" s="105" t="s">
        <v>2585</v>
      </c>
      <c r="B1050" s="67" t="s">
        <v>1257</v>
      </c>
      <c r="C1050" s="67" t="s">
        <v>729</v>
      </c>
      <c r="D1050" s="67" t="s">
        <v>743</v>
      </c>
      <c r="E1050" s="68" t="s">
        <v>2586</v>
      </c>
      <c r="F1050" s="108" t="s">
        <v>128</v>
      </c>
      <c r="G1050" s="111" t="s">
        <v>128</v>
      </c>
      <c r="H1050" s="109" t="s">
        <v>128</v>
      </c>
      <c r="I1050" s="108" t="s">
        <v>128</v>
      </c>
      <c r="J1050" s="115" t="s">
        <v>128</v>
      </c>
      <c r="K1050" s="113" t="s">
        <v>128</v>
      </c>
      <c r="L1050" s="108">
        <v>6</v>
      </c>
      <c r="M1050" s="115">
        <v>6</v>
      </c>
      <c r="N1050" s="113" t="s">
        <v>129</v>
      </c>
    </row>
    <row r="1051" spans="1:14" ht="16.5">
      <c r="A1051" s="105" t="s">
        <v>2587</v>
      </c>
      <c r="B1051" s="67" t="s">
        <v>1257</v>
      </c>
      <c r="C1051" s="67" t="s">
        <v>729</v>
      </c>
      <c r="D1051" s="67" t="s">
        <v>743</v>
      </c>
      <c r="E1051" s="68" t="s">
        <v>2588</v>
      </c>
      <c r="F1051" s="108">
        <v>3</v>
      </c>
      <c r="G1051" s="111">
        <v>3</v>
      </c>
      <c r="H1051" s="109" t="s">
        <v>129</v>
      </c>
      <c r="I1051" s="108">
        <v>2</v>
      </c>
      <c r="J1051" s="115" t="s">
        <v>130</v>
      </c>
      <c r="K1051" s="113" t="s">
        <v>130</v>
      </c>
      <c r="L1051" s="108">
        <v>2</v>
      </c>
      <c r="M1051" s="115" t="s">
        <v>130</v>
      </c>
      <c r="N1051" s="113" t="s">
        <v>130</v>
      </c>
    </row>
    <row r="1052" spans="1:14" ht="16.5">
      <c r="A1052" s="105" t="s">
        <v>2589</v>
      </c>
      <c r="B1052" s="67" t="s">
        <v>1257</v>
      </c>
      <c r="C1052" s="67" t="s">
        <v>729</v>
      </c>
      <c r="D1052" s="67" t="s">
        <v>743</v>
      </c>
      <c r="E1052" s="68" t="s">
        <v>2590</v>
      </c>
      <c r="F1052" s="108">
        <v>7</v>
      </c>
      <c r="G1052" s="111">
        <v>7</v>
      </c>
      <c r="H1052" s="109" t="s">
        <v>129</v>
      </c>
      <c r="I1052" s="108">
        <v>7</v>
      </c>
      <c r="J1052" s="115">
        <v>7</v>
      </c>
      <c r="K1052" s="113" t="s">
        <v>129</v>
      </c>
      <c r="L1052" s="108">
        <v>7</v>
      </c>
      <c r="M1052" s="115">
        <v>7</v>
      </c>
      <c r="N1052" s="113" t="s">
        <v>129</v>
      </c>
    </row>
    <row r="1053" spans="1:14" ht="16.5">
      <c r="A1053" s="105" t="s">
        <v>2591</v>
      </c>
      <c r="B1053" s="67" t="s">
        <v>1257</v>
      </c>
      <c r="C1053" s="67" t="s">
        <v>729</v>
      </c>
      <c r="D1053" s="67" t="s">
        <v>743</v>
      </c>
      <c r="E1053" s="68" t="s">
        <v>2592</v>
      </c>
      <c r="F1053" s="108">
        <v>5</v>
      </c>
      <c r="G1053" s="111">
        <v>5</v>
      </c>
      <c r="H1053" s="109" t="s">
        <v>129</v>
      </c>
      <c r="I1053" s="108">
        <v>4</v>
      </c>
      <c r="J1053" s="115">
        <v>4</v>
      </c>
      <c r="K1053" s="113" t="s">
        <v>129</v>
      </c>
      <c r="L1053" s="108">
        <v>3</v>
      </c>
      <c r="M1053" s="115" t="s">
        <v>130</v>
      </c>
      <c r="N1053" s="113" t="s">
        <v>130</v>
      </c>
    </row>
    <row r="1054" spans="1:14" ht="16.5">
      <c r="A1054" s="105" t="s">
        <v>2593</v>
      </c>
      <c r="B1054" s="67" t="s">
        <v>1257</v>
      </c>
      <c r="C1054" s="67" t="s">
        <v>729</v>
      </c>
      <c r="D1054" s="67" t="s">
        <v>743</v>
      </c>
      <c r="E1054" s="68" t="s">
        <v>2594</v>
      </c>
      <c r="F1054" s="108">
        <v>6</v>
      </c>
      <c r="G1054" s="111">
        <v>6</v>
      </c>
      <c r="H1054" s="109" t="s">
        <v>129</v>
      </c>
      <c r="I1054" s="108">
        <v>6</v>
      </c>
      <c r="J1054" s="115">
        <v>6</v>
      </c>
      <c r="K1054" s="113" t="s">
        <v>129</v>
      </c>
      <c r="L1054" s="108">
        <v>6</v>
      </c>
      <c r="M1054" s="115">
        <v>6</v>
      </c>
      <c r="N1054" s="113" t="s">
        <v>129</v>
      </c>
    </row>
    <row r="1055" spans="1:14" ht="16.5">
      <c r="A1055" s="105" t="s">
        <v>2595</v>
      </c>
      <c r="B1055" s="67" t="s">
        <v>1257</v>
      </c>
      <c r="C1055" s="67" t="s">
        <v>729</v>
      </c>
      <c r="D1055" s="67" t="s">
        <v>743</v>
      </c>
      <c r="E1055" s="68" t="s">
        <v>2596</v>
      </c>
      <c r="F1055" s="108">
        <v>17</v>
      </c>
      <c r="G1055" s="111">
        <v>16</v>
      </c>
      <c r="H1055" s="109">
        <v>1</v>
      </c>
      <c r="I1055" s="108">
        <v>15</v>
      </c>
      <c r="J1055" s="115">
        <v>15</v>
      </c>
      <c r="K1055" s="113" t="s">
        <v>129</v>
      </c>
      <c r="L1055" s="108">
        <v>14</v>
      </c>
      <c r="M1055" s="115">
        <v>14</v>
      </c>
      <c r="N1055" s="113" t="s">
        <v>129</v>
      </c>
    </row>
    <row r="1056" spans="1:14" ht="16.5">
      <c r="A1056" s="105" t="s">
        <v>2597</v>
      </c>
      <c r="B1056" s="67" t="s">
        <v>1257</v>
      </c>
      <c r="C1056" s="67" t="s">
        <v>729</v>
      </c>
      <c r="D1056" s="67" t="s">
        <v>743</v>
      </c>
      <c r="E1056" s="68" t="s">
        <v>2598</v>
      </c>
      <c r="F1056" s="108">
        <v>14</v>
      </c>
      <c r="G1056" s="111">
        <v>14</v>
      </c>
      <c r="H1056" s="109" t="s">
        <v>129</v>
      </c>
      <c r="I1056" s="108">
        <v>14</v>
      </c>
      <c r="J1056" s="115">
        <v>14</v>
      </c>
      <c r="K1056" s="113" t="s">
        <v>129</v>
      </c>
      <c r="L1056" s="108">
        <v>8</v>
      </c>
      <c r="M1056" s="115">
        <v>8</v>
      </c>
      <c r="N1056" s="113" t="s">
        <v>129</v>
      </c>
    </row>
    <row r="1057" spans="1:14" ht="16.5">
      <c r="A1057" s="105" t="s">
        <v>2599</v>
      </c>
      <c r="B1057" s="67" t="s">
        <v>1257</v>
      </c>
      <c r="C1057" s="67" t="s">
        <v>729</v>
      </c>
      <c r="D1057" s="67" t="s">
        <v>743</v>
      </c>
      <c r="E1057" s="68" t="s">
        <v>2600</v>
      </c>
      <c r="F1057" s="108">
        <v>14</v>
      </c>
      <c r="G1057" s="111">
        <v>13</v>
      </c>
      <c r="H1057" s="109">
        <v>1</v>
      </c>
      <c r="I1057" s="108">
        <v>13</v>
      </c>
      <c r="J1057" s="115">
        <v>12</v>
      </c>
      <c r="K1057" s="113">
        <v>1</v>
      </c>
      <c r="L1057" s="108">
        <v>13</v>
      </c>
      <c r="M1057" s="115">
        <v>12</v>
      </c>
      <c r="N1057" s="113">
        <v>1</v>
      </c>
    </row>
    <row r="1058" spans="1:14" ht="16.5">
      <c r="A1058" s="105" t="s">
        <v>2601</v>
      </c>
      <c r="B1058" s="67" t="s">
        <v>1257</v>
      </c>
      <c r="C1058" s="67" t="s">
        <v>729</v>
      </c>
      <c r="D1058" s="67" t="s">
        <v>743</v>
      </c>
      <c r="E1058" s="68" t="s">
        <v>2602</v>
      </c>
      <c r="F1058" s="108">
        <v>6</v>
      </c>
      <c r="G1058" s="111">
        <v>5</v>
      </c>
      <c r="H1058" s="109">
        <v>1</v>
      </c>
      <c r="I1058" s="108">
        <v>5</v>
      </c>
      <c r="J1058" s="115">
        <v>4</v>
      </c>
      <c r="K1058" s="113">
        <v>1</v>
      </c>
      <c r="L1058" s="108">
        <v>4</v>
      </c>
      <c r="M1058" s="115">
        <v>3</v>
      </c>
      <c r="N1058" s="113">
        <v>1</v>
      </c>
    </row>
    <row r="1059" spans="1:14" ht="16.5">
      <c r="A1059" s="105" t="s">
        <v>744</v>
      </c>
      <c r="B1059" s="67" t="s">
        <v>1257</v>
      </c>
      <c r="C1059" s="67" t="s">
        <v>729</v>
      </c>
      <c r="D1059" s="67" t="s">
        <v>745</v>
      </c>
      <c r="E1059" s="68"/>
      <c r="F1059" s="108">
        <v>173</v>
      </c>
      <c r="G1059" s="111">
        <v>167</v>
      </c>
      <c r="H1059" s="109">
        <v>6</v>
      </c>
      <c r="I1059" s="108">
        <v>162</v>
      </c>
      <c r="J1059" s="115">
        <v>160</v>
      </c>
      <c r="K1059" s="113">
        <v>2</v>
      </c>
      <c r="L1059" s="108">
        <v>142</v>
      </c>
      <c r="M1059" s="115">
        <v>139</v>
      </c>
      <c r="N1059" s="113">
        <v>3</v>
      </c>
    </row>
    <row r="1060" spans="1:14" ht="16.5">
      <c r="A1060" s="105" t="s">
        <v>2603</v>
      </c>
      <c r="B1060" s="67" t="s">
        <v>1257</v>
      </c>
      <c r="C1060" s="67" t="s">
        <v>729</v>
      </c>
      <c r="D1060" s="67" t="s">
        <v>745</v>
      </c>
      <c r="E1060" s="68" t="s">
        <v>2604</v>
      </c>
      <c r="F1060" s="108">
        <v>47</v>
      </c>
      <c r="G1060" s="111">
        <v>44</v>
      </c>
      <c r="H1060" s="109">
        <v>3</v>
      </c>
      <c r="I1060" s="108">
        <v>42</v>
      </c>
      <c r="J1060" s="115">
        <v>40</v>
      </c>
      <c r="K1060" s="113">
        <v>2</v>
      </c>
      <c r="L1060" s="108">
        <v>38</v>
      </c>
      <c r="M1060" s="115">
        <v>36</v>
      </c>
      <c r="N1060" s="113">
        <v>2</v>
      </c>
    </row>
    <row r="1061" spans="1:14" ht="16.5">
      <c r="A1061" s="105" t="s">
        <v>2605</v>
      </c>
      <c r="B1061" s="67" t="s">
        <v>1257</v>
      </c>
      <c r="C1061" s="67" t="s">
        <v>729</v>
      </c>
      <c r="D1061" s="67" t="s">
        <v>745</v>
      </c>
      <c r="E1061" s="68" t="s">
        <v>2606</v>
      </c>
      <c r="F1061" s="108">
        <v>57</v>
      </c>
      <c r="G1061" s="111">
        <v>56</v>
      </c>
      <c r="H1061" s="109">
        <v>1</v>
      </c>
      <c r="I1061" s="108">
        <v>54</v>
      </c>
      <c r="J1061" s="115">
        <v>54</v>
      </c>
      <c r="K1061" s="113" t="s">
        <v>129</v>
      </c>
      <c r="L1061" s="108">
        <v>45</v>
      </c>
      <c r="M1061" s="115">
        <v>45</v>
      </c>
      <c r="N1061" s="113" t="s">
        <v>129</v>
      </c>
    </row>
    <row r="1062" spans="1:14" ht="16.5">
      <c r="A1062" s="105" t="s">
        <v>2607</v>
      </c>
      <c r="B1062" s="67" t="s">
        <v>1257</v>
      </c>
      <c r="C1062" s="67" t="s">
        <v>729</v>
      </c>
      <c r="D1062" s="67" t="s">
        <v>745</v>
      </c>
      <c r="E1062" s="68" t="s">
        <v>15</v>
      </c>
      <c r="F1062" s="108">
        <v>46</v>
      </c>
      <c r="G1062" s="111">
        <v>45</v>
      </c>
      <c r="H1062" s="109">
        <v>1</v>
      </c>
      <c r="I1062" s="108">
        <v>43</v>
      </c>
      <c r="J1062" s="115">
        <v>43</v>
      </c>
      <c r="K1062" s="113" t="s">
        <v>129</v>
      </c>
      <c r="L1062" s="108">
        <v>37</v>
      </c>
      <c r="M1062" s="115">
        <v>36</v>
      </c>
      <c r="N1062" s="113">
        <v>1</v>
      </c>
    </row>
    <row r="1063" spans="1:14" ht="16.5">
      <c r="A1063" s="105" t="s">
        <v>2608</v>
      </c>
      <c r="B1063" s="67" t="s">
        <v>1257</v>
      </c>
      <c r="C1063" s="67" t="s">
        <v>729</v>
      </c>
      <c r="D1063" s="67" t="s">
        <v>745</v>
      </c>
      <c r="E1063" s="68" t="s">
        <v>256</v>
      </c>
      <c r="F1063" s="108">
        <v>23</v>
      </c>
      <c r="G1063" s="111">
        <v>22</v>
      </c>
      <c r="H1063" s="109">
        <v>1</v>
      </c>
      <c r="I1063" s="108">
        <v>23</v>
      </c>
      <c r="J1063" s="115">
        <v>23</v>
      </c>
      <c r="K1063" s="113" t="s">
        <v>129</v>
      </c>
      <c r="L1063" s="108">
        <v>22</v>
      </c>
      <c r="M1063" s="115">
        <v>22</v>
      </c>
      <c r="N1063" s="113" t="s">
        <v>129</v>
      </c>
    </row>
    <row r="1064" spans="1:14" ht="16.5">
      <c r="A1064" s="105" t="s">
        <v>746</v>
      </c>
      <c r="B1064" s="67" t="s">
        <v>1257</v>
      </c>
      <c r="C1064" s="67" t="s">
        <v>729</v>
      </c>
      <c r="D1064" s="67" t="s">
        <v>747</v>
      </c>
      <c r="E1064" s="68"/>
      <c r="F1064" s="108">
        <v>123</v>
      </c>
      <c r="G1064" s="111">
        <v>119</v>
      </c>
      <c r="H1064" s="109">
        <v>3</v>
      </c>
      <c r="I1064" s="108">
        <v>117</v>
      </c>
      <c r="J1064" s="115">
        <v>116</v>
      </c>
      <c r="K1064" s="113">
        <v>1</v>
      </c>
      <c r="L1064" s="108">
        <v>107</v>
      </c>
      <c r="M1064" s="115">
        <v>105</v>
      </c>
      <c r="N1064" s="113">
        <v>2</v>
      </c>
    </row>
    <row r="1065" spans="1:14" ht="16.5">
      <c r="A1065" s="105" t="s">
        <v>2609</v>
      </c>
      <c r="B1065" s="67" t="s">
        <v>1257</v>
      </c>
      <c r="C1065" s="67" t="s">
        <v>729</v>
      </c>
      <c r="D1065" s="67" t="s">
        <v>747</v>
      </c>
      <c r="E1065" s="68" t="s">
        <v>2610</v>
      </c>
      <c r="F1065" s="108" t="s">
        <v>128</v>
      </c>
      <c r="G1065" s="111" t="s">
        <v>128</v>
      </c>
      <c r="H1065" s="109" t="s">
        <v>128</v>
      </c>
      <c r="I1065" s="108" t="s">
        <v>128</v>
      </c>
      <c r="J1065" s="115" t="s">
        <v>128</v>
      </c>
      <c r="K1065" s="113" t="s">
        <v>128</v>
      </c>
      <c r="L1065" s="108">
        <v>13</v>
      </c>
      <c r="M1065" s="115">
        <v>13</v>
      </c>
      <c r="N1065" s="113" t="s">
        <v>129</v>
      </c>
    </row>
    <row r="1066" spans="1:14" ht="16.5">
      <c r="A1066" s="105" t="s">
        <v>2611</v>
      </c>
      <c r="B1066" s="67" t="s">
        <v>1257</v>
      </c>
      <c r="C1066" s="67" t="s">
        <v>729</v>
      </c>
      <c r="D1066" s="67" t="s">
        <v>747</v>
      </c>
      <c r="E1066" s="68" t="s">
        <v>2612</v>
      </c>
      <c r="F1066" s="108" t="s">
        <v>128</v>
      </c>
      <c r="G1066" s="111" t="s">
        <v>128</v>
      </c>
      <c r="H1066" s="109" t="s">
        <v>128</v>
      </c>
      <c r="I1066" s="108" t="s">
        <v>128</v>
      </c>
      <c r="J1066" s="115" t="s">
        <v>128</v>
      </c>
      <c r="K1066" s="113" t="s">
        <v>128</v>
      </c>
      <c r="L1066" s="108">
        <v>15</v>
      </c>
      <c r="M1066" s="115">
        <v>14</v>
      </c>
      <c r="N1066" s="113">
        <v>1</v>
      </c>
    </row>
    <row r="1067" spans="1:14" ht="16.5">
      <c r="A1067" s="105" t="s">
        <v>2613</v>
      </c>
      <c r="B1067" s="67" t="s">
        <v>1257</v>
      </c>
      <c r="C1067" s="67" t="s">
        <v>729</v>
      </c>
      <c r="D1067" s="67" t="s">
        <v>747</v>
      </c>
      <c r="E1067" s="68" t="s">
        <v>2614</v>
      </c>
      <c r="F1067" s="108">
        <v>20</v>
      </c>
      <c r="G1067" s="111">
        <v>20</v>
      </c>
      <c r="H1067" s="109" t="s">
        <v>129</v>
      </c>
      <c r="I1067" s="108">
        <v>19</v>
      </c>
      <c r="J1067" s="115">
        <v>19</v>
      </c>
      <c r="K1067" s="113" t="s">
        <v>129</v>
      </c>
      <c r="L1067" s="108">
        <v>19</v>
      </c>
      <c r="M1067" s="115">
        <v>19</v>
      </c>
      <c r="N1067" s="113" t="s">
        <v>129</v>
      </c>
    </row>
    <row r="1068" spans="1:14" ht="16.5">
      <c r="A1068" s="105" t="s">
        <v>2615</v>
      </c>
      <c r="B1068" s="67" t="s">
        <v>1257</v>
      </c>
      <c r="C1068" s="67" t="s">
        <v>729</v>
      </c>
      <c r="D1068" s="67" t="s">
        <v>747</v>
      </c>
      <c r="E1068" s="68" t="s">
        <v>171</v>
      </c>
      <c r="F1068" s="108">
        <v>21</v>
      </c>
      <c r="G1068" s="111">
        <v>19</v>
      </c>
      <c r="H1068" s="109">
        <v>2</v>
      </c>
      <c r="I1068" s="108">
        <v>19</v>
      </c>
      <c r="J1068" s="115">
        <v>18</v>
      </c>
      <c r="K1068" s="113">
        <v>1</v>
      </c>
      <c r="L1068" s="108">
        <v>16</v>
      </c>
      <c r="M1068" s="115">
        <v>15</v>
      </c>
      <c r="N1068" s="113">
        <v>1</v>
      </c>
    </row>
    <row r="1069" spans="1:14" ht="16.5">
      <c r="A1069" s="105" t="s">
        <v>2616</v>
      </c>
      <c r="B1069" s="67" t="s">
        <v>1257</v>
      </c>
      <c r="C1069" s="67" t="s">
        <v>729</v>
      </c>
      <c r="D1069" s="67" t="s">
        <v>747</v>
      </c>
      <c r="E1069" s="68" t="s">
        <v>2617</v>
      </c>
      <c r="F1069" s="108">
        <v>39</v>
      </c>
      <c r="G1069" s="111">
        <v>38</v>
      </c>
      <c r="H1069" s="109">
        <v>1</v>
      </c>
      <c r="I1069" s="108">
        <v>38</v>
      </c>
      <c r="J1069" s="115">
        <v>38</v>
      </c>
      <c r="K1069" s="113" t="s">
        <v>129</v>
      </c>
      <c r="L1069" s="108">
        <v>32</v>
      </c>
      <c r="M1069" s="115">
        <v>32</v>
      </c>
      <c r="N1069" s="113" t="s">
        <v>129</v>
      </c>
    </row>
    <row r="1070" spans="1:14" ht="16.5">
      <c r="A1070" s="105" t="s">
        <v>2618</v>
      </c>
      <c r="B1070" s="67" t="s">
        <v>1257</v>
      </c>
      <c r="C1070" s="67" t="s">
        <v>729</v>
      </c>
      <c r="D1070" s="67" t="s">
        <v>747</v>
      </c>
      <c r="E1070" s="68" t="s">
        <v>358</v>
      </c>
      <c r="F1070" s="108">
        <v>11</v>
      </c>
      <c r="G1070" s="111">
        <v>11</v>
      </c>
      <c r="H1070" s="109" t="s">
        <v>129</v>
      </c>
      <c r="I1070" s="108">
        <v>11</v>
      </c>
      <c r="J1070" s="115">
        <v>11</v>
      </c>
      <c r="K1070" s="113" t="s">
        <v>129</v>
      </c>
      <c r="L1070" s="108">
        <v>12</v>
      </c>
      <c r="M1070" s="115">
        <v>12</v>
      </c>
      <c r="N1070" s="113" t="s">
        <v>129</v>
      </c>
    </row>
    <row r="1071" spans="1:14" ht="16.5">
      <c r="A1071" s="105" t="s">
        <v>748</v>
      </c>
      <c r="B1071" s="67" t="s">
        <v>1257</v>
      </c>
      <c r="C1071" s="67" t="s">
        <v>729</v>
      </c>
      <c r="D1071" s="67" t="s">
        <v>749</v>
      </c>
      <c r="E1071" s="68"/>
      <c r="F1071" s="108">
        <v>23</v>
      </c>
      <c r="G1071" s="111">
        <v>23</v>
      </c>
      <c r="H1071" s="109" t="s">
        <v>129</v>
      </c>
      <c r="I1071" s="108">
        <v>24</v>
      </c>
      <c r="J1071" s="115">
        <v>24</v>
      </c>
      <c r="K1071" s="113" t="s">
        <v>129</v>
      </c>
      <c r="L1071" s="108">
        <v>24</v>
      </c>
      <c r="M1071" s="115">
        <v>24</v>
      </c>
      <c r="N1071" s="113" t="s">
        <v>129</v>
      </c>
    </row>
    <row r="1072" spans="1:14" ht="16.5">
      <c r="A1072" s="105" t="s">
        <v>2619</v>
      </c>
      <c r="B1072" s="67" t="s">
        <v>1257</v>
      </c>
      <c r="C1072" s="67" t="s">
        <v>729</v>
      </c>
      <c r="D1072" s="67" t="s">
        <v>749</v>
      </c>
      <c r="E1072" s="68" t="s">
        <v>2620</v>
      </c>
      <c r="F1072" s="108">
        <v>23</v>
      </c>
      <c r="G1072" s="111">
        <v>23</v>
      </c>
      <c r="H1072" s="109" t="s">
        <v>129</v>
      </c>
      <c r="I1072" s="108">
        <v>24</v>
      </c>
      <c r="J1072" s="115">
        <v>24</v>
      </c>
      <c r="K1072" s="113" t="s">
        <v>129</v>
      </c>
      <c r="L1072" s="108">
        <v>24</v>
      </c>
      <c r="M1072" s="115">
        <v>24</v>
      </c>
      <c r="N1072" s="113" t="s">
        <v>129</v>
      </c>
    </row>
    <row r="1073" spans="1:14" ht="16.5">
      <c r="A1073" s="105" t="s">
        <v>2621</v>
      </c>
      <c r="B1073" s="67" t="s">
        <v>1257</v>
      </c>
      <c r="C1073" s="67" t="s">
        <v>752</v>
      </c>
      <c r="D1073" s="67"/>
      <c r="E1073" s="68"/>
      <c r="F1073" s="108">
        <v>96</v>
      </c>
      <c r="G1073" s="111">
        <v>94</v>
      </c>
      <c r="H1073" s="109">
        <v>1</v>
      </c>
      <c r="I1073" s="108">
        <v>84</v>
      </c>
      <c r="J1073" s="115">
        <v>84</v>
      </c>
      <c r="K1073" s="113" t="s">
        <v>129</v>
      </c>
      <c r="L1073" s="108">
        <v>72</v>
      </c>
      <c r="M1073" s="115">
        <v>71</v>
      </c>
      <c r="N1073" s="113">
        <v>1</v>
      </c>
    </row>
    <row r="1074" spans="1:14" ht="16.5">
      <c r="A1074" s="105" t="s">
        <v>753</v>
      </c>
      <c r="B1074" s="67" t="s">
        <v>1257</v>
      </c>
      <c r="C1074" s="67" t="s">
        <v>752</v>
      </c>
      <c r="D1074" s="67" t="s">
        <v>752</v>
      </c>
      <c r="E1074" s="68"/>
      <c r="F1074" s="108">
        <v>9</v>
      </c>
      <c r="G1074" s="111">
        <v>7</v>
      </c>
      <c r="H1074" s="109">
        <v>1</v>
      </c>
      <c r="I1074" s="108">
        <v>5</v>
      </c>
      <c r="J1074" s="115">
        <v>5</v>
      </c>
      <c r="K1074" s="113" t="s">
        <v>129</v>
      </c>
      <c r="L1074" s="108">
        <v>6</v>
      </c>
      <c r="M1074" s="115">
        <v>6</v>
      </c>
      <c r="N1074" s="113" t="s">
        <v>129</v>
      </c>
    </row>
    <row r="1075" spans="1:14" ht="16.5">
      <c r="A1075" s="105" t="s">
        <v>2622</v>
      </c>
      <c r="B1075" s="67" t="s">
        <v>1257</v>
      </c>
      <c r="C1075" s="67" t="s">
        <v>752</v>
      </c>
      <c r="D1075" s="67" t="s">
        <v>752</v>
      </c>
      <c r="E1075" s="68" t="s">
        <v>2623</v>
      </c>
      <c r="F1075" s="108">
        <v>1</v>
      </c>
      <c r="G1075" s="111" t="s">
        <v>130</v>
      </c>
      <c r="H1075" s="109" t="s">
        <v>130</v>
      </c>
      <c r="I1075" s="108">
        <v>1</v>
      </c>
      <c r="J1075" s="115" t="s">
        <v>130</v>
      </c>
      <c r="K1075" s="113" t="s">
        <v>130</v>
      </c>
      <c r="L1075" s="108">
        <v>1</v>
      </c>
      <c r="M1075" s="115" t="s">
        <v>130</v>
      </c>
      <c r="N1075" s="113" t="s">
        <v>130</v>
      </c>
    </row>
    <row r="1076" spans="1:14" ht="16.5">
      <c r="A1076" s="105" t="s">
        <v>2624</v>
      </c>
      <c r="B1076" s="67" t="s">
        <v>1257</v>
      </c>
      <c r="C1076" s="67" t="s">
        <v>752</v>
      </c>
      <c r="D1076" s="67" t="s">
        <v>752</v>
      </c>
      <c r="E1076" s="68" t="s">
        <v>2625</v>
      </c>
      <c r="F1076" s="108" t="s">
        <v>129</v>
      </c>
      <c r="G1076" s="111" t="s">
        <v>129</v>
      </c>
      <c r="H1076" s="109" t="s">
        <v>129</v>
      </c>
      <c r="I1076" s="108" t="s">
        <v>129</v>
      </c>
      <c r="J1076" s="115" t="s">
        <v>129</v>
      </c>
      <c r="K1076" s="113" t="s">
        <v>129</v>
      </c>
      <c r="L1076" s="108" t="s">
        <v>129</v>
      </c>
      <c r="M1076" s="115" t="s">
        <v>129</v>
      </c>
      <c r="N1076" s="113" t="s">
        <v>129</v>
      </c>
    </row>
    <row r="1077" spans="1:14" ht="16.5">
      <c r="A1077" s="105" t="s">
        <v>2626</v>
      </c>
      <c r="B1077" s="67" t="s">
        <v>1257</v>
      </c>
      <c r="C1077" s="67" t="s">
        <v>752</v>
      </c>
      <c r="D1077" s="67" t="s">
        <v>752</v>
      </c>
      <c r="E1077" s="68" t="s">
        <v>2627</v>
      </c>
      <c r="F1077" s="108">
        <v>1</v>
      </c>
      <c r="G1077" s="111" t="s">
        <v>130</v>
      </c>
      <c r="H1077" s="109" t="s">
        <v>130</v>
      </c>
      <c r="I1077" s="108" t="s">
        <v>129</v>
      </c>
      <c r="J1077" s="115" t="s">
        <v>129</v>
      </c>
      <c r="K1077" s="113" t="s">
        <v>129</v>
      </c>
      <c r="L1077" s="108" t="s">
        <v>129</v>
      </c>
      <c r="M1077" s="115" t="s">
        <v>129</v>
      </c>
      <c r="N1077" s="113" t="s">
        <v>129</v>
      </c>
    </row>
    <row r="1078" spans="1:14" ht="16.5">
      <c r="A1078" s="105" t="s">
        <v>2628</v>
      </c>
      <c r="B1078" s="67" t="s">
        <v>1257</v>
      </c>
      <c r="C1078" s="67" t="s">
        <v>752</v>
      </c>
      <c r="D1078" s="67" t="s">
        <v>752</v>
      </c>
      <c r="E1078" s="68" t="s">
        <v>2629</v>
      </c>
      <c r="F1078" s="108" t="s">
        <v>129</v>
      </c>
      <c r="G1078" s="111" t="s">
        <v>129</v>
      </c>
      <c r="H1078" s="109" t="s">
        <v>129</v>
      </c>
      <c r="I1078" s="108" t="s">
        <v>129</v>
      </c>
      <c r="J1078" s="115" t="s">
        <v>129</v>
      </c>
      <c r="K1078" s="113" t="s">
        <v>129</v>
      </c>
      <c r="L1078" s="108" t="s">
        <v>129</v>
      </c>
      <c r="M1078" s="115" t="s">
        <v>129</v>
      </c>
      <c r="N1078" s="113" t="s">
        <v>129</v>
      </c>
    </row>
    <row r="1079" spans="1:14" ht="16.5">
      <c r="A1079" s="105" t="s">
        <v>2630</v>
      </c>
      <c r="B1079" s="67" t="s">
        <v>1257</v>
      </c>
      <c r="C1079" s="67" t="s">
        <v>752</v>
      </c>
      <c r="D1079" s="67" t="s">
        <v>752</v>
      </c>
      <c r="E1079" s="68" t="s">
        <v>2631</v>
      </c>
      <c r="F1079" s="108">
        <v>2</v>
      </c>
      <c r="G1079" s="111" t="s">
        <v>130</v>
      </c>
      <c r="H1079" s="109" t="s">
        <v>130</v>
      </c>
      <c r="I1079" s="108" t="s">
        <v>129</v>
      </c>
      <c r="J1079" s="115" t="s">
        <v>129</v>
      </c>
      <c r="K1079" s="113" t="s">
        <v>129</v>
      </c>
      <c r="L1079" s="108">
        <v>1</v>
      </c>
      <c r="M1079" s="115" t="s">
        <v>130</v>
      </c>
      <c r="N1079" s="113" t="s">
        <v>130</v>
      </c>
    </row>
    <row r="1080" spans="1:14" ht="16.5">
      <c r="A1080" s="105" t="s">
        <v>2632</v>
      </c>
      <c r="B1080" s="67" t="s">
        <v>1257</v>
      </c>
      <c r="C1080" s="67" t="s">
        <v>752</v>
      </c>
      <c r="D1080" s="67" t="s">
        <v>752</v>
      </c>
      <c r="E1080" s="68" t="s">
        <v>2633</v>
      </c>
      <c r="F1080" s="108" t="s">
        <v>129</v>
      </c>
      <c r="G1080" s="111" t="s">
        <v>129</v>
      </c>
      <c r="H1080" s="109" t="s">
        <v>129</v>
      </c>
      <c r="I1080" s="108" t="s">
        <v>129</v>
      </c>
      <c r="J1080" s="115" t="s">
        <v>129</v>
      </c>
      <c r="K1080" s="113" t="s">
        <v>129</v>
      </c>
      <c r="L1080" s="108" t="s">
        <v>129</v>
      </c>
      <c r="M1080" s="115" t="s">
        <v>129</v>
      </c>
      <c r="N1080" s="113" t="s">
        <v>129</v>
      </c>
    </row>
    <row r="1081" spans="1:14" ht="16.5">
      <c r="A1081" s="105" t="s">
        <v>2634</v>
      </c>
      <c r="B1081" s="67" t="s">
        <v>1257</v>
      </c>
      <c r="C1081" s="67" t="s">
        <v>752</v>
      </c>
      <c r="D1081" s="67" t="s">
        <v>752</v>
      </c>
      <c r="E1081" s="68" t="s">
        <v>186</v>
      </c>
      <c r="F1081" s="108" t="s">
        <v>129</v>
      </c>
      <c r="G1081" s="111" t="s">
        <v>129</v>
      </c>
      <c r="H1081" s="109" t="s">
        <v>129</v>
      </c>
      <c r="I1081" s="108" t="s">
        <v>129</v>
      </c>
      <c r="J1081" s="115" t="s">
        <v>129</v>
      </c>
      <c r="K1081" s="113" t="s">
        <v>129</v>
      </c>
      <c r="L1081" s="108" t="s">
        <v>129</v>
      </c>
      <c r="M1081" s="115" t="s">
        <v>129</v>
      </c>
      <c r="N1081" s="113" t="s">
        <v>129</v>
      </c>
    </row>
    <row r="1082" spans="1:14" ht="16.5">
      <c r="A1082" s="105" t="s">
        <v>2635</v>
      </c>
      <c r="B1082" s="67" t="s">
        <v>1257</v>
      </c>
      <c r="C1082" s="67" t="s">
        <v>752</v>
      </c>
      <c r="D1082" s="67" t="s">
        <v>752</v>
      </c>
      <c r="E1082" s="68" t="s">
        <v>2636</v>
      </c>
      <c r="F1082" s="108" t="s">
        <v>129</v>
      </c>
      <c r="G1082" s="111" t="s">
        <v>129</v>
      </c>
      <c r="H1082" s="109" t="s">
        <v>129</v>
      </c>
      <c r="I1082" s="108" t="s">
        <v>129</v>
      </c>
      <c r="J1082" s="115" t="s">
        <v>129</v>
      </c>
      <c r="K1082" s="113" t="s">
        <v>129</v>
      </c>
      <c r="L1082" s="108" t="s">
        <v>129</v>
      </c>
      <c r="M1082" s="115" t="s">
        <v>129</v>
      </c>
      <c r="N1082" s="113" t="s">
        <v>129</v>
      </c>
    </row>
    <row r="1083" spans="1:14" ht="16.5">
      <c r="A1083" s="105" t="s">
        <v>2637</v>
      </c>
      <c r="B1083" s="67" t="s">
        <v>1257</v>
      </c>
      <c r="C1083" s="67" t="s">
        <v>752</v>
      </c>
      <c r="D1083" s="67" t="s">
        <v>752</v>
      </c>
      <c r="E1083" s="68" t="s">
        <v>2638</v>
      </c>
      <c r="F1083" s="108" t="s">
        <v>129</v>
      </c>
      <c r="G1083" s="111" t="s">
        <v>129</v>
      </c>
      <c r="H1083" s="109" t="s">
        <v>129</v>
      </c>
      <c r="I1083" s="108" t="s">
        <v>129</v>
      </c>
      <c r="J1083" s="115" t="s">
        <v>129</v>
      </c>
      <c r="K1083" s="113" t="s">
        <v>129</v>
      </c>
      <c r="L1083" s="108" t="s">
        <v>129</v>
      </c>
      <c r="M1083" s="115" t="s">
        <v>129</v>
      </c>
      <c r="N1083" s="113" t="s">
        <v>129</v>
      </c>
    </row>
    <row r="1084" spans="1:14" ht="16.5">
      <c r="A1084" s="105" t="s">
        <v>2639</v>
      </c>
      <c r="B1084" s="67" t="s">
        <v>1257</v>
      </c>
      <c r="C1084" s="67" t="s">
        <v>752</v>
      </c>
      <c r="D1084" s="67" t="s">
        <v>752</v>
      </c>
      <c r="E1084" s="68" t="s">
        <v>249</v>
      </c>
      <c r="F1084" s="108" t="s">
        <v>129</v>
      </c>
      <c r="G1084" s="111" t="s">
        <v>129</v>
      </c>
      <c r="H1084" s="109" t="s">
        <v>129</v>
      </c>
      <c r="I1084" s="108" t="s">
        <v>129</v>
      </c>
      <c r="J1084" s="115" t="s">
        <v>129</v>
      </c>
      <c r="K1084" s="113" t="s">
        <v>129</v>
      </c>
      <c r="L1084" s="108" t="s">
        <v>129</v>
      </c>
      <c r="M1084" s="115" t="s">
        <v>129</v>
      </c>
      <c r="N1084" s="113" t="s">
        <v>129</v>
      </c>
    </row>
    <row r="1085" spans="1:14" ht="16.5">
      <c r="A1085" s="105" t="s">
        <v>2640</v>
      </c>
      <c r="B1085" s="67" t="s">
        <v>1257</v>
      </c>
      <c r="C1085" s="67" t="s">
        <v>752</v>
      </c>
      <c r="D1085" s="67" t="s">
        <v>752</v>
      </c>
      <c r="E1085" s="68" t="s">
        <v>2641</v>
      </c>
      <c r="F1085" s="108">
        <v>5</v>
      </c>
      <c r="G1085" s="111">
        <v>5</v>
      </c>
      <c r="H1085" s="109" t="s">
        <v>129</v>
      </c>
      <c r="I1085" s="108">
        <v>4</v>
      </c>
      <c r="J1085" s="115" t="s">
        <v>130</v>
      </c>
      <c r="K1085" s="113" t="s">
        <v>130</v>
      </c>
      <c r="L1085" s="108">
        <v>4</v>
      </c>
      <c r="M1085" s="115">
        <v>4</v>
      </c>
      <c r="N1085" s="113" t="s">
        <v>129</v>
      </c>
    </row>
    <row r="1086" spans="1:14" ht="16.5">
      <c r="A1086" s="105" t="s">
        <v>2642</v>
      </c>
      <c r="B1086" s="67" t="s">
        <v>1257</v>
      </c>
      <c r="C1086" s="67" t="s">
        <v>752</v>
      </c>
      <c r="D1086" s="67" t="s">
        <v>752</v>
      </c>
      <c r="E1086" s="68" t="s">
        <v>2643</v>
      </c>
      <c r="F1086" s="108" t="s">
        <v>129</v>
      </c>
      <c r="G1086" s="111" t="s">
        <v>129</v>
      </c>
      <c r="H1086" s="109" t="s">
        <v>129</v>
      </c>
      <c r="I1086" s="108" t="s">
        <v>129</v>
      </c>
      <c r="J1086" s="115" t="s">
        <v>129</v>
      </c>
      <c r="K1086" s="113" t="s">
        <v>129</v>
      </c>
      <c r="L1086" s="108" t="s">
        <v>129</v>
      </c>
      <c r="M1086" s="115" t="s">
        <v>129</v>
      </c>
      <c r="N1086" s="113" t="s">
        <v>129</v>
      </c>
    </row>
    <row r="1087" spans="1:14" ht="16.5">
      <c r="A1087" s="105" t="s">
        <v>754</v>
      </c>
      <c r="B1087" s="67" t="s">
        <v>1257</v>
      </c>
      <c r="C1087" s="67" t="s">
        <v>752</v>
      </c>
      <c r="D1087" s="67" t="s">
        <v>755</v>
      </c>
      <c r="E1087" s="68"/>
      <c r="F1087" s="108">
        <v>27</v>
      </c>
      <c r="G1087" s="111">
        <v>27</v>
      </c>
      <c r="H1087" s="109" t="s">
        <v>129</v>
      </c>
      <c r="I1087" s="108">
        <v>24</v>
      </c>
      <c r="J1087" s="115">
        <v>24</v>
      </c>
      <c r="K1087" s="113" t="s">
        <v>129</v>
      </c>
      <c r="L1087" s="108">
        <v>19</v>
      </c>
      <c r="M1087" s="115">
        <v>19</v>
      </c>
      <c r="N1087" s="113" t="s">
        <v>129</v>
      </c>
    </row>
    <row r="1088" spans="1:14" ht="16.5">
      <c r="A1088" s="105" t="s">
        <v>2644</v>
      </c>
      <c r="B1088" s="67" t="s">
        <v>1257</v>
      </c>
      <c r="C1088" s="67" t="s">
        <v>752</v>
      </c>
      <c r="D1088" s="67" t="s">
        <v>755</v>
      </c>
      <c r="E1088" s="68" t="s">
        <v>2645</v>
      </c>
      <c r="F1088" s="108">
        <v>11</v>
      </c>
      <c r="G1088" s="111">
        <v>11</v>
      </c>
      <c r="H1088" s="109" t="s">
        <v>129</v>
      </c>
      <c r="I1088" s="108">
        <v>10</v>
      </c>
      <c r="J1088" s="115">
        <v>10</v>
      </c>
      <c r="K1088" s="113" t="s">
        <v>129</v>
      </c>
      <c r="L1088" s="108">
        <v>8</v>
      </c>
      <c r="M1088" s="115">
        <v>8</v>
      </c>
      <c r="N1088" s="113" t="s">
        <v>129</v>
      </c>
    </row>
    <row r="1089" spans="1:14" ht="16.5">
      <c r="A1089" s="105" t="s">
        <v>2646</v>
      </c>
      <c r="B1089" s="67" t="s">
        <v>1257</v>
      </c>
      <c r="C1089" s="67" t="s">
        <v>752</v>
      </c>
      <c r="D1089" s="67" t="s">
        <v>755</v>
      </c>
      <c r="E1089" s="68" t="s">
        <v>2524</v>
      </c>
      <c r="F1089" s="108" t="s">
        <v>129</v>
      </c>
      <c r="G1089" s="111" t="s">
        <v>129</v>
      </c>
      <c r="H1089" s="109" t="s">
        <v>129</v>
      </c>
      <c r="I1089" s="108" t="s">
        <v>129</v>
      </c>
      <c r="J1089" s="115" t="s">
        <v>129</v>
      </c>
      <c r="K1089" s="113" t="s">
        <v>129</v>
      </c>
      <c r="L1089" s="108" t="s">
        <v>129</v>
      </c>
      <c r="M1089" s="115" t="s">
        <v>129</v>
      </c>
      <c r="N1089" s="113" t="s">
        <v>129</v>
      </c>
    </row>
    <row r="1090" spans="1:14" ht="16.5">
      <c r="A1090" s="105" t="s">
        <v>2647</v>
      </c>
      <c r="B1090" s="67" t="s">
        <v>1257</v>
      </c>
      <c r="C1090" s="67" t="s">
        <v>752</v>
      </c>
      <c r="D1090" s="67" t="s">
        <v>755</v>
      </c>
      <c r="E1090" s="68" t="s">
        <v>2648</v>
      </c>
      <c r="F1090" s="108">
        <v>5</v>
      </c>
      <c r="G1090" s="111">
        <v>5</v>
      </c>
      <c r="H1090" s="109" t="s">
        <v>129</v>
      </c>
      <c r="I1090" s="108">
        <v>5</v>
      </c>
      <c r="J1090" s="115">
        <v>5</v>
      </c>
      <c r="K1090" s="113" t="s">
        <v>129</v>
      </c>
      <c r="L1090" s="108">
        <v>4</v>
      </c>
      <c r="M1090" s="115">
        <v>4</v>
      </c>
      <c r="N1090" s="113" t="s">
        <v>129</v>
      </c>
    </row>
    <row r="1091" spans="1:14" ht="16.5">
      <c r="A1091" s="105" t="s">
        <v>2649</v>
      </c>
      <c r="B1091" s="67" t="s">
        <v>1257</v>
      </c>
      <c r="C1091" s="67" t="s">
        <v>752</v>
      </c>
      <c r="D1091" s="67" t="s">
        <v>755</v>
      </c>
      <c r="E1091" s="68" t="s">
        <v>192</v>
      </c>
      <c r="F1091" s="108">
        <v>2</v>
      </c>
      <c r="G1091" s="111" t="s">
        <v>130</v>
      </c>
      <c r="H1091" s="109" t="s">
        <v>130</v>
      </c>
      <c r="I1091" s="108">
        <v>2</v>
      </c>
      <c r="J1091" s="115" t="s">
        <v>130</v>
      </c>
      <c r="K1091" s="113" t="s">
        <v>130</v>
      </c>
      <c r="L1091" s="108">
        <v>1</v>
      </c>
      <c r="M1091" s="115" t="s">
        <v>130</v>
      </c>
      <c r="N1091" s="113" t="s">
        <v>130</v>
      </c>
    </row>
    <row r="1092" spans="1:14" ht="16.5">
      <c r="A1092" s="105" t="s">
        <v>2650</v>
      </c>
      <c r="B1092" s="67" t="s">
        <v>1257</v>
      </c>
      <c r="C1092" s="67" t="s">
        <v>752</v>
      </c>
      <c r="D1092" s="67" t="s">
        <v>755</v>
      </c>
      <c r="E1092" s="68" t="s">
        <v>2651</v>
      </c>
      <c r="F1092" s="108">
        <v>2</v>
      </c>
      <c r="G1092" s="111" t="s">
        <v>130</v>
      </c>
      <c r="H1092" s="109" t="s">
        <v>130</v>
      </c>
      <c r="I1092" s="108">
        <v>1</v>
      </c>
      <c r="J1092" s="115" t="s">
        <v>130</v>
      </c>
      <c r="K1092" s="113" t="s">
        <v>130</v>
      </c>
      <c r="L1092" s="108">
        <v>1</v>
      </c>
      <c r="M1092" s="115" t="s">
        <v>130</v>
      </c>
      <c r="N1092" s="113" t="s">
        <v>130</v>
      </c>
    </row>
    <row r="1093" spans="1:14" ht="16.5">
      <c r="A1093" s="105" t="s">
        <v>2652</v>
      </c>
      <c r="B1093" s="67" t="s">
        <v>1257</v>
      </c>
      <c r="C1093" s="67" t="s">
        <v>752</v>
      </c>
      <c r="D1093" s="67" t="s">
        <v>755</v>
      </c>
      <c r="E1093" s="68" t="s">
        <v>322</v>
      </c>
      <c r="F1093" s="108" t="s">
        <v>129</v>
      </c>
      <c r="G1093" s="111" t="s">
        <v>129</v>
      </c>
      <c r="H1093" s="109" t="s">
        <v>129</v>
      </c>
      <c r="I1093" s="108" t="s">
        <v>129</v>
      </c>
      <c r="J1093" s="115" t="s">
        <v>129</v>
      </c>
      <c r="K1093" s="113" t="s">
        <v>129</v>
      </c>
      <c r="L1093" s="108" t="s">
        <v>129</v>
      </c>
      <c r="M1093" s="115" t="s">
        <v>129</v>
      </c>
      <c r="N1093" s="113" t="s">
        <v>129</v>
      </c>
    </row>
    <row r="1094" spans="1:14" ht="16.5">
      <c r="A1094" s="105" t="s">
        <v>2653</v>
      </c>
      <c r="B1094" s="67" t="s">
        <v>1257</v>
      </c>
      <c r="C1094" s="67" t="s">
        <v>752</v>
      </c>
      <c r="D1094" s="67" t="s">
        <v>755</v>
      </c>
      <c r="E1094" s="68" t="s">
        <v>1130</v>
      </c>
      <c r="F1094" s="108" t="s">
        <v>129</v>
      </c>
      <c r="G1094" s="111" t="s">
        <v>129</v>
      </c>
      <c r="H1094" s="109" t="s">
        <v>129</v>
      </c>
      <c r="I1094" s="108" t="s">
        <v>129</v>
      </c>
      <c r="J1094" s="115" t="s">
        <v>129</v>
      </c>
      <c r="K1094" s="113" t="s">
        <v>129</v>
      </c>
      <c r="L1094" s="108" t="s">
        <v>129</v>
      </c>
      <c r="M1094" s="115" t="s">
        <v>129</v>
      </c>
      <c r="N1094" s="113" t="s">
        <v>129</v>
      </c>
    </row>
    <row r="1095" spans="1:14" ht="16.5">
      <c r="A1095" s="105" t="s">
        <v>2654</v>
      </c>
      <c r="B1095" s="67" t="s">
        <v>1257</v>
      </c>
      <c r="C1095" s="67" t="s">
        <v>752</v>
      </c>
      <c r="D1095" s="67" t="s">
        <v>755</v>
      </c>
      <c r="E1095" s="68" t="s">
        <v>2655</v>
      </c>
      <c r="F1095" s="108">
        <v>7</v>
      </c>
      <c r="G1095" s="111">
        <v>7</v>
      </c>
      <c r="H1095" s="109" t="s">
        <v>129</v>
      </c>
      <c r="I1095" s="108">
        <v>6</v>
      </c>
      <c r="J1095" s="115">
        <v>6</v>
      </c>
      <c r="K1095" s="113" t="s">
        <v>129</v>
      </c>
      <c r="L1095" s="108">
        <v>5</v>
      </c>
      <c r="M1095" s="115">
        <v>5</v>
      </c>
      <c r="N1095" s="113" t="s">
        <v>129</v>
      </c>
    </row>
    <row r="1096" spans="1:14" ht="16.5">
      <c r="A1096" s="105" t="s">
        <v>756</v>
      </c>
      <c r="B1096" s="67" t="s">
        <v>1257</v>
      </c>
      <c r="C1096" s="67" t="s">
        <v>752</v>
      </c>
      <c r="D1096" s="67" t="s">
        <v>757</v>
      </c>
      <c r="E1096" s="68"/>
      <c r="F1096" s="108">
        <v>60</v>
      </c>
      <c r="G1096" s="111">
        <v>60</v>
      </c>
      <c r="H1096" s="109" t="s">
        <v>129</v>
      </c>
      <c r="I1096" s="108">
        <v>55</v>
      </c>
      <c r="J1096" s="115">
        <v>55</v>
      </c>
      <c r="K1096" s="113" t="s">
        <v>129</v>
      </c>
      <c r="L1096" s="108">
        <v>47</v>
      </c>
      <c r="M1096" s="115">
        <v>46</v>
      </c>
      <c r="N1096" s="113">
        <v>1</v>
      </c>
    </row>
    <row r="1097" spans="1:14" ht="16.5">
      <c r="A1097" s="105" t="s">
        <v>2656</v>
      </c>
      <c r="B1097" s="67" t="s">
        <v>1257</v>
      </c>
      <c r="C1097" s="67" t="s">
        <v>752</v>
      </c>
      <c r="D1097" s="67" t="s">
        <v>757</v>
      </c>
      <c r="E1097" s="68" t="s">
        <v>2657</v>
      </c>
      <c r="F1097" s="108">
        <v>41</v>
      </c>
      <c r="G1097" s="111">
        <v>41</v>
      </c>
      <c r="H1097" s="109" t="s">
        <v>129</v>
      </c>
      <c r="I1097" s="108">
        <v>38</v>
      </c>
      <c r="J1097" s="115">
        <v>38</v>
      </c>
      <c r="K1097" s="113" t="s">
        <v>129</v>
      </c>
      <c r="L1097" s="108">
        <v>32</v>
      </c>
      <c r="M1097" s="115">
        <v>31</v>
      </c>
      <c r="N1097" s="113">
        <v>1</v>
      </c>
    </row>
    <row r="1098" spans="1:14" ht="16.5">
      <c r="A1098" s="105" t="s">
        <v>2658</v>
      </c>
      <c r="B1098" s="67" t="s">
        <v>1257</v>
      </c>
      <c r="C1098" s="67" t="s">
        <v>752</v>
      </c>
      <c r="D1098" s="67" t="s">
        <v>757</v>
      </c>
      <c r="E1098" s="68" t="s">
        <v>2659</v>
      </c>
      <c r="F1098" s="108">
        <v>6</v>
      </c>
      <c r="G1098" s="111">
        <v>6</v>
      </c>
      <c r="H1098" s="109" t="s">
        <v>129</v>
      </c>
      <c r="I1098" s="108">
        <v>6</v>
      </c>
      <c r="J1098" s="115">
        <v>6</v>
      </c>
      <c r="K1098" s="113" t="s">
        <v>129</v>
      </c>
      <c r="L1098" s="108">
        <v>4</v>
      </c>
      <c r="M1098" s="115">
        <v>4</v>
      </c>
      <c r="N1098" s="113" t="s">
        <v>129</v>
      </c>
    </row>
    <row r="1099" spans="1:14" ht="16.5">
      <c r="A1099" s="105" t="s">
        <v>2660</v>
      </c>
      <c r="B1099" s="67" t="s">
        <v>1257</v>
      </c>
      <c r="C1099" s="67" t="s">
        <v>752</v>
      </c>
      <c r="D1099" s="67" t="s">
        <v>757</v>
      </c>
      <c r="E1099" s="68" t="s">
        <v>193</v>
      </c>
      <c r="F1099" s="195">
        <v>2</v>
      </c>
      <c r="G1099" s="196" t="s">
        <v>130</v>
      </c>
      <c r="H1099" s="197" t="s">
        <v>130</v>
      </c>
      <c r="I1099" s="108">
        <v>1</v>
      </c>
      <c r="J1099" s="115" t="s">
        <v>130</v>
      </c>
      <c r="K1099" s="113" t="s">
        <v>130</v>
      </c>
      <c r="L1099" s="108">
        <v>1</v>
      </c>
      <c r="M1099" s="115" t="s">
        <v>130</v>
      </c>
      <c r="N1099" s="113" t="s">
        <v>130</v>
      </c>
    </row>
    <row r="1100" spans="1:14" ht="16.5">
      <c r="A1100" s="105" t="s">
        <v>2661</v>
      </c>
      <c r="B1100" s="67" t="s">
        <v>1257</v>
      </c>
      <c r="C1100" s="67" t="s">
        <v>752</v>
      </c>
      <c r="D1100" s="67" t="s">
        <v>757</v>
      </c>
      <c r="E1100" s="68" t="s">
        <v>2662</v>
      </c>
      <c r="F1100" s="108">
        <v>6</v>
      </c>
      <c r="G1100" s="111">
        <v>6</v>
      </c>
      <c r="H1100" s="109" t="s">
        <v>129</v>
      </c>
      <c r="I1100" s="108">
        <v>5</v>
      </c>
      <c r="J1100" s="115">
        <v>5</v>
      </c>
      <c r="K1100" s="113" t="s">
        <v>129</v>
      </c>
      <c r="L1100" s="108">
        <v>5</v>
      </c>
      <c r="M1100" s="115">
        <v>5</v>
      </c>
      <c r="N1100" s="113" t="s">
        <v>129</v>
      </c>
    </row>
    <row r="1101" spans="1:14" ht="16.5">
      <c r="A1101" s="105" t="s">
        <v>2663</v>
      </c>
      <c r="B1101" s="67" t="s">
        <v>1257</v>
      </c>
      <c r="C1101" s="67" t="s">
        <v>752</v>
      </c>
      <c r="D1101" s="67" t="s">
        <v>757</v>
      </c>
      <c r="E1101" s="68" t="s">
        <v>2664</v>
      </c>
      <c r="F1101" s="108">
        <v>3</v>
      </c>
      <c r="G1101" s="111">
        <v>3</v>
      </c>
      <c r="H1101" s="109" t="s">
        <v>129</v>
      </c>
      <c r="I1101" s="108">
        <v>3</v>
      </c>
      <c r="J1101" s="115">
        <v>3</v>
      </c>
      <c r="K1101" s="113" t="s">
        <v>129</v>
      </c>
      <c r="L1101" s="108">
        <v>3</v>
      </c>
      <c r="M1101" s="115">
        <v>3</v>
      </c>
      <c r="N1101" s="113" t="s">
        <v>129</v>
      </c>
    </row>
    <row r="1102" spans="1:14" ht="16.5">
      <c r="A1102" s="105" t="s">
        <v>2665</v>
      </c>
      <c r="B1102" s="67" t="s">
        <v>1257</v>
      </c>
      <c r="C1102" s="67" t="s">
        <v>752</v>
      </c>
      <c r="D1102" s="67" t="s">
        <v>757</v>
      </c>
      <c r="E1102" s="68" t="s">
        <v>2666</v>
      </c>
      <c r="F1102" s="108">
        <v>1</v>
      </c>
      <c r="G1102" s="111" t="s">
        <v>130</v>
      </c>
      <c r="H1102" s="109" t="s">
        <v>130</v>
      </c>
      <c r="I1102" s="108">
        <v>1</v>
      </c>
      <c r="J1102" s="115" t="s">
        <v>130</v>
      </c>
      <c r="K1102" s="113" t="s">
        <v>130</v>
      </c>
      <c r="L1102" s="108">
        <v>1</v>
      </c>
      <c r="M1102" s="115" t="s">
        <v>130</v>
      </c>
      <c r="N1102" s="113" t="s">
        <v>130</v>
      </c>
    </row>
    <row r="1103" spans="1:14" ht="16.5">
      <c r="A1103" s="105" t="s">
        <v>2667</v>
      </c>
      <c r="B1103" s="67" t="s">
        <v>1257</v>
      </c>
      <c r="C1103" s="67" t="s">
        <v>752</v>
      </c>
      <c r="D1103" s="67" t="s">
        <v>757</v>
      </c>
      <c r="E1103" s="68" t="s">
        <v>2668</v>
      </c>
      <c r="F1103" s="108" t="s">
        <v>129</v>
      </c>
      <c r="G1103" s="111" t="s">
        <v>129</v>
      </c>
      <c r="H1103" s="109" t="s">
        <v>129</v>
      </c>
      <c r="I1103" s="108" t="s">
        <v>129</v>
      </c>
      <c r="J1103" s="115" t="s">
        <v>129</v>
      </c>
      <c r="K1103" s="113" t="s">
        <v>129</v>
      </c>
      <c r="L1103" s="108" t="s">
        <v>129</v>
      </c>
      <c r="M1103" s="115" t="s">
        <v>129</v>
      </c>
      <c r="N1103" s="113" t="s">
        <v>129</v>
      </c>
    </row>
    <row r="1104" spans="1:14" ht="16.5">
      <c r="A1104" s="105" t="s">
        <v>2669</v>
      </c>
      <c r="B1104" s="67" t="s">
        <v>1257</v>
      </c>
      <c r="C1104" s="67" t="s">
        <v>752</v>
      </c>
      <c r="D1104" s="67" t="s">
        <v>757</v>
      </c>
      <c r="E1104" s="68" t="s">
        <v>1107</v>
      </c>
      <c r="F1104" s="108">
        <v>1</v>
      </c>
      <c r="G1104" s="111" t="s">
        <v>130</v>
      </c>
      <c r="H1104" s="109" t="s">
        <v>130</v>
      </c>
      <c r="I1104" s="108">
        <v>1</v>
      </c>
      <c r="J1104" s="115" t="s">
        <v>130</v>
      </c>
      <c r="K1104" s="113" t="s">
        <v>130</v>
      </c>
      <c r="L1104" s="108">
        <v>1</v>
      </c>
      <c r="M1104" s="115" t="s">
        <v>130</v>
      </c>
      <c r="N1104" s="113" t="s">
        <v>130</v>
      </c>
    </row>
    <row r="1105" spans="1:14" ht="16.5">
      <c r="A1105" s="105" t="s">
        <v>2670</v>
      </c>
      <c r="B1105" s="67" t="s">
        <v>1257</v>
      </c>
      <c r="C1105" s="67" t="s">
        <v>752</v>
      </c>
      <c r="D1105" s="67" t="s">
        <v>752</v>
      </c>
      <c r="E1105" s="68"/>
      <c r="F1105" s="108" t="s">
        <v>128</v>
      </c>
      <c r="G1105" s="111" t="s">
        <v>128</v>
      </c>
      <c r="H1105" s="109" t="s">
        <v>128</v>
      </c>
      <c r="I1105" s="108" t="s">
        <v>128</v>
      </c>
      <c r="J1105" s="115" t="s">
        <v>128</v>
      </c>
      <c r="K1105" s="113" t="s">
        <v>128</v>
      </c>
      <c r="L1105" s="108" t="s">
        <v>129</v>
      </c>
      <c r="M1105" s="115" t="s">
        <v>129</v>
      </c>
      <c r="N1105" s="113" t="s">
        <v>129</v>
      </c>
    </row>
    <row r="1106" spans="1:14" ht="16.5">
      <c r="A1106" s="105" t="s">
        <v>2671</v>
      </c>
      <c r="B1106" s="67" t="s">
        <v>1257</v>
      </c>
      <c r="C1106" s="67" t="s">
        <v>752</v>
      </c>
      <c r="D1106" s="67" t="s">
        <v>752</v>
      </c>
      <c r="E1106" s="68"/>
      <c r="F1106" s="108" t="s">
        <v>128</v>
      </c>
      <c r="G1106" s="111" t="s">
        <v>128</v>
      </c>
      <c r="H1106" s="109" t="s">
        <v>128</v>
      </c>
      <c r="I1106" s="108" t="s">
        <v>129</v>
      </c>
      <c r="J1106" s="115" t="s">
        <v>129</v>
      </c>
      <c r="K1106" s="113" t="s">
        <v>129</v>
      </c>
      <c r="L1106" s="108" t="s">
        <v>129</v>
      </c>
      <c r="M1106" s="115" t="s">
        <v>129</v>
      </c>
      <c r="N1106" s="113" t="s">
        <v>129</v>
      </c>
    </row>
    <row r="1107" spans="1:14" ht="16.5">
      <c r="A1107" s="105" t="s">
        <v>2672</v>
      </c>
      <c r="B1107" s="67" t="s">
        <v>1257</v>
      </c>
      <c r="C1107" s="67" t="s">
        <v>759</v>
      </c>
      <c r="D1107" s="67"/>
      <c r="E1107" s="68"/>
      <c r="F1107" s="108">
        <v>848</v>
      </c>
      <c r="G1107" s="111">
        <v>804</v>
      </c>
      <c r="H1107" s="109">
        <v>39</v>
      </c>
      <c r="I1107" s="108">
        <v>739</v>
      </c>
      <c r="J1107" s="115">
        <v>705</v>
      </c>
      <c r="K1107" s="113">
        <v>32</v>
      </c>
      <c r="L1107" s="108">
        <v>718</v>
      </c>
      <c r="M1107" s="115">
        <v>695</v>
      </c>
      <c r="N1107" s="113">
        <v>21</v>
      </c>
    </row>
    <row r="1108" spans="1:14" ht="16.5">
      <c r="A1108" s="105" t="s">
        <v>760</v>
      </c>
      <c r="B1108" s="67" t="s">
        <v>1257</v>
      </c>
      <c r="C1108" s="67" t="s">
        <v>759</v>
      </c>
      <c r="D1108" s="67" t="s">
        <v>759</v>
      </c>
      <c r="E1108" s="68"/>
      <c r="F1108" s="108">
        <v>62</v>
      </c>
      <c r="G1108" s="111">
        <v>59</v>
      </c>
      <c r="H1108" s="109">
        <v>2</v>
      </c>
      <c r="I1108" s="108">
        <v>49</v>
      </c>
      <c r="J1108" s="115">
        <v>48</v>
      </c>
      <c r="K1108" s="113">
        <v>1</v>
      </c>
      <c r="L1108" s="108">
        <v>48</v>
      </c>
      <c r="M1108" s="115">
        <v>45</v>
      </c>
      <c r="N1108" s="113">
        <v>3</v>
      </c>
    </row>
    <row r="1109" spans="1:14" ht="16.5">
      <c r="A1109" s="105" t="s">
        <v>2673</v>
      </c>
      <c r="B1109" s="67" t="s">
        <v>1257</v>
      </c>
      <c r="C1109" s="67" t="s">
        <v>759</v>
      </c>
      <c r="D1109" s="67" t="s">
        <v>759</v>
      </c>
      <c r="E1109" s="68" t="s">
        <v>2674</v>
      </c>
      <c r="F1109" s="108">
        <v>13</v>
      </c>
      <c r="G1109" s="111">
        <v>12</v>
      </c>
      <c r="H1109" s="109">
        <v>1</v>
      </c>
      <c r="I1109" s="108">
        <v>11</v>
      </c>
      <c r="J1109" s="115">
        <v>11</v>
      </c>
      <c r="K1109" s="113" t="s">
        <v>129</v>
      </c>
      <c r="L1109" s="108">
        <v>8</v>
      </c>
      <c r="M1109" s="115">
        <v>7</v>
      </c>
      <c r="N1109" s="113">
        <v>1</v>
      </c>
    </row>
    <row r="1110" spans="1:14" ht="16.5">
      <c r="A1110" s="105" t="s">
        <v>2675</v>
      </c>
      <c r="B1110" s="67" t="s">
        <v>1257</v>
      </c>
      <c r="C1110" s="67" t="s">
        <v>759</v>
      </c>
      <c r="D1110" s="67" t="s">
        <v>759</v>
      </c>
      <c r="E1110" s="68" t="s">
        <v>2676</v>
      </c>
      <c r="F1110" s="108">
        <v>8</v>
      </c>
      <c r="G1110" s="111">
        <v>8</v>
      </c>
      <c r="H1110" s="109" t="s">
        <v>129</v>
      </c>
      <c r="I1110" s="108">
        <v>6</v>
      </c>
      <c r="J1110" s="115">
        <v>6</v>
      </c>
      <c r="K1110" s="113" t="s">
        <v>129</v>
      </c>
      <c r="L1110" s="108">
        <v>8</v>
      </c>
      <c r="M1110" s="115">
        <v>8</v>
      </c>
      <c r="N1110" s="113" t="s">
        <v>129</v>
      </c>
    </row>
    <row r="1111" spans="1:14" ht="16.5">
      <c r="A1111" s="105" t="s">
        <v>2677</v>
      </c>
      <c r="B1111" s="67" t="s">
        <v>1257</v>
      </c>
      <c r="C1111" s="67" t="s">
        <v>759</v>
      </c>
      <c r="D1111" s="67" t="s">
        <v>759</v>
      </c>
      <c r="E1111" s="68" t="s">
        <v>2678</v>
      </c>
      <c r="F1111" s="108" t="s">
        <v>129</v>
      </c>
      <c r="G1111" s="111" t="s">
        <v>129</v>
      </c>
      <c r="H1111" s="109" t="s">
        <v>129</v>
      </c>
      <c r="I1111" s="108" t="s">
        <v>129</v>
      </c>
      <c r="J1111" s="115" t="s">
        <v>129</v>
      </c>
      <c r="K1111" s="113" t="s">
        <v>129</v>
      </c>
      <c r="L1111" s="108" t="s">
        <v>129</v>
      </c>
      <c r="M1111" s="115" t="s">
        <v>129</v>
      </c>
      <c r="N1111" s="113" t="s">
        <v>129</v>
      </c>
    </row>
    <row r="1112" spans="1:14" ht="16.5">
      <c r="A1112" s="105" t="s">
        <v>2679</v>
      </c>
      <c r="B1112" s="67" t="s">
        <v>1257</v>
      </c>
      <c r="C1112" s="67" t="s">
        <v>759</v>
      </c>
      <c r="D1112" s="67" t="s">
        <v>759</v>
      </c>
      <c r="E1112" s="68" t="s">
        <v>2680</v>
      </c>
      <c r="F1112" s="108">
        <v>3</v>
      </c>
      <c r="G1112" s="111">
        <v>3</v>
      </c>
      <c r="H1112" s="109" t="s">
        <v>129</v>
      </c>
      <c r="I1112" s="108">
        <v>3</v>
      </c>
      <c r="J1112" s="115">
        <v>3</v>
      </c>
      <c r="K1112" s="113" t="s">
        <v>129</v>
      </c>
      <c r="L1112" s="108">
        <v>2</v>
      </c>
      <c r="M1112" s="115" t="s">
        <v>130</v>
      </c>
      <c r="N1112" s="113" t="s">
        <v>130</v>
      </c>
    </row>
    <row r="1113" spans="1:14" ht="16.5">
      <c r="A1113" s="105" t="s">
        <v>2681</v>
      </c>
      <c r="B1113" s="67" t="s">
        <v>1257</v>
      </c>
      <c r="C1113" s="67" t="s">
        <v>759</v>
      </c>
      <c r="D1113" s="67" t="s">
        <v>759</v>
      </c>
      <c r="E1113" s="68" t="s">
        <v>2682</v>
      </c>
      <c r="F1113" s="108">
        <v>2</v>
      </c>
      <c r="G1113" s="111" t="s">
        <v>130</v>
      </c>
      <c r="H1113" s="109" t="s">
        <v>130</v>
      </c>
      <c r="I1113" s="108">
        <v>1</v>
      </c>
      <c r="J1113" s="115" t="s">
        <v>130</v>
      </c>
      <c r="K1113" s="113" t="s">
        <v>130</v>
      </c>
      <c r="L1113" s="108">
        <v>2</v>
      </c>
      <c r="M1113" s="115" t="s">
        <v>130</v>
      </c>
      <c r="N1113" s="113" t="s">
        <v>130</v>
      </c>
    </row>
    <row r="1114" spans="1:14" ht="16.5">
      <c r="A1114" s="105" t="s">
        <v>2683</v>
      </c>
      <c r="B1114" s="67" t="s">
        <v>1257</v>
      </c>
      <c r="C1114" s="67" t="s">
        <v>759</v>
      </c>
      <c r="D1114" s="67" t="s">
        <v>759</v>
      </c>
      <c r="E1114" s="68" t="s">
        <v>2684</v>
      </c>
      <c r="F1114" s="108">
        <v>1</v>
      </c>
      <c r="G1114" s="111" t="s">
        <v>130</v>
      </c>
      <c r="H1114" s="109" t="s">
        <v>130</v>
      </c>
      <c r="I1114" s="108" t="s">
        <v>129</v>
      </c>
      <c r="J1114" s="115" t="s">
        <v>129</v>
      </c>
      <c r="K1114" s="113" t="s">
        <v>129</v>
      </c>
      <c r="L1114" s="108" t="s">
        <v>129</v>
      </c>
      <c r="M1114" s="115" t="s">
        <v>129</v>
      </c>
      <c r="N1114" s="113" t="s">
        <v>129</v>
      </c>
    </row>
    <row r="1115" spans="1:14" ht="16.5">
      <c r="A1115" s="105" t="s">
        <v>2685</v>
      </c>
      <c r="B1115" s="67" t="s">
        <v>1257</v>
      </c>
      <c r="C1115" s="67" t="s">
        <v>759</v>
      </c>
      <c r="D1115" s="67" t="s">
        <v>759</v>
      </c>
      <c r="E1115" s="68" t="s">
        <v>2686</v>
      </c>
      <c r="F1115" s="108">
        <v>1</v>
      </c>
      <c r="G1115" s="111" t="s">
        <v>130</v>
      </c>
      <c r="H1115" s="109" t="s">
        <v>130</v>
      </c>
      <c r="I1115" s="108">
        <v>1</v>
      </c>
      <c r="J1115" s="115" t="s">
        <v>130</v>
      </c>
      <c r="K1115" s="113" t="s">
        <v>130</v>
      </c>
      <c r="L1115" s="108">
        <v>1</v>
      </c>
      <c r="M1115" s="115" t="s">
        <v>130</v>
      </c>
      <c r="N1115" s="113" t="s">
        <v>130</v>
      </c>
    </row>
    <row r="1116" spans="1:14" ht="16.5">
      <c r="A1116" s="105" t="s">
        <v>2687</v>
      </c>
      <c r="B1116" s="67" t="s">
        <v>1257</v>
      </c>
      <c r="C1116" s="67" t="s">
        <v>759</v>
      </c>
      <c r="D1116" s="67" t="s">
        <v>759</v>
      </c>
      <c r="E1116" s="68" t="s">
        <v>2688</v>
      </c>
      <c r="F1116" s="108">
        <v>5</v>
      </c>
      <c r="G1116" s="111">
        <v>5</v>
      </c>
      <c r="H1116" s="109" t="s">
        <v>129</v>
      </c>
      <c r="I1116" s="108">
        <v>4</v>
      </c>
      <c r="J1116" s="115">
        <v>4</v>
      </c>
      <c r="K1116" s="113" t="s">
        <v>129</v>
      </c>
      <c r="L1116" s="108">
        <v>3</v>
      </c>
      <c r="M1116" s="115">
        <v>3</v>
      </c>
      <c r="N1116" s="113" t="s">
        <v>129</v>
      </c>
    </row>
    <row r="1117" spans="1:14" ht="16.5">
      <c r="A1117" s="105" t="s">
        <v>2689</v>
      </c>
      <c r="B1117" s="67" t="s">
        <v>1257</v>
      </c>
      <c r="C1117" s="67" t="s">
        <v>759</v>
      </c>
      <c r="D1117" s="67" t="s">
        <v>759</v>
      </c>
      <c r="E1117" s="68" t="s">
        <v>285</v>
      </c>
      <c r="F1117" s="108">
        <v>1</v>
      </c>
      <c r="G1117" s="111" t="s">
        <v>130</v>
      </c>
      <c r="H1117" s="109" t="s">
        <v>130</v>
      </c>
      <c r="I1117" s="108" t="s">
        <v>129</v>
      </c>
      <c r="J1117" s="115" t="s">
        <v>129</v>
      </c>
      <c r="K1117" s="113" t="s">
        <v>129</v>
      </c>
      <c r="L1117" s="108" t="s">
        <v>129</v>
      </c>
      <c r="M1117" s="115" t="s">
        <v>129</v>
      </c>
      <c r="N1117" s="113" t="s">
        <v>129</v>
      </c>
    </row>
    <row r="1118" spans="1:14" ht="16.5">
      <c r="A1118" s="105" t="s">
        <v>2690</v>
      </c>
      <c r="B1118" s="67" t="s">
        <v>1257</v>
      </c>
      <c r="C1118" s="67" t="s">
        <v>759</v>
      </c>
      <c r="D1118" s="67" t="s">
        <v>759</v>
      </c>
      <c r="E1118" s="68" t="s">
        <v>2691</v>
      </c>
      <c r="F1118" s="108">
        <v>2</v>
      </c>
      <c r="G1118" s="111" t="s">
        <v>130</v>
      </c>
      <c r="H1118" s="109" t="s">
        <v>130</v>
      </c>
      <c r="I1118" s="108">
        <v>1</v>
      </c>
      <c r="J1118" s="115" t="s">
        <v>130</v>
      </c>
      <c r="K1118" s="113" t="s">
        <v>130</v>
      </c>
      <c r="L1118" s="108">
        <v>1</v>
      </c>
      <c r="M1118" s="115" t="s">
        <v>130</v>
      </c>
      <c r="N1118" s="113" t="s">
        <v>130</v>
      </c>
    </row>
    <row r="1119" spans="1:14" ht="16.5">
      <c r="A1119" s="105" t="s">
        <v>2692</v>
      </c>
      <c r="B1119" s="67" t="s">
        <v>1257</v>
      </c>
      <c r="C1119" s="67" t="s">
        <v>759</v>
      </c>
      <c r="D1119" s="67" t="s">
        <v>759</v>
      </c>
      <c r="E1119" s="68" t="s">
        <v>2693</v>
      </c>
      <c r="F1119" s="108" t="s">
        <v>129</v>
      </c>
      <c r="G1119" s="111" t="s">
        <v>129</v>
      </c>
      <c r="H1119" s="109" t="s">
        <v>129</v>
      </c>
      <c r="I1119" s="108" t="s">
        <v>129</v>
      </c>
      <c r="J1119" s="115" t="s">
        <v>129</v>
      </c>
      <c r="K1119" s="113" t="s">
        <v>129</v>
      </c>
      <c r="L1119" s="108">
        <v>1</v>
      </c>
      <c r="M1119" s="115" t="s">
        <v>130</v>
      </c>
      <c r="N1119" s="113" t="s">
        <v>130</v>
      </c>
    </row>
    <row r="1120" spans="1:14" ht="16.5">
      <c r="A1120" s="105" t="s">
        <v>2694</v>
      </c>
      <c r="B1120" s="67" t="s">
        <v>1257</v>
      </c>
      <c r="C1120" s="67" t="s">
        <v>759</v>
      </c>
      <c r="D1120" s="67" t="s">
        <v>759</v>
      </c>
      <c r="E1120" s="68" t="s">
        <v>268</v>
      </c>
      <c r="F1120" s="108">
        <v>2</v>
      </c>
      <c r="G1120" s="111" t="s">
        <v>130</v>
      </c>
      <c r="H1120" s="109" t="s">
        <v>130</v>
      </c>
      <c r="I1120" s="108">
        <v>1</v>
      </c>
      <c r="J1120" s="115" t="s">
        <v>130</v>
      </c>
      <c r="K1120" s="113" t="s">
        <v>130</v>
      </c>
      <c r="L1120" s="108" t="s">
        <v>129</v>
      </c>
      <c r="M1120" s="115" t="s">
        <v>129</v>
      </c>
      <c r="N1120" s="113" t="s">
        <v>129</v>
      </c>
    </row>
    <row r="1121" spans="1:14" ht="16.5">
      <c r="A1121" s="105" t="s">
        <v>2695</v>
      </c>
      <c r="B1121" s="67" t="s">
        <v>1257</v>
      </c>
      <c r="C1121" s="67" t="s">
        <v>759</v>
      </c>
      <c r="D1121" s="67" t="s">
        <v>759</v>
      </c>
      <c r="E1121" s="68" t="s">
        <v>155</v>
      </c>
      <c r="F1121" s="108">
        <v>9</v>
      </c>
      <c r="G1121" s="111">
        <v>8</v>
      </c>
      <c r="H1121" s="109">
        <v>1</v>
      </c>
      <c r="I1121" s="108">
        <v>7</v>
      </c>
      <c r="J1121" s="115">
        <v>6</v>
      </c>
      <c r="K1121" s="113">
        <v>1</v>
      </c>
      <c r="L1121" s="108">
        <v>5</v>
      </c>
      <c r="M1121" s="115">
        <v>4</v>
      </c>
      <c r="N1121" s="113">
        <v>1</v>
      </c>
    </row>
    <row r="1122" spans="1:14" ht="16.5">
      <c r="A1122" s="105" t="s">
        <v>2696</v>
      </c>
      <c r="B1122" s="67" t="s">
        <v>1257</v>
      </c>
      <c r="C1122" s="67" t="s">
        <v>759</v>
      </c>
      <c r="D1122" s="67" t="s">
        <v>759</v>
      </c>
      <c r="E1122" s="68" t="s">
        <v>2697</v>
      </c>
      <c r="F1122" s="108">
        <v>4</v>
      </c>
      <c r="G1122" s="111">
        <v>4</v>
      </c>
      <c r="H1122" s="109" t="s">
        <v>129</v>
      </c>
      <c r="I1122" s="108">
        <v>4</v>
      </c>
      <c r="J1122" s="115">
        <v>4</v>
      </c>
      <c r="K1122" s="113" t="s">
        <v>129</v>
      </c>
      <c r="L1122" s="108">
        <v>4</v>
      </c>
      <c r="M1122" s="115">
        <v>4</v>
      </c>
      <c r="N1122" s="113" t="s">
        <v>129</v>
      </c>
    </row>
    <row r="1123" spans="1:14" ht="16.5">
      <c r="A1123" s="105" t="s">
        <v>2698</v>
      </c>
      <c r="B1123" s="67" t="s">
        <v>1257</v>
      </c>
      <c r="C1123" s="67" t="s">
        <v>759</v>
      </c>
      <c r="D1123" s="67" t="s">
        <v>759</v>
      </c>
      <c r="E1123" s="68" t="s">
        <v>178</v>
      </c>
      <c r="F1123" s="108">
        <v>3</v>
      </c>
      <c r="G1123" s="111">
        <v>3</v>
      </c>
      <c r="H1123" s="109" t="s">
        <v>129</v>
      </c>
      <c r="I1123" s="108">
        <v>3</v>
      </c>
      <c r="J1123" s="115">
        <v>3</v>
      </c>
      <c r="K1123" s="113" t="s">
        <v>129</v>
      </c>
      <c r="L1123" s="108">
        <v>5</v>
      </c>
      <c r="M1123" s="115">
        <v>5</v>
      </c>
      <c r="N1123" s="113" t="s">
        <v>129</v>
      </c>
    </row>
    <row r="1124" spans="1:14" ht="16.5">
      <c r="A1124" s="105" t="s">
        <v>2699</v>
      </c>
      <c r="B1124" s="67" t="s">
        <v>1257</v>
      </c>
      <c r="C1124" s="67" t="s">
        <v>759</v>
      </c>
      <c r="D1124" s="67" t="s">
        <v>759</v>
      </c>
      <c r="E1124" s="68" t="s">
        <v>2700</v>
      </c>
      <c r="F1124" s="108">
        <v>3</v>
      </c>
      <c r="G1124" s="111">
        <v>3</v>
      </c>
      <c r="H1124" s="109" t="s">
        <v>129</v>
      </c>
      <c r="I1124" s="108">
        <v>3</v>
      </c>
      <c r="J1124" s="115">
        <v>3</v>
      </c>
      <c r="K1124" s="113" t="s">
        <v>129</v>
      </c>
      <c r="L1124" s="108">
        <v>4</v>
      </c>
      <c r="M1124" s="115">
        <v>4</v>
      </c>
      <c r="N1124" s="113" t="s">
        <v>129</v>
      </c>
    </row>
    <row r="1125" spans="1:14" ht="16.5">
      <c r="A1125" s="105" t="s">
        <v>2701</v>
      </c>
      <c r="B1125" s="67" t="s">
        <v>1257</v>
      </c>
      <c r="C1125" s="67" t="s">
        <v>759</v>
      </c>
      <c r="D1125" s="67" t="s">
        <v>759</v>
      </c>
      <c r="E1125" s="68" t="s">
        <v>2702</v>
      </c>
      <c r="F1125" s="108">
        <v>2</v>
      </c>
      <c r="G1125" s="111" t="s">
        <v>130</v>
      </c>
      <c r="H1125" s="109" t="s">
        <v>130</v>
      </c>
      <c r="I1125" s="108">
        <v>2</v>
      </c>
      <c r="J1125" s="115" t="s">
        <v>130</v>
      </c>
      <c r="K1125" s="113" t="s">
        <v>130</v>
      </c>
      <c r="L1125" s="108">
        <v>1</v>
      </c>
      <c r="M1125" s="115" t="s">
        <v>130</v>
      </c>
      <c r="N1125" s="113" t="s">
        <v>130</v>
      </c>
    </row>
    <row r="1126" spans="1:14" ht="16.5">
      <c r="A1126" s="105" t="s">
        <v>2703</v>
      </c>
      <c r="B1126" s="67" t="s">
        <v>1257</v>
      </c>
      <c r="C1126" s="67" t="s">
        <v>759</v>
      </c>
      <c r="D1126" s="67" t="s">
        <v>759</v>
      </c>
      <c r="E1126" s="68" t="s">
        <v>307</v>
      </c>
      <c r="F1126" s="108">
        <v>3</v>
      </c>
      <c r="G1126" s="111">
        <v>3</v>
      </c>
      <c r="H1126" s="109" t="s">
        <v>129</v>
      </c>
      <c r="I1126" s="108">
        <v>2</v>
      </c>
      <c r="J1126" s="115" t="s">
        <v>130</v>
      </c>
      <c r="K1126" s="113" t="s">
        <v>130</v>
      </c>
      <c r="L1126" s="108">
        <v>3</v>
      </c>
      <c r="M1126" s="115">
        <v>3</v>
      </c>
      <c r="N1126" s="113" t="s">
        <v>129</v>
      </c>
    </row>
    <row r="1127" spans="1:14" ht="16.5">
      <c r="A1127" s="105" t="s">
        <v>761</v>
      </c>
      <c r="B1127" s="67" t="s">
        <v>1257</v>
      </c>
      <c r="C1127" s="67" t="s">
        <v>759</v>
      </c>
      <c r="D1127" s="67" t="s">
        <v>762</v>
      </c>
      <c r="E1127" s="68"/>
      <c r="F1127" s="108">
        <v>210</v>
      </c>
      <c r="G1127" s="111">
        <v>199</v>
      </c>
      <c r="H1127" s="109">
        <v>11</v>
      </c>
      <c r="I1127" s="108">
        <v>184</v>
      </c>
      <c r="J1127" s="115">
        <v>177</v>
      </c>
      <c r="K1127" s="113">
        <v>7</v>
      </c>
      <c r="L1127" s="108">
        <v>182</v>
      </c>
      <c r="M1127" s="115">
        <v>180</v>
      </c>
      <c r="N1127" s="113">
        <v>2</v>
      </c>
    </row>
    <row r="1128" spans="1:14" ht="16.5">
      <c r="A1128" s="105" t="s">
        <v>2704</v>
      </c>
      <c r="B1128" s="67" t="s">
        <v>1257</v>
      </c>
      <c r="C1128" s="67" t="s">
        <v>759</v>
      </c>
      <c r="D1128" s="67" t="s">
        <v>762</v>
      </c>
      <c r="E1128" s="68" t="s">
        <v>2705</v>
      </c>
      <c r="F1128" s="108">
        <v>25</v>
      </c>
      <c r="G1128" s="111">
        <v>25</v>
      </c>
      <c r="H1128" s="109" t="s">
        <v>129</v>
      </c>
      <c r="I1128" s="108">
        <v>16</v>
      </c>
      <c r="J1128" s="115">
        <v>16</v>
      </c>
      <c r="K1128" s="113" t="s">
        <v>129</v>
      </c>
      <c r="L1128" s="108">
        <v>17</v>
      </c>
      <c r="M1128" s="115">
        <v>17</v>
      </c>
      <c r="N1128" s="113" t="s">
        <v>129</v>
      </c>
    </row>
    <row r="1129" spans="1:14" ht="16.5">
      <c r="A1129" s="105" t="s">
        <v>2706</v>
      </c>
      <c r="B1129" s="67" t="s">
        <v>1257</v>
      </c>
      <c r="C1129" s="67" t="s">
        <v>759</v>
      </c>
      <c r="D1129" s="67" t="s">
        <v>762</v>
      </c>
      <c r="E1129" s="68" t="s">
        <v>306</v>
      </c>
      <c r="F1129" s="108">
        <v>8</v>
      </c>
      <c r="G1129" s="111">
        <v>8</v>
      </c>
      <c r="H1129" s="109" t="s">
        <v>129</v>
      </c>
      <c r="I1129" s="108">
        <v>8</v>
      </c>
      <c r="J1129" s="115">
        <v>8</v>
      </c>
      <c r="K1129" s="113" t="s">
        <v>129</v>
      </c>
      <c r="L1129" s="108">
        <v>7</v>
      </c>
      <c r="M1129" s="115">
        <v>7</v>
      </c>
      <c r="N1129" s="113" t="s">
        <v>129</v>
      </c>
    </row>
    <row r="1130" spans="1:14" ht="16.5">
      <c r="A1130" s="105" t="s">
        <v>2707</v>
      </c>
      <c r="B1130" s="67" t="s">
        <v>1257</v>
      </c>
      <c r="C1130" s="67" t="s">
        <v>759</v>
      </c>
      <c r="D1130" s="67" t="s">
        <v>762</v>
      </c>
      <c r="E1130" s="68" t="s">
        <v>2708</v>
      </c>
      <c r="F1130" s="108">
        <v>81</v>
      </c>
      <c r="G1130" s="111">
        <v>77</v>
      </c>
      <c r="H1130" s="109">
        <v>4</v>
      </c>
      <c r="I1130" s="108">
        <v>75</v>
      </c>
      <c r="J1130" s="115">
        <v>72</v>
      </c>
      <c r="K1130" s="113">
        <v>3</v>
      </c>
      <c r="L1130" s="108">
        <v>74</v>
      </c>
      <c r="M1130" s="115">
        <v>74</v>
      </c>
      <c r="N1130" s="113" t="s">
        <v>129</v>
      </c>
    </row>
    <row r="1131" spans="1:14" ht="16.5">
      <c r="A1131" s="105" t="s">
        <v>2709</v>
      </c>
      <c r="B1131" s="67" t="s">
        <v>1257</v>
      </c>
      <c r="C1131" s="67" t="s">
        <v>759</v>
      </c>
      <c r="D1131" s="67" t="s">
        <v>762</v>
      </c>
      <c r="E1131" s="68" t="s">
        <v>2710</v>
      </c>
      <c r="F1131" s="108">
        <v>48</v>
      </c>
      <c r="G1131" s="111">
        <v>47</v>
      </c>
      <c r="H1131" s="109">
        <v>1</v>
      </c>
      <c r="I1131" s="108">
        <v>45</v>
      </c>
      <c r="J1131" s="115">
        <v>44</v>
      </c>
      <c r="K1131" s="113">
        <v>1</v>
      </c>
      <c r="L1131" s="108">
        <v>42</v>
      </c>
      <c r="M1131" s="115">
        <v>41</v>
      </c>
      <c r="N1131" s="113">
        <v>1</v>
      </c>
    </row>
    <row r="1132" spans="1:14" ht="16.5">
      <c r="A1132" s="105" t="s">
        <v>2711</v>
      </c>
      <c r="B1132" s="67" t="s">
        <v>1257</v>
      </c>
      <c r="C1132" s="67" t="s">
        <v>759</v>
      </c>
      <c r="D1132" s="67" t="s">
        <v>762</v>
      </c>
      <c r="E1132" s="68" t="s">
        <v>261</v>
      </c>
      <c r="F1132" s="108">
        <v>39</v>
      </c>
      <c r="G1132" s="111">
        <v>34</v>
      </c>
      <c r="H1132" s="109">
        <v>5</v>
      </c>
      <c r="I1132" s="108">
        <v>36</v>
      </c>
      <c r="J1132" s="115">
        <v>34</v>
      </c>
      <c r="K1132" s="113">
        <v>2</v>
      </c>
      <c r="L1132" s="108">
        <v>38</v>
      </c>
      <c r="M1132" s="115">
        <v>38</v>
      </c>
      <c r="N1132" s="113" t="s">
        <v>129</v>
      </c>
    </row>
    <row r="1133" spans="1:14" ht="16.5">
      <c r="A1133" s="105" t="s">
        <v>2712</v>
      </c>
      <c r="B1133" s="67" t="s">
        <v>1257</v>
      </c>
      <c r="C1133" s="67" t="s">
        <v>759</v>
      </c>
      <c r="D1133" s="67" t="s">
        <v>762</v>
      </c>
      <c r="E1133" s="68" t="s">
        <v>2713</v>
      </c>
      <c r="F1133" s="108">
        <v>9</v>
      </c>
      <c r="G1133" s="111">
        <v>8</v>
      </c>
      <c r="H1133" s="109">
        <v>1</v>
      </c>
      <c r="I1133" s="108">
        <v>4</v>
      </c>
      <c r="J1133" s="115">
        <v>3</v>
      </c>
      <c r="K1133" s="113">
        <v>1</v>
      </c>
      <c r="L1133" s="108">
        <v>4</v>
      </c>
      <c r="M1133" s="115">
        <v>3</v>
      </c>
      <c r="N1133" s="113">
        <v>1</v>
      </c>
    </row>
    <row r="1134" spans="1:14" ht="16.5">
      <c r="A1134" s="105" t="s">
        <v>763</v>
      </c>
      <c r="B1134" s="67" t="s">
        <v>1257</v>
      </c>
      <c r="C1134" s="67" t="s">
        <v>759</v>
      </c>
      <c r="D1134" s="67" t="s">
        <v>764</v>
      </c>
      <c r="E1134" s="68"/>
      <c r="F1134" s="108">
        <v>95</v>
      </c>
      <c r="G1134" s="111">
        <v>94</v>
      </c>
      <c r="H1134" s="109">
        <v>1</v>
      </c>
      <c r="I1134" s="108">
        <v>76</v>
      </c>
      <c r="J1134" s="115">
        <v>75</v>
      </c>
      <c r="K1134" s="113">
        <v>1</v>
      </c>
      <c r="L1134" s="108">
        <v>70</v>
      </c>
      <c r="M1134" s="115">
        <v>70</v>
      </c>
      <c r="N1134" s="113" t="s">
        <v>129</v>
      </c>
    </row>
    <row r="1135" spans="1:14" ht="16.5">
      <c r="A1135" s="105" t="s">
        <v>2714</v>
      </c>
      <c r="B1135" s="67" t="s">
        <v>1257</v>
      </c>
      <c r="C1135" s="67" t="s">
        <v>759</v>
      </c>
      <c r="D1135" s="67" t="s">
        <v>764</v>
      </c>
      <c r="E1135" s="68" t="s">
        <v>1000</v>
      </c>
      <c r="F1135" s="108">
        <v>12</v>
      </c>
      <c r="G1135" s="111">
        <v>12</v>
      </c>
      <c r="H1135" s="109" t="s">
        <v>129</v>
      </c>
      <c r="I1135" s="108">
        <v>12</v>
      </c>
      <c r="J1135" s="115">
        <v>12</v>
      </c>
      <c r="K1135" s="113" t="s">
        <v>129</v>
      </c>
      <c r="L1135" s="108">
        <v>17</v>
      </c>
      <c r="M1135" s="115">
        <v>17</v>
      </c>
      <c r="N1135" s="113" t="s">
        <v>129</v>
      </c>
    </row>
    <row r="1136" spans="1:14" ht="16.5">
      <c r="A1136" s="105" t="s">
        <v>2715</v>
      </c>
      <c r="B1136" s="67" t="s">
        <v>1257</v>
      </c>
      <c r="C1136" s="67" t="s">
        <v>759</v>
      </c>
      <c r="D1136" s="67" t="s">
        <v>764</v>
      </c>
      <c r="E1136" s="68" t="s">
        <v>2716</v>
      </c>
      <c r="F1136" s="108">
        <v>7</v>
      </c>
      <c r="G1136" s="111">
        <v>7</v>
      </c>
      <c r="H1136" s="109" t="s">
        <v>129</v>
      </c>
      <c r="I1136" s="108">
        <v>6</v>
      </c>
      <c r="J1136" s="115">
        <v>6</v>
      </c>
      <c r="K1136" s="113" t="s">
        <v>129</v>
      </c>
      <c r="L1136" s="108">
        <v>6</v>
      </c>
      <c r="M1136" s="115">
        <v>6</v>
      </c>
      <c r="N1136" s="113" t="s">
        <v>129</v>
      </c>
    </row>
    <row r="1137" spans="1:14" ht="16.5">
      <c r="A1137" s="105" t="s">
        <v>2717</v>
      </c>
      <c r="B1137" s="67" t="s">
        <v>1257</v>
      </c>
      <c r="C1137" s="67" t="s">
        <v>759</v>
      </c>
      <c r="D1137" s="67" t="s">
        <v>764</v>
      </c>
      <c r="E1137" s="68" t="s">
        <v>2718</v>
      </c>
      <c r="F1137" s="108">
        <v>8</v>
      </c>
      <c r="G1137" s="111">
        <v>8</v>
      </c>
      <c r="H1137" s="109" t="s">
        <v>129</v>
      </c>
      <c r="I1137" s="108">
        <v>5</v>
      </c>
      <c r="J1137" s="115">
        <v>5</v>
      </c>
      <c r="K1137" s="113" t="s">
        <v>129</v>
      </c>
      <c r="L1137" s="108">
        <v>4</v>
      </c>
      <c r="M1137" s="115">
        <v>4</v>
      </c>
      <c r="N1137" s="113" t="s">
        <v>129</v>
      </c>
    </row>
    <row r="1138" spans="1:14" ht="16.5">
      <c r="A1138" s="105" t="s">
        <v>2719</v>
      </c>
      <c r="B1138" s="67" t="s">
        <v>1257</v>
      </c>
      <c r="C1138" s="67" t="s">
        <v>759</v>
      </c>
      <c r="D1138" s="67" t="s">
        <v>764</v>
      </c>
      <c r="E1138" s="68" t="s">
        <v>2720</v>
      </c>
      <c r="F1138" s="108">
        <v>5</v>
      </c>
      <c r="G1138" s="111">
        <v>5</v>
      </c>
      <c r="H1138" s="109" t="s">
        <v>129</v>
      </c>
      <c r="I1138" s="108">
        <v>4</v>
      </c>
      <c r="J1138" s="115">
        <v>4</v>
      </c>
      <c r="K1138" s="113" t="s">
        <v>129</v>
      </c>
      <c r="L1138" s="108">
        <v>1</v>
      </c>
      <c r="M1138" s="115" t="s">
        <v>130</v>
      </c>
      <c r="N1138" s="113" t="s">
        <v>130</v>
      </c>
    </row>
    <row r="1139" spans="1:14" ht="16.5">
      <c r="A1139" s="105" t="s">
        <v>2721</v>
      </c>
      <c r="B1139" s="67" t="s">
        <v>1257</v>
      </c>
      <c r="C1139" s="67" t="s">
        <v>759</v>
      </c>
      <c r="D1139" s="67" t="s">
        <v>764</v>
      </c>
      <c r="E1139" s="68" t="s">
        <v>2722</v>
      </c>
      <c r="F1139" s="108">
        <v>9</v>
      </c>
      <c r="G1139" s="111">
        <v>9</v>
      </c>
      <c r="H1139" s="109" t="s">
        <v>129</v>
      </c>
      <c r="I1139" s="108">
        <v>7</v>
      </c>
      <c r="J1139" s="115">
        <v>7</v>
      </c>
      <c r="K1139" s="113" t="s">
        <v>129</v>
      </c>
      <c r="L1139" s="108">
        <v>7</v>
      </c>
      <c r="M1139" s="115">
        <v>7</v>
      </c>
      <c r="N1139" s="113" t="s">
        <v>129</v>
      </c>
    </row>
    <row r="1140" spans="1:14" ht="16.5">
      <c r="A1140" s="105" t="s">
        <v>2723</v>
      </c>
      <c r="B1140" s="67" t="s">
        <v>1257</v>
      </c>
      <c r="C1140" s="67" t="s">
        <v>759</v>
      </c>
      <c r="D1140" s="67" t="s">
        <v>764</v>
      </c>
      <c r="E1140" s="68" t="s">
        <v>2724</v>
      </c>
      <c r="F1140" s="108">
        <v>4</v>
      </c>
      <c r="G1140" s="111">
        <v>4</v>
      </c>
      <c r="H1140" s="109" t="s">
        <v>129</v>
      </c>
      <c r="I1140" s="108">
        <v>4</v>
      </c>
      <c r="J1140" s="115">
        <v>4</v>
      </c>
      <c r="K1140" s="113" t="s">
        <v>129</v>
      </c>
      <c r="L1140" s="108">
        <v>4</v>
      </c>
      <c r="M1140" s="115">
        <v>4</v>
      </c>
      <c r="N1140" s="113" t="s">
        <v>129</v>
      </c>
    </row>
    <row r="1141" spans="1:14" ht="16.5">
      <c r="A1141" s="105" t="s">
        <v>2725</v>
      </c>
      <c r="B1141" s="67" t="s">
        <v>1257</v>
      </c>
      <c r="C1141" s="67" t="s">
        <v>759</v>
      </c>
      <c r="D1141" s="67" t="s">
        <v>764</v>
      </c>
      <c r="E1141" s="68" t="s">
        <v>2726</v>
      </c>
      <c r="F1141" s="108" t="s">
        <v>129</v>
      </c>
      <c r="G1141" s="111" t="s">
        <v>129</v>
      </c>
      <c r="H1141" s="109" t="s">
        <v>129</v>
      </c>
      <c r="I1141" s="108" t="s">
        <v>129</v>
      </c>
      <c r="J1141" s="115" t="s">
        <v>129</v>
      </c>
      <c r="K1141" s="113" t="s">
        <v>129</v>
      </c>
      <c r="L1141" s="108">
        <v>1</v>
      </c>
      <c r="M1141" s="115" t="s">
        <v>130</v>
      </c>
      <c r="N1141" s="113" t="s">
        <v>130</v>
      </c>
    </row>
    <row r="1142" spans="1:14" ht="16.5">
      <c r="A1142" s="105" t="s">
        <v>2727</v>
      </c>
      <c r="B1142" s="67" t="s">
        <v>1257</v>
      </c>
      <c r="C1142" s="67" t="s">
        <v>759</v>
      </c>
      <c r="D1142" s="67" t="s">
        <v>764</v>
      </c>
      <c r="E1142" s="68" t="s">
        <v>2205</v>
      </c>
      <c r="F1142" s="108" t="s">
        <v>129</v>
      </c>
      <c r="G1142" s="111" t="s">
        <v>129</v>
      </c>
      <c r="H1142" s="109" t="s">
        <v>129</v>
      </c>
      <c r="I1142" s="108" t="s">
        <v>129</v>
      </c>
      <c r="J1142" s="115" t="s">
        <v>129</v>
      </c>
      <c r="K1142" s="113" t="s">
        <v>129</v>
      </c>
      <c r="L1142" s="108">
        <v>1</v>
      </c>
      <c r="M1142" s="115" t="s">
        <v>130</v>
      </c>
      <c r="N1142" s="113" t="s">
        <v>130</v>
      </c>
    </row>
    <row r="1143" spans="1:14" ht="16.5">
      <c r="A1143" s="105" t="s">
        <v>2728</v>
      </c>
      <c r="B1143" s="67" t="s">
        <v>1257</v>
      </c>
      <c r="C1143" s="67" t="s">
        <v>759</v>
      </c>
      <c r="D1143" s="67" t="s">
        <v>764</v>
      </c>
      <c r="E1143" s="68" t="s">
        <v>2729</v>
      </c>
      <c r="F1143" s="108">
        <v>10</v>
      </c>
      <c r="G1143" s="111">
        <v>10</v>
      </c>
      <c r="H1143" s="109" t="s">
        <v>129</v>
      </c>
      <c r="I1143" s="108">
        <v>8</v>
      </c>
      <c r="J1143" s="115">
        <v>8</v>
      </c>
      <c r="K1143" s="113" t="s">
        <v>129</v>
      </c>
      <c r="L1143" s="108">
        <v>3</v>
      </c>
      <c r="M1143" s="115">
        <v>3</v>
      </c>
      <c r="N1143" s="113" t="s">
        <v>129</v>
      </c>
    </row>
    <row r="1144" spans="1:14" ht="16.5">
      <c r="A1144" s="105" t="s">
        <v>2730</v>
      </c>
      <c r="B1144" s="67" t="s">
        <v>1257</v>
      </c>
      <c r="C1144" s="67" t="s">
        <v>759</v>
      </c>
      <c r="D1144" s="67" t="s">
        <v>764</v>
      </c>
      <c r="E1144" s="68" t="s">
        <v>182</v>
      </c>
      <c r="F1144" s="108">
        <v>15</v>
      </c>
      <c r="G1144" s="111">
        <v>15</v>
      </c>
      <c r="H1144" s="109" t="s">
        <v>129</v>
      </c>
      <c r="I1144" s="108">
        <v>10</v>
      </c>
      <c r="J1144" s="115">
        <v>10</v>
      </c>
      <c r="K1144" s="113" t="s">
        <v>129</v>
      </c>
      <c r="L1144" s="108">
        <v>8</v>
      </c>
      <c r="M1144" s="115">
        <v>8</v>
      </c>
      <c r="N1144" s="113" t="s">
        <v>129</v>
      </c>
    </row>
    <row r="1145" spans="1:14" ht="16.5">
      <c r="A1145" s="105" t="s">
        <v>2731</v>
      </c>
      <c r="B1145" s="67" t="s">
        <v>1257</v>
      </c>
      <c r="C1145" s="67" t="s">
        <v>759</v>
      </c>
      <c r="D1145" s="67" t="s">
        <v>764</v>
      </c>
      <c r="E1145" s="68" t="s">
        <v>2732</v>
      </c>
      <c r="F1145" s="108">
        <v>10</v>
      </c>
      <c r="G1145" s="111">
        <v>10</v>
      </c>
      <c r="H1145" s="109" t="s">
        <v>129</v>
      </c>
      <c r="I1145" s="108">
        <v>9</v>
      </c>
      <c r="J1145" s="115">
        <v>9</v>
      </c>
      <c r="K1145" s="113" t="s">
        <v>129</v>
      </c>
      <c r="L1145" s="108">
        <v>9</v>
      </c>
      <c r="M1145" s="115">
        <v>9</v>
      </c>
      <c r="N1145" s="113" t="s">
        <v>129</v>
      </c>
    </row>
    <row r="1146" spans="1:14" ht="16.5">
      <c r="A1146" s="105" t="s">
        <v>2733</v>
      </c>
      <c r="B1146" s="67" t="s">
        <v>1257</v>
      </c>
      <c r="C1146" s="67" t="s">
        <v>759</v>
      </c>
      <c r="D1146" s="67" t="s">
        <v>764</v>
      </c>
      <c r="E1146" s="68" t="s">
        <v>2734</v>
      </c>
      <c r="F1146" s="108">
        <v>4</v>
      </c>
      <c r="G1146" s="111">
        <v>4</v>
      </c>
      <c r="H1146" s="109" t="s">
        <v>129</v>
      </c>
      <c r="I1146" s="108">
        <v>4</v>
      </c>
      <c r="J1146" s="115">
        <v>4</v>
      </c>
      <c r="K1146" s="113" t="s">
        <v>129</v>
      </c>
      <c r="L1146" s="108">
        <v>2</v>
      </c>
      <c r="M1146" s="115" t="s">
        <v>130</v>
      </c>
      <c r="N1146" s="113" t="s">
        <v>130</v>
      </c>
    </row>
    <row r="1147" spans="1:14" ht="16.5">
      <c r="A1147" s="105" t="s">
        <v>2735</v>
      </c>
      <c r="B1147" s="67" t="s">
        <v>1257</v>
      </c>
      <c r="C1147" s="67" t="s">
        <v>759</v>
      </c>
      <c r="D1147" s="67" t="s">
        <v>764</v>
      </c>
      <c r="E1147" s="68" t="s">
        <v>2736</v>
      </c>
      <c r="F1147" s="108">
        <v>3</v>
      </c>
      <c r="G1147" s="111" t="s">
        <v>130</v>
      </c>
      <c r="H1147" s="109" t="s">
        <v>130</v>
      </c>
      <c r="I1147" s="108">
        <v>2</v>
      </c>
      <c r="J1147" s="115" t="s">
        <v>130</v>
      </c>
      <c r="K1147" s="113" t="s">
        <v>130</v>
      </c>
      <c r="L1147" s="108">
        <v>3</v>
      </c>
      <c r="M1147" s="115">
        <v>3</v>
      </c>
      <c r="N1147" s="113" t="s">
        <v>129</v>
      </c>
    </row>
    <row r="1148" spans="1:14" ht="16.5">
      <c r="A1148" s="105" t="s">
        <v>2737</v>
      </c>
      <c r="B1148" s="67" t="s">
        <v>1257</v>
      </c>
      <c r="C1148" s="67" t="s">
        <v>759</v>
      </c>
      <c r="D1148" s="67" t="s">
        <v>764</v>
      </c>
      <c r="E1148" s="68" t="s">
        <v>2738</v>
      </c>
      <c r="F1148" s="108">
        <v>3</v>
      </c>
      <c r="G1148" s="111">
        <v>2</v>
      </c>
      <c r="H1148" s="109">
        <v>1</v>
      </c>
      <c r="I1148" s="108">
        <v>2</v>
      </c>
      <c r="J1148" s="115" t="s">
        <v>130</v>
      </c>
      <c r="K1148" s="113" t="s">
        <v>130</v>
      </c>
      <c r="L1148" s="108" t="s">
        <v>129</v>
      </c>
      <c r="M1148" s="115" t="s">
        <v>129</v>
      </c>
      <c r="N1148" s="113" t="s">
        <v>129</v>
      </c>
    </row>
    <row r="1149" spans="1:14" ht="16.5">
      <c r="A1149" s="105" t="s">
        <v>2739</v>
      </c>
      <c r="B1149" s="67" t="s">
        <v>1257</v>
      </c>
      <c r="C1149" s="67" t="s">
        <v>759</v>
      </c>
      <c r="D1149" s="67" t="s">
        <v>764</v>
      </c>
      <c r="E1149" s="68" t="s">
        <v>2740</v>
      </c>
      <c r="F1149" s="108">
        <v>1</v>
      </c>
      <c r="G1149" s="111" t="s">
        <v>130</v>
      </c>
      <c r="H1149" s="109" t="s">
        <v>130</v>
      </c>
      <c r="I1149" s="108">
        <v>1</v>
      </c>
      <c r="J1149" s="115" t="s">
        <v>130</v>
      </c>
      <c r="K1149" s="113" t="s">
        <v>130</v>
      </c>
      <c r="L1149" s="108">
        <v>1</v>
      </c>
      <c r="M1149" s="115" t="s">
        <v>130</v>
      </c>
      <c r="N1149" s="113" t="s">
        <v>130</v>
      </c>
    </row>
    <row r="1150" spans="1:14" ht="16.5">
      <c r="A1150" s="105" t="s">
        <v>2741</v>
      </c>
      <c r="B1150" s="67" t="s">
        <v>1257</v>
      </c>
      <c r="C1150" s="67" t="s">
        <v>759</v>
      </c>
      <c r="D1150" s="67" t="s">
        <v>764</v>
      </c>
      <c r="E1150" s="68" t="s">
        <v>2742</v>
      </c>
      <c r="F1150" s="108">
        <v>4</v>
      </c>
      <c r="G1150" s="111">
        <v>4</v>
      </c>
      <c r="H1150" s="109" t="s">
        <v>129</v>
      </c>
      <c r="I1150" s="108">
        <v>2</v>
      </c>
      <c r="J1150" s="115" t="s">
        <v>130</v>
      </c>
      <c r="K1150" s="113" t="s">
        <v>130</v>
      </c>
      <c r="L1150" s="108">
        <v>3</v>
      </c>
      <c r="M1150" s="115">
        <v>3</v>
      </c>
      <c r="N1150" s="113" t="s">
        <v>129</v>
      </c>
    </row>
    <row r="1151" spans="1:14" ht="16.5">
      <c r="A1151" s="105" t="s">
        <v>765</v>
      </c>
      <c r="B1151" s="67" t="s">
        <v>1257</v>
      </c>
      <c r="C1151" s="67" t="s">
        <v>759</v>
      </c>
      <c r="D1151" s="67" t="s">
        <v>766</v>
      </c>
      <c r="E1151" s="68"/>
      <c r="F1151" s="108">
        <v>28</v>
      </c>
      <c r="G1151" s="111">
        <v>28</v>
      </c>
      <c r="H1151" s="109" t="s">
        <v>129</v>
      </c>
      <c r="I1151" s="108">
        <v>27</v>
      </c>
      <c r="J1151" s="115">
        <v>27</v>
      </c>
      <c r="K1151" s="113" t="s">
        <v>129</v>
      </c>
      <c r="L1151" s="108">
        <v>22</v>
      </c>
      <c r="M1151" s="115">
        <v>22</v>
      </c>
      <c r="N1151" s="113" t="s">
        <v>129</v>
      </c>
    </row>
    <row r="1152" spans="1:14" ht="16.5">
      <c r="A1152" s="105" t="s">
        <v>2743</v>
      </c>
      <c r="B1152" s="67" t="s">
        <v>1257</v>
      </c>
      <c r="C1152" s="67" t="s">
        <v>759</v>
      </c>
      <c r="D1152" s="67" t="s">
        <v>766</v>
      </c>
      <c r="E1152" s="68" t="s">
        <v>2744</v>
      </c>
      <c r="F1152" s="108">
        <v>12</v>
      </c>
      <c r="G1152" s="111">
        <v>12</v>
      </c>
      <c r="H1152" s="109" t="s">
        <v>129</v>
      </c>
      <c r="I1152" s="108">
        <v>12</v>
      </c>
      <c r="J1152" s="115">
        <v>12</v>
      </c>
      <c r="K1152" s="113" t="s">
        <v>129</v>
      </c>
      <c r="L1152" s="108">
        <v>9</v>
      </c>
      <c r="M1152" s="115">
        <v>9</v>
      </c>
      <c r="N1152" s="113" t="s">
        <v>129</v>
      </c>
    </row>
    <row r="1153" spans="1:14" ht="16.5">
      <c r="A1153" s="105" t="s">
        <v>2745</v>
      </c>
      <c r="B1153" s="67" t="s">
        <v>1257</v>
      </c>
      <c r="C1153" s="67" t="s">
        <v>759</v>
      </c>
      <c r="D1153" s="67" t="s">
        <v>766</v>
      </c>
      <c r="E1153" s="68" t="s">
        <v>2746</v>
      </c>
      <c r="F1153" s="108" t="s">
        <v>129</v>
      </c>
      <c r="G1153" s="111" t="s">
        <v>129</v>
      </c>
      <c r="H1153" s="109" t="s">
        <v>129</v>
      </c>
      <c r="I1153" s="108" t="s">
        <v>129</v>
      </c>
      <c r="J1153" s="115" t="s">
        <v>129</v>
      </c>
      <c r="K1153" s="113" t="s">
        <v>129</v>
      </c>
      <c r="L1153" s="108" t="s">
        <v>129</v>
      </c>
      <c r="M1153" s="115" t="s">
        <v>129</v>
      </c>
      <c r="N1153" s="113" t="s">
        <v>129</v>
      </c>
    </row>
    <row r="1154" spans="1:14" ht="16.5">
      <c r="A1154" s="105" t="s">
        <v>2747</v>
      </c>
      <c r="B1154" s="67" t="s">
        <v>1257</v>
      </c>
      <c r="C1154" s="67" t="s">
        <v>759</v>
      </c>
      <c r="D1154" s="67" t="s">
        <v>766</v>
      </c>
      <c r="E1154" s="68" t="s">
        <v>2748</v>
      </c>
      <c r="F1154" s="108">
        <v>2</v>
      </c>
      <c r="G1154" s="111" t="s">
        <v>130</v>
      </c>
      <c r="H1154" s="109" t="s">
        <v>130</v>
      </c>
      <c r="I1154" s="108">
        <v>2</v>
      </c>
      <c r="J1154" s="115" t="s">
        <v>130</v>
      </c>
      <c r="K1154" s="113" t="s">
        <v>130</v>
      </c>
      <c r="L1154" s="108">
        <v>1</v>
      </c>
      <c r="M1154" s="115" t="s">
        <v>130</v>
      </c>
      <c r="N1154" s="113" t="s">
        <v>130</v>
      </c>
    </row>
    <row r="1155" spans="1:14" ht="16.5">
      <c r="A1155" s="105" t="s">
        <v>2749</v>
      </c>
      <c r="B1155" s="67" t="s">
        <v>1257</v>
      </c>
      <c r="C1155" s="67" t="s">
        <v>759</v>
      </c>
      <c r="D1155" s="67" t="s">
        <v>766</v>
      </c>
      <c r="E1155" s="68" t="s">
        <v>2750</v>
      </c>
      <c r="F1155" s="108" t="s">
        <v>129</v>
      </c>
      <c r="G1155" s="111" t="s">
        <v>129</v>
      </c>
      <c r="H1155" s="109" t="s">
        <v>129</v>
      </c>
      <c r="I1155" s="108" t="s">
        <v>129</v>
      </c>
      <c r="J1155" s="115" t="s">
        <v>129</v>
      </c>
      <c r="K1155" s="113" t="s">
        <v>129</v>
      </c>
      <c r="L1155" s="108">
        <v>1</v>
      </c>
      <c r="M1155" s="115" t="s">
        <v>130</v>
      </c>
      <c r="N1155" s="113" t="s">
        <v>130</v>
      </c>
    </row>
    <row r="1156" spans="1:14" ht="16.5">
      <c r="A1156" s="105" t="s">
        <v>2751</v>
      </c>
      <c r="B1156" s="67" t="s">
        <v>1257</v>
      </c>
      <c r="C1156" s="67" t="s">
        <v>759</v>
      </c>
      <c r="D1156" s="67" t="s">
        <v>766</v>
      </c>
      <c r="E1156" s="68" t="s">
        <v>1077</v>
      </c>
      <c r="F1156" s="108">
        <v>9</v>
      </c>
      <c r="G1156" s="111">
        <v>9</v>
      </c>
      <c r="H1156" s="109" t="s">
        <v>129</v>
      </c>
      <c r="I1156" s="108">
        <v>9</v>
      </c>
      <c r="J1156" s="115">
        <v>9</v>
      </c>
      <c r="K1156" s="113" t="s">
        <v>129</v>
      </c>
      <c r="L1156" s="108">
        <v>7</v>
      </c>
      <c r="M1156" s="115">
        <v>7</v>
      </c>
      <c r="N1156" s="113" t="s">
        <v>129</v>
      </c>
    </row>
    <row r="1157" spans="1:14" ht="16.5">
      <c r="A1157" s="105" t="s">
        <v>2752</v>
      </c>
      <c r="B1157" s="67" t="s">
        <v>1257</v>
      </c>
      <c r="C1157" s="67" t="s">
        <v>759</v>
      </c>
      <c r="D1157" s="67" t="s">
        <v>766</v>
      </c>
      <c r="E1157" s="68" t="s">
        <v>2753</v>
      </c>
      <c r="F1157" s="108" t="s">
        <v>129</v>
      </c>
      <c r="G1157" s="111" t="s">
        <v>129</v>
      </c>
      <c r="H1157" s="109" t="s">
        <v>129</v>
      </c>
      <c r="I1157" s="108" t="s">
        <v>129</v>
      </c>
      <c r="J1157" s="115" t="s">
        <v>129</v>
      </c>
      <c r="K1157" s="113" t="s">
        <v>129</v>
      </c>
      <c r="L1157" s="108" t="s">
        <v>129</v>
      </c>
      <c r="M1157" s="115" t="s">
        <v>129</v>
      </c>
      <c r="N1157" s="113" t="s">
        <v>129</v>
      </c>
    </row>
    <row r="1158" spans="1:14" ht="16.5">
      <c r="A1158" s="105" t="s">
        <v>2754</v>
      </c>
      <c r="B1158" s="67" t="s">
        <v>1257</v>
      </c>
      <c r="C1158" s="67" t="s">
        <v>759</v>
      </c>
      <c r="D1158" s="67" t="s">
        <v>766</v>
      </c>
      <c r="E1158" s="68" t="s">
        <v>362</v>
      </c>
      <c r="F1158" s="108" t="s">
        <v>129</v>
      </c>
      <c r="G1158" s="111" t="s">
        <v>129</v>
      </c>
      <c r="H1158" s="109" t="s">
        <v>129</v>
      </c>
      <c r="I1158" s="108" t="s">
        <v>129</v>
      </c>
      <c r="J1158" s="115" t="s">
        <v>129</v>
      </c>
      <c r="K1158" s="113" t="s">
        <v>129</v>
      </c>
      <c r="L1158" s="108" t="s">
        <v>129</v>
      </c>
      <c r="M1158" s="115" t="s">
        <v>129</v>
      </c>
      <c r="N1158" s="113" t="s">
        <v>129</v>
      </c>
    </row>
    <row r="1159" spans="1:14" ht="16.5">
      <c r="A1159" s="105" t="s">
        <v>2755</v>
      </c>
      <c r="B1159" s="67" t="s">
        <v>1257</v>
      </c>
      <c r="C1159" s="67" t="s">
        <v>759</v>
      </c>
      <c r="D1159" s="67" t="s">
        <v>766</v>
      </c>
      <c r="E1159" s="68" t="s">
        <v>2756</v>
      </c>
      <c r="F1159" s="108">
        <v>5</v>
      </c>
      <c r="G1159" s="111" t="s">
        <v>130</v>
      </c>
      <c r="H1159" s="109" t="s">
        <v>130</v>
      </c>
      <c r="I1159" s="108">
        <v>4</v>
      </c>
      <c r="J1159" s="115" t="s">
        <v>130</v>
      </c>
      <c r="K1159" s="113" t="s">
        <v>130</v>
      </c>
      <c r="L1159" s="108">
        <v>4</v>
      </c>
      <c r="M1159" s="115">
        <v>4</v>
      </c>
      <c r="N1159" s="113" t="s">
        <v>129</v>
      </c>
    </row>
    <row r="1160" spans="1:14" ht="16.5">
      <c r="A1160" s="105" t="s">
        <v>2757</v>
      </c>
      <c r="B1160" s="67" t="s">
        <v>1257</v>
      </c>
      <c r="C1160" s="67" t="s">
        <v>759</v>
      </c>
      <c r="D1160" s="67" t="s">
        <v>766</v>
      </c>
      <c r="E1160" s="68" t="s">
        <v>2758</v>
      </c>
      <c r="F1160" s="108" t="s">
        <v>129</v>
      </c>
      <c r="G1160" s="111" t="s">
        <v>129</v>
      </c>
      <c r="H1160" s="109" t="s">
        <v>129</v>
      </c>
      <c r="I1160" s="108" t="s">
        <v>129</v>
      </c>
      <c r="J1160" s="115" t="s">
        <v>129</v>
      </c>
      <c r="K1160" s="113" t="s">
        <v>129</v>
      </c>
      <c r="L1160" s="108" t="s">
        <v>129</v>
      </c>
      <c r="M1160" s="115" t="s">
        <v>129</v>
      </c>
      <c r="N1160" s="113" t="s">
        <v>129</v>
      </c>
    </row>
    <row r="1161" spans="1:14" ht="16.5">
      <c r="A1161" s="105" t="s">
        <v>2759</v>
      </c>
      <c r="B1161" s="67" t="s">
        <v>1257</v>
      </c>
      <c r="C1161" s="67" t="s">
        <v>759</v>
      </c>
      <c r="D1161" s="67" t="s">
        <v>766</v>
      </c>
      <c r="E1161" s="68" t="s">
        <v>2760</v>
      </c>
      <c r="F1161" s="108" t="s">
        <v>129</v>
      </c>
      <c r="G1161" s="111" t="s">
        <v>129</v>
      </c>
      <c r="H1161" s="109" t="s">
        <v>129</v>
      </c>
      <c r="I1161" s="108" t="s">
        <v>129</v>
      </c>
      <c r="J1161" s="115" t="s">
        <v>129</v>
      </c>
      <c r="K1161" s="113" t="s">
        <v>129</v>
      </c>
      <c r="L1161" s="108" t="s">
        <v>129</v>
      </c>
      <c r="M1161" s="115" t="s">
        <v>129</v>
      </c>
      <c r="N1161" s="113" t="s">
        <v>129</v>
      </c>
    </row>
    <row r="1162" spans="1:14" ht="16.5">
      <c r="A1162" s="105" t="s">
        <v>2761</v>
      </c>
      <c r="B1162" s="67" t="s">
        <v>1257</v>
      </c>
      <c r="C1162" s="67" t="s">
        <v>759</v>
      </c>
      <c r="D1162" s="67" t="s">
        <v>766</v>
      </c>
      <c r="E1162" s="68" t="s">
        <v>2762</v>
      </c>
      <c r="F1162" s="108" t="s">
        <v>129</v>
      </c>
      <c r="G1162" s="111" t="s">
        <v>129</v>
      </c>
      <c r="H1162" s="109" t="s">
        <v>129</v>
      </c>
      <c r="I1162" s="108" t="s">
        <v>129</v>
      </c>
      <c r="J1162" s="115" t="s">
        <v>129</v>
      </c>
      <c r="K1162" s="113" t="s">
        <v>129</v>
      </c>
      <c r="L1162" s="108" t="s">
        <v>129</v>
      </c>
      <c r="M1162" s="115" t="s">
        <v>129</v>
      </c>
      <c r="N1162" s="113" t="s">
        <v>129</v>
      </c>
    </row>
    <row r="1163" spans="1:14" ht="16.5">
      <c r="A1163" s="105" t="s">
        <v>767</v>
      </c>
      <c r="B1163" s="67" t="s">
        <v>1257</v>
      </c>
      <c r="C1163" s="67" t="s">
        <v>759</v>
      </c>
      <c r="D1163" s="67" t="s">
        <v>768</v>
      </c>
      <c r="E1163" s="68"/>
      <c r="F1163" s="108">
        <v>78</v>
      </c>
      <c r="G1163" s="111">
        <v>74</v>
      </c>
      <c r="H1163" s="109">
        <v>3</v>
      </c>
      <c r="I1163" s="108">
        <v>71</v>
      </c>
      <c r="J1163" s="115">
        <v>68</v>
      </c>
      <c r="K1163" s="113">
        <v>3</v>
      </c>
      <c r="L1163" s="108">
        <v>69</v>
      </c>
      <c r="M1163" s="115">
        <v>68</v>
      </c>
      <c r="N1163" s="113">
        <v>1</v>
      </c>
    </row>
    <row r="1164" spans="1:14" ht="16.5">
      <c r="A1164" s="105" t="s">
        <v>2763</v>
      </c>
      <c r="B1164" s="67" t="s">
        <v>1257</v>
      </c>
      <c r="C1164" s="67" t="s">
        <v>759</v>
      </c>
      <c r="D1164" s="67" t="s">
        <v>768</v>
      </c>
      <c r="E1164" s="68" t="s">
        <v>2764</v>
      </c>
      <c r="F1164" s="108">
        <v>36</v>
      </c>
      <c r="G1164" s="111">
        <v>34</v>
      </c>
      <c r="H1164" s="109">
        <v>1</v>
      </c>
      <c r="I1164" s="108">
        <v>35</v>
      </c>
      <c r="J1164" s="115">
        <v>33</v>
      </c>
      <c r="K1164" s="113">
        <v>2</v>
      </c>
      <c r="L1164" s="108">
        <v>36</v>
      </c>
      <c r="M1164" s="115">
        <v>35</v>
      </c>
      <c r="N1164" s="113">
        <v>1</v>
      </c>
    </row>
    <row r="1165" spans="1:14" ht="16.5">
      <c r="A1165" s="105" t="s">
        <v>2765</v>
      </c>
      <c r="B1165" s="67" t="s">
        <v>1257</v>
      </c>
      <c r="C1165" s="67" t="s">
        <v>759</v>
      </c>
      <c r="D1165" s="67" t="s">
        <v>768</v>
      </c>
      <c r="E1165" s="68" t="s">
        <v>2766</v>
      </c>
      <c r="F1165" s="108">
        <v>3</v>
      </c>
      <c r="G1165" s="111">
        <v>3</v>
      </c>
      <c r="H1165" s="109" t="s">
        <v>129</v>
      </c>
      <c r="I1165" s="108">
        <v>2</v>
      </c>
      <c r="J1165" s="115" t="s">
        <v>130</v>
      </c>
      <c r="K1165" s="113" t="s">
        <v>130</v>
      </c>
      <c r="L1165" s="108">
        <v>2</v>
      </c>
      <c r="M1165" s="115" t="s">
        <v>130</v>
      </c>
      <c r="N1165" s="113" t="s">
        <v>130</v>
      </c>
    </row>
    <row r="1166" spans="1:14" ht="16.5">
      <c r="A1166" s="105" t="s">
        <v>2767</v>
      </c>
      <c r="B1166" s="67" t="s">
        <v>1257</v>
      </c>
      <c r="C1166" s="67" t="s">
        <v>759</v>
      </c>
      <c r="D1166" s="67" t="s">
        <v>768</v>
      </c>
      <c r="E1166" s="68" t="s">
        <v>2768</v>
      </c>
      <c r="F1166" s="108">
        <v>15</v>
      </c>
      <c r="G1166" s="111">
        <v>14</v>
      </c>
      <c r="H1166" s="109">
        <v>1</v>
      </c>
      <c r="I1166" s="108">
        <v>12</v>
      </c>
      <c r="J1166" s="115">
        <v>12</v>
      </c>
      <c r="K1166" s="113" t="s">
        <v>129</v>
      </c>
      <c r="L1166" s="108">
        <v>11</v>
      </c>
      <c r="M1166" s="115">
        <v>11</v>
      </c>
      <c r="N1166" s="113" t="s">
        <v>129</v>
      </c>
    </row>
    <row r="1167" spans="1:14" ht="16.5">
      <c r="A1167" s="105" t="s">
        <v>2769</v>
      </c>
      <c r="B1167" s="67" t="s">
        <v>1257</v>
      </c>
      <c r="C1167" s="67" t="s">
        <v>759</v>
      </c>
      <c r="D1167" s="67" t="s">
        <v>768</v>
      </c>
      <c r="E1167" s="68" t="s">
        <v>2770</v>
      </c>
      <c r="F1167" s="108">
        <v>13</v>
      </c>
      <c r="G1167" s="111">
        <v>13</v>
      </c>
      <c r="H1167" s="109" t="s">
        <v>129</v>
      </c>
      <c r="I1167" s="108">
        <v>13</v>
      </c>
      <c r="J1167" s="115">
        <v>13</v>
      </c>
      <c r="K1167" s="113" t="s">
        <v>129</v>
      </c>
      <c r="L1167" s="108">
        <v>10</v>
      </c>
      <c r="M1167" s="115" t="s">
        <v>130</v>
      </c>
      <c r="N1167" s="113" t="s">
        <v>130</v>
      </c>
    </row>
    <row r="1168" spans="1:14" ht="16.5">
      <c r="A1168" s="105" t="s">
        <v>2771</v>
      </c>
      <c r="B1168" s="67" t="s">
        <v>1257</v>
      </c>
      <c r="C1168" s="67" t="s">
        <v>759</v>
      </c>
      <c r="D1168" s="67" t="s">
        <v>768</v>
      </c>
      <c r="E1168" s="68" t="s">
        <v>402</v>
      </c>
      <c r="F1168" s="108">
        <v>11</v>
      </c>
      <c r="G1168" s="111">
        <v>10</v>
      </c>
      <c r="H1168" s="109">
        <v>1</v>
      </c>
      <c r="I1168" s="108">
        <v>9</v>
      </c>
      <c r="J1168" s="115" t="s">
        <v>130</v>
      </c>
      <c r="K1168" s="113" t="s">
        <v>130</v>
      </c>
      <c r="L1168" s="108">
        <v>10</v>
      </c>
      <c r="M1168" s="115">
        <v>10</v>
      </c>
      <c r="N1168" s="113" t="s">
        <v>129</v>
      </c>
    </row>
    <row r="1169" spans="1:14" ht="16.5">
      <c r="A1169" s="105" t="s">
        <v>769</v>
      </c>
      <c r="B1169" s="67" t="s">
        <v>1257</v>
      </c>
      <c r="C1169" s="67" t="s">
        <v>759</v>
      </c>
      <c r="D1169" s="67" t="s">
        <v>770</v>
      </c>
      <c r="E1169" s="68"/>
      <c r="F1169" s="108">
        <v>78</v>
      </c>
      <c r="G1169" s="111">
        <v>71</v>
      </c>
      <c r="H1169" s="109">
        <v>5</v>
      </c>
      <c r="I1169" s="108">
        <v>71</v>
      </c>
      <c r="J1169" s="115">
        <v>66</v>
      </c>
      <c r="K1169" s="113">
        <v>4</v>
      </c>
      <c r="L1169" s="108">
        <v>72</v>
      </c>
      <c r="M1169" s="115">
        <v>68</v>
      </c>
      <c r="N1169" s="113">
        <v>3</v>
      </c>
    </row>
    <row r="1170" spans="1:14" ht="16.5">
      <c r="A1170" s="105" t="s">
        <v>2772</v>
      </c>
      <c r="B1170" s="67" t="s">
        <v>1257</v>
      </c>
      <c r="C1170" s="67" t="s">
        <v>759</v>
      </c>
      <c r="D1170" s="67" t="s">
        <v>770</v>
      </c>
      <c r="E1170" s="68" t="s">
        <v>2773</v>
      </c>
      <c r="F1170" s="108">
        <v>27</v>
      </c>
      <c r="G1170" s="111">
        <v>24</v>
      </c>
      <c r="H1170" s="109">
        <v>2</v>
      </c>
      <c r="I1170" s="108">
        <v>25</v>
      </c>
      <c r="J1170" s="115">
        <v>23</v>
      </c>
      <c r="K1170" s="113">
        <v>2</v>
      </c>
      <c r="L1170" s="108">
        <v>23</v>
      </c>
      <c r="M1170" s="115">
        <v>21</v>
      </c>
      <c r="N1170" s="113">
        <v>1</v>
      </c>
    </row>
    <row r="1171" spans="1:14" ht="16.5">
      <c r="A1171" s="105" t="s">
        <v>2774</v>
      </c>
      <c r="B1171" s="67" t="s">
        <v>1257</v>
      </c>
      <c r="C1171" s="67" t="s">
        <v>759</v>
      </c>
      <c r="D1171" s="67" t="s">
        <v>770</v>
      </c>
      <c r="E1171" s="68" t="s">
        <v>2775</v>
      </c>
      <c r="F1171" s="108">
        <v>14</v>
      </c>
      <c r="G1171" s="111">
        <v>12</v>
      </c>
      <c r="H1171" s="109">
        <v>2</v>
      </c>
      <c r="I1171" s="108">
        <v>12</v>
      </c>
      <c r="J1171" s="115">
        <v>11</v>
      </c>
      <c r="K1171" s="113">
        <v>1</v>
      </c>
      <c r="L1171" s="108">
        <v>14</v>
      </c>
      <c r="M1171" s="115">
        <v>13</v>
      </c>
      <c r="N1171" s="113">
        <v>1</v>
      </c>
    </row>
    <row r="1172" spans="1:14" ht="16.5">
      <c r="A1172" s="105" t="s">
        <v>2776</v>
      </c>
      <c r="B1172" s="67" t="s">
        <v>1257</v>
      </c>
      <c r="C1172" s="67" t="s">
        <v>759</v>
      </c>
      <c r="D1172" s="67" t="s">
        <v>770</v>
      </c>
      <c r="E1172" s="68" t="s">
        <v>2777</v>
      </c>
      <c r="F1172" s="108">
        <v>19</v>
      </c>
      <c r="G1172" s="111">
        <v>18</v>
      </c>
      <c r="H1172" s="109">
        <v>1</v>
      </c>
      <c r="I1172" s="108">
        <v>18</v>
      </c>
      <c r="J1172" s="115">
        <v>17</v>
      </c>
      <c r="K1172" s="113">
        <v>1</v>
      </c>
      <c r="L1172" s="108">
        <v>21</v>
      </c>
      <c r="M1172" s="115">
        <v>20</v>
      </c>
      <c r="N1172" s="113">
        <v>1</v>
      </c>
    </row>
    <row r="1173" spans="1:14" ht="16.5">
      <c r="A1173" s="105" t="s">
        <v>2778</v>
      </c>
      <c r="B1173" s="67" t="s">
        <v>1257</v>
      </c>
      <c r="C1173" s="67" t="s">
        <v>759</v>
      </c>
      <c r="D1173" s="67" t="s">
        <v>770</v>
      </c>
      <c r="E1173" s="68" t="s">
        <v>2779</v>
      </c>
      <c r="F1173" s="108">
        <v>18</v>
      </c>
      <c r="G1173" s="111">
        <v>17</v>
      </c>
      <c r="H1173" s="109" t="s">
        <v>129</v>
      </c>
      <c r="I1173" s="108">
        <v>16</v>
      </c>
      <c r="J1173" s="115">
        <v>15</v>
      </c>
      <c r="K1173" s="113" t="s">
        <v>129</v>
      </c>
      <c r="L1173" s="108">
        <v>14</v>
      </c>
      <c r="M1173" s="115">
        <v>14</v>
      </c>
      <c r="N1173" s="113" t="s">
        <v>129</v>
      </c>
    </row>
    <row r="1174" spans="1:14" ht="16.5">
      <c r="A1174" s="105" t="s">
        <v>771</v>
      </c>
      <c r="B1174" s="67" t="s">
        <v>1257</v>
      </c>
      <c r="C1174" s="67" t="s">
        <v>759</v>
      </c>
      <c r="D1174" s="67" t="s">
        <v>772</v>
      </c>
      <c r="E1174" s="68"/>
      <c r="F1174" s="108">
        <v>297</v>
      </c>
      <c r="G1174" s="111">
        <v>279</v>
      </c>
      <c r="H1174" s="109">
        <v>17</v>
      </c>
      <c r="I1174" s="108">
        <v>261</v>
      </c>
      <c r="J1174" s="115">
        <v>244</v>
      </c>
      <c r="K1174" s="113">
        <v>16</v>
      </c>
      <c r="L1174" s="108">
        <v>255</v>
      </c>
      <c r="M1174" s="115">
        <v>242</v>
      </c>
      <c r="N1174" s="113">
        <v>12</v>
      </c>
    </row>
    <row r="1175" spans="1:14" ht="16.5">
      <c r="A1175" s="105" t="s">
        <v>2780</v>
      </c>
      <c r="B1175" s="67" t="s">
        <v>1257</v>
      </c>
      <c r="C1175" s="67" t="s">
        <v>759</v>
      </c>
      <c r="D1175" s="67" t="s">
        <v>772</v>
      </c>
      <c r="E1175" s="68" t="s">
        <v>2172</v>
      </c>
      <c r="F1175" s="108">
        <v>66</v>
      </c>
      <c r="G1175" s="111">
        <v>65</v>
      </c>
      <c r="H1175" s="109">
        <v>1</v>
      </c>
      <c r="I1175" s="108">
        <v>55</v>
      </c>
      <c r="J1175" s="115">
        <v>53</v>
      </c>
      <c r="K1175" s="113">
        <v>1</v>
      </c>
      <c r="L1175" s="108">
        <v>57</v>
      </c>
      <c r="M1175" s="115">
        <v>55</v>
      </c>
      <c r="N1175" s="113">
        <v>1</v>
      </c>
    </row>
    <row r="1176" spans="1:14" ht="16.5">
      <c r="A1176" s="105" t="s">
        <v>2781</v>
      </c>
      <c r="B1176" s="67" t="s">
        <v>1257</v>
      </c>
      <c r="C1176" s="67" t="s">
        <v>759</v>
      </c>
      <c r="D1176" s="67" t="s">
        <v>772</v>
      </c>
      <c r="E1176" s="68" t="s">
        <v>2782</v>
      </c>
      <c r="F1176" s="108">
        <v>34</v>
      </c>
      <c r="G1176" s="111">
        <v>33</v>
      </c>
      <c r="H1176" s="109" t="s">
        <v>129</v>
      </c>
      <c r="I1176" s="108">
        <v>29</v>
      </c>
      <c r="J1176" s="115">
        <v>29</v>
      </c>
      <c r="K1176" s="113" t="s">
        <v>129</v>
      </c>
      <c r="L1176" s="108">
        <v>28</v>
      </c>
      <c r="M1176" s="115">
        <v>28</v>
      </c>
      <c r="N1176" s="113" t="s">
        <v>129</v>
      </c>
    </row>
    <row r="1177" spans="1:14" ht="16.5">
      <c r="A1177" s="105" t="s">
        <v>2783</v>
      </c>
      <c r="B1177" s="67" t="s">
        <v>1257</v>
      </c>
      <c r="C1177" s="67" t="s">
        <v>759</v>
      </c>
      <c r="D1177" s="67" t="s">
        <v>772</v>
      </c>
      <c r="E1177" s="68" t="s">
        <v>2784</v>
      </c>
      <c r="F1177" s="108">
        <v>62</v>
      </c>
      <c r="G1177" s="111">
        <v>54</v>
      </c>
      <c r="H1177" s="109">
        <v>8</v>
      </c>
      <c r="I1177" s="108">
        <v>56</v>
      </c>
      <c r="J1177" s="115">
        <v>48</v>
      </c>
      <c r="K1177" s="113">
        <v>8</v>
      </c>
      <c r="L1177" s="108">
        <v>48</v>
      </c>
      <c r="M1177" s="115">
        <v>41</v>
      </c>
      <c r="N1177" s="113">
        <v>7</v>
      </c>
    </row>
    <row r="1178" spans="1:14" ht="16.5">
      <c r="A1178" s="105" t="s">
        <v>2785</v>
      </c>
      <c r="B1178" s="67" t="s">
        <v>1257</v>
      </c>
      <c r="C1178" s="67" t="s">
        <v>759</v>
      </c>
      <c r="D1178" s="67" t="s">
        <v>772</v>
      </c>
      <c r="E1178" s="68" t="s">
        <v>2786</v>
      </c>
      <c r="F1178" s="108">
        <v>42</v>
      </c>
      <c r="G1178" s="111">
        <v>37</v>
      </c>
      <c r="H1178" s="109">
        <v>5</v>
      </c>
      <c r="I1178" s="108">
        <v>41</v>
      </c>
      <c r="J1178" s="115">
        <v>36</v>
      </c>
      <c r="K1178" s="113">
        <v>5</v>
      </c>
      <c r="L1178" s="108">
        <v>42</v>
      </c>
      <c r="M1178" s="115">
        <v>41</v>
      </c>
      <c r="N1178" s="113">
        <v>1</v>
      </c>
    </row>
    <row r="1179" spans="1:14" ht="16.5">
      <c r="A1179" s="105" t="s">
        <v>2787</v>
      </c>
      <c r="B1179" s="67" t="s">
        <v>1257</v>
      </c>
      <c r="C1179" s="67" t="s">
        <v>759</v>
      </c>
      <c r="D1179" s="67" t="s">
        <v>772</v>
      </c>
      <c r="E1179" s="68" t="s">
        <v>363</v>
      </c>
      <c r="F1179" s="108">
        <v>55</v>
      </c>
      <c r="G1179" s="111">
        <v>53</v>
      </c>
      <c r="H1179" s="109">
        <v>2</v>
      </c>
      <c r="I1179" s="108">
        <v>48</v>
      </c>
      <c r="J1179" s="115">
        <v>46</v>
      </c>
      <c r="K1179" s="113">
        <v>2</v>
      </c>
      <c r="L1179" s="108">
        <v>51</v>
      </c>
      <c r="M1179" s="115">
        <v>48</v>
      </c>
      <c r="N1179" s="113">
        <v>3</v>
      </c>
    </row>
    <row r="1180" spans="1:14" ht="16.5">
      <c r="A1180" s="105" t="s">
        <v>2788</v>
      </c>
      <c r="B1180" s="67" t="s">
        <v>1257</v>
      </c>
      <c r="C1180" s="67" t="s">
        <v>759</v>
      </c>
      <c r="D1180" s="67" t="s">
        <v>772</v>
      </c>
      <c r="E1180" s="68" t="s">
        <v>2789</v>
      </c>
      <c r="F1180" s="108">
        <v>38</v>
      </c>
      <c r="G1180" s="111">
        <v>37</v>
      </c>
      <c r="H1180" s="109">
        <v>1</v>
      </c>
      <c r="I1180" s="108">
        <v>32</v>
      </c>
      <c r="J1180" s="115">
        <v>32</v>
      </c>
      <c r="K1180" s="113" t="s">
        <v>129</v>
      </c>
      <c r="L1180" s="108">
        <v>29</v>
      </c>
      <c r="M1180" s="115">
        <v>29</v>
      </c>
      <c r="N1180" s="113" t="s">
        <v>129</v>
      </c>
    </row>
    <row r="1181" spans="1:14" ht="16.5">
      <c r="A1181" s="105" t="s">
        <v>2790</v>
      </c>
      <c r="B1181" s="67" t="s">
        <v>1257</v>
      </c>
      <c r="C1181" s="67" t="s">
        <v>774</v>
      </c>
      <c r="D1181" s="67"/>
      <c r="E1181" s="68"/>
      <c r="F1181" s="108">
        <v>1583</v>
      </c>
      <c r="G1181" s="111">
        <v>1567</v>
      </c>
      <c r="H1181" s="109">
        <v>13</v>
      </c>
      <c r="I1181" s="108">
        <v>1423</v>
      </c>
      <c r="J1181" s="115">
        <v>1407</v>
      </c>
      <c r="K1181" s="113">
        <v>13</v>
      </c>
      <c r="L1181" s="108">
        <v>1271</v>
      </c>
      <c r="M1181" s="115">
        <v>1254</v>
      </c>
      <c r="N1181" s="113">
        <v>13</v>
      </c>
    </row>
    <row r="1182" spans="1:14" ht="16.5">
      <c r="A1182" s="105" t="s">
        <v>775</v>
      </c>
      <c r="B1182" s="67" t="s">
        <v>1257</v>
      </c>
      <c r="C1182" s="67" t="s">
        <v>774</v>
      </c>
      <c r="D1182" s="67" t="s">
        <v>776</v>
      </c>
      <c r="E1182" s="68"/>
      <c r="F1182" s="108">
        <v>101</v>
      </c>
      <c r="G1182" s="111">
        <v>101</v>
      </c>
      <c r="H1182" s="109" t="s">
        <v>129</v>
      </c>
      <c r="I1182" s="108">
        <v>92</v>
      </c>
      <c r="J1182" s="115">
        <v>91</v>
      </c>
      <c r="K1182" s="113">
        <v>1</v>
      </c>
      <c r="L1182" s="108">
        <v>85</v>
      </c>
      <c r="M1182" s="115">
        <v>84</v>
      </c>
      <c r="N1182" s="113">
        <v>1</v>
      </c>
    </row>
    <row r="1183" spans="1:14" ht="16.5">
      <c r="A1183" s="105" t="s">
        <v>2791</v>
      </c>
      <c r="B1183" s="67" t="s">
        <v>1257</v>
      </c>
      <c r="C1183" s="67" t="s">
        <v>774</v>
      </c>
      <c r="D1183" s="67" t="s">
        <v>776</v>
      </c>
      <c r="E1183" s="68" t="s">
        <v>2792</v>
      </c>
      <c r="F1183" s="108">
        <v>2</v>
      </c>
      <c r="G1183" s="111" t="s">
        <v>130</v>
      </c>
      <c r="H1183" s="109" t="s">
        <v>130</v>
      </c>
      <c r="I1183" s="108">
        <v>2</v>
      </c>
      <c r="J1183" s="115" t="s">
        <v>130</v>
      </c>
      <c r="K1183" s="113" t="s">
        <v>130</v>
      </c>
      <c r="L1183" s="108">
        <v>2</v>
      </c>
      <c r="M1183" s="115" t="s">
        <v>130</v>
      </c>
      <c r="N1183" s="113" t="s">
        <v>130</v>
      </c>
    </row>
    <row r="1184" spans="1:14" ht="16.5">
      <c r="A1184" s="105" t="s">
        <v>2793</v>
      </c>
      <c r="B1184" s="67" t="s">
        <v>1257</v>
      </c>
      <c r="C1184" s="67" t="s">
        <v>774</v>
      </c>
      <c r="D1184" s="67" t="s">
        <v>776</v>
      </c>
      <c r="E1184" s="68" t="s">
        <v>135</v>
      </c>
      <c r="F1184" s="108">
        <v>4</v>
      </c>
      <c r="G1184" s="111">
        <v>4</v>
      </c>
      <c r="H1184" s="109" t="s">
        <v>129</v>
      </c>
      <c r="I1184" s="108">
        <v>3</v>
      </c>
      <c r="J1184" s="115">
        <v>2</v>
      </c>
      <c r="K1184" s="113">
        <v>1</v>
      </c>
      <c r="L1184" s="108">
        <v>3</v>
      </c>
      <c r="M1184" s="115">
        <v>2</v>
      </c>
      <c r="N1184" s="113">
        <v>1</v>
      </c>
    </row>
    <row r="1185" spans="1:14" ht="16.5">
      <c r="A1185" s="105" t="s">
        <v>2794</v>
      </c>
      <c r="B1185" s="67" t="s">
        <v>1257</v>
      </c>
      <c r="C1185" s="67" t="s">
        <v>774</v>
      </c>
      <c r="D1185" s="67" t="s">
        <v>776</v>
      </c>
      <c r="E1185" s="68" t="s">
        <v>152</v>
      </c>
      <c r="F1185" s="108">
        <v>2</v>
      </c>
      <c r="G1185" s="111" t="s">
        <v>130</v>
      </c>
      <c r="H1185" s="109" t="s">
        <v>130</v>
      </c>
      <c r="I1185" s="108">
        <v>2</v>
      </c>
      <c r="J1185" s="115" t="s">
        <v>130</v>
      </c>
      <c r="K1185" s="113" t="s">
        <v>130</v>
      </c>
      <c r="L1185" s="108">
        <v>2</v>
      </c>
      <c r="M1185" s="115" t="s">
        <v>130</v>
      </c>
      <c r="N1185" s="113" t="s">
        <v>130</v>
      </c>
    </row>
    <row r="1186" spans="1:14" ht="16.5">
      <c r="A1186" s="105" t="s">
        <v>2795</v>
      </c>
      <c r="B1186" s="67" t="s">
        <v>1257</v>
      </c>
      <c r="C1186" s="67" t="s">
        <v>774</v>
      </c>
      <c r="D1186" s="67" t="s">
        <v>776</v>
      </c>
      <c r="E1186" s="68" t="s">
        <v>339</v>
      </c>
      <c r="F1186" s="108">
        <v>9</v>
      </c>
      <c r="G1186" s="111">
        <v>9</v>
      </c>
      <c r="H1186" s="109" t="s">
        <v>129</v>
      </c>
      <c r="I1186" s="108">
        <v>8</v>
      </c>
      <c r="J1186" s="115">
        <v>8</v>
      </c>
      <c r="K1186" s="113" t="s">
        <v>129</v>
      </c>
      <c r="L1186" s="108">
        <v>4</v>
      </c>
      <c r="M1186" s="115">
        <v>4</v>
      </c>
      <c r="N1186" s="113" t="s">
        <v>129</v>
      </c>
    </row>
    <row r="1187" spans="1:14" ht="16.5">
      <c r="A1187" s="105" t="s">
        <v>2796</v>
      </c>
      <c r="B1187" s="67" t="s">
        <v>1257</v>
      </c>
      <c r="C1187" s="67" t="s">
        <v>774</v>
      </c>
      <c r="D1187" s="67" t="s">
        <v>776</v>
      </c>
      <c r="E1187" s="68" t="s">
        <v>2376</v>
      </c>
      <c r="F1187" s="108">
        <v>3</v>
      </c>
      <c r="G1187" s="111">
        <v>3</v>
      </c>
      <c r="H1187" s="109" t="s">
        <v>129</v>
      </c>
      <c r="I1187" s="108">
        <v>1</v>
      </c>
      <c r="J1187" s="115" t="s">
        <v>130</v>
      </c>
      <c r="K1187" s="113" t="s">
        <v>130</v>
      </c>
      <c r="L1187" s="108">
        <v>3</v>
      </c>
      <c r="M1187" s="115">
        <v>3</v>
      </c>
      <c r="N1187" s="113" t="s">
        <v>129</v>
      </c>
    </row>
    <row r="1188" spans="1:14" ht="16.5">
      <c r="A1188" s="105" t="s">
        <v>2797</v>
      </c>
      <c r="B1188" s="67" t="s">
        <v>1257</v>
      </c>
      <c r="C1188" s="67" t="s">
        <v>774</v>
      </c>
      <c r="D1188" s="67" t="s">
        <v>776</v>
      </c>
      <c r="E1188" s="68" t="s">
        <v>2798</v>
      </c>
      <c r="F1188" s="108" t="s">
        <v>129</v>
      </c>
      <c r="G1188" s="111" t="s">
        <v>129</v>
      </c>
      <c r="H1188" s="109" t="s">
        <v>129</v>
      </c>
      <c r="I1188" s="108" t="s">
        <v>129</v>
      </c>
      <c r="J1188" s="115" t="s">
        <v>129</v>
      </c>
      <c r="K1188" s="113" t="s">
        <v>129</v>
      </c>
      <c r="L1188" s="108" t="s">
        <v>129</v>
      </c>
      <c r="M1188" s="115" t="s">
        <v>129</v>
      </c>
      <c r="N1188" s="113" t="s">
        <v>129</v>
      </c>
    </row>
    <row r="1189" spans="1:14" ht="16.5">
      <c r="A1189" s="105" t="s">
        <v>2799</v>
      </c>
      <c r="B1189" s="67" t="s">
        <v>1257</v>
      </c>
      <c r="C1189" s="67" t="s">
        <v>774</v>
      </c>
      <c r="D1189" s="67" t="s">
        <v>776</v>
      </c>
      <c r="E1189" s="68" t="s">
        <v>2800</v>
      </c>
      <c r="F1189" s="108">
        <v>6</v>
      </c>
      <c r="G1189" s="111">
        <v>6</v>
      </c>
      <c r="H1189" s="109" t="s">
        <v>129</v>
      </c>
      <c r="I1189" s="108">
        <v>6</v>
      </c>
      <c r="J1189" s="115">
        <v>6</v>
      </c>
      <c r="K1189" s="113" t="s">
        <v>129</v>
      </c>
      <c r="L1189" s="108">
        <v>6</v>
      </c>
      <c r="M1189" s="115">
        <v>6</v>
      </c>
      <c r="N1189" s="113" t="s">
        <v>129</v>
      </c>
    </row>
    <row r="1190" spans="1:14" ht="16.5">
      <c r="A1190" s="105" t="s">
        <v>2801</v>
      </c>
      <c r="B1190" s="67" t="s">
        <v>1257</v>
      </c>
      <c r="C1190" s="67" t="s">
        <v>774</v>
      </c>
      <c r="D1190" s="67" t="s">
        <v>776</v>
      </c>
      <c r="E1190" s="68" t="s">
        <v>2802</v>
      </c>
      <c r="F1190" s="108">
        <v>69</v>
      </c>
      <c r="G1190" s="111">
        <v>69</v>
      </c>
      <c r="H1190" s="109" t="s">
        <v>129</v>
      </c>
      <c r="I1190" s="108">
        <v>64</v>
      </c>
      <c r="J1190" s="115">
        <v>64</v>
      </c>
      <c r="K1190" s="113" t="s">
        <v>129</v>
      </c>
      <c r="L1190" s="108">
        <v>58</v>
      </c>
      <c r="M1190" s="115">
        <v>58</v>
      </c>
      <c r="N1190" s="113" t="s">
        <v>129</v>
      </c>
    </row>
    <row r="1191" spans="1:14" ht="16.5">
      <c r="A1191" s="105" t="s">
        <v>2803</v>
      </c>
      <c r="B1191" s="67" t="s">
        <v>1257</v>
      </c>
      <c r="C1191" s="67" t="s">
        <v>774</v>
      </c>
      <c r="D1191" s="67" t="s">
        <v>776</v>
      </c>
      <c r="E1191" s="68" t="s">
        <v>242</v>
      </c>
      <c r="F1191" s="108">
        <v>4</v>
      </c>
      <c r="G1191" s="111">
        <v>4</v>
      </c>
      <c r="H1191" s="109" t="s">
        <v>129</v>
      </c>
      <c r="I1191" s="108">
        <v>4</v>
      </c>
      <c r="J1191" s="115">
        <v>4</v>
      </c>
      <c r="K1191" s="113" t="s">
        <v>129</v>
      </c>
      <c r="L1191" s="108">
        <v>4</v>
      </c>
      <c r="M1191" s="115">
        <v>4</v>
      </c>
      <c r="N1191" s="113" t="s">
        <v>129</v>
      </c>
    </row>
    <row r="1192" spans="1:14" ht="16.5">
      <c r="A1192" s="105" t="s">
        <v>2804</v>
      </c>
      <c r="B1192" s="67" t="s">
        <v>1257</v>
      </c>
      <c r="C1192" s="67" t="s">
        <v>774</v>
      </c>
      <c r="D1192" s="67" t="s">
        <v>776</v>
      </c>
      <c r="E1192" s="68" t="s">
        <v>2805</v>
      </c>
      <c r="F1192" s="108">
        <v>2</v>
      </c>
      <c r="G1192" s="111" t="s">
        <v>130</v>
      </c>
      <c r="H1192" s="109" t="s">
        <v>130</v>
      </c>
      <c r="I1192" s="108">
        <v>2</v>
      </c>
      <c r="J1192" s="115" t="s">
        <v>130</v>
      </c>
      <c r="K1192" s="113" t="s">
        <v>130</v>
      </c>
      <c r="L1192" s="108">
        <v>3</v>
      </c>
      <c r="M1192" s="115">
        <v>3</v>
      </c>
      <c r="N1192" s="113" t="s">
        <v>129</v>
      </c>
    </row>
    <row r="1193" spans="1:14" ht="16.5">
      <c r="A1193" s="105" t="s">
        <v>2806</v>
      </c>
      <c r="B1193" s="67" t="s">
        <v>1257</v>
      </c>
      <c r="C1193" s="67" t="s">
        <v>774</v>
      </c>
      <c r="D1193" s="67" t="s">
        <v>776</v>
      </c>
      <c r="E1193" s="68" t="s">
        <v>2807</v>
      </c>
      <c r="F1193" s="108" t="s">
        <v>129</v>
      </c>
      <c r="G1193" s="111" t="s">
        <v>129</v>
      </c>
      <c r="H1193" s="109" t="s">
        <v>129</v>
      </c>
      <c r="I1193" s="108" t="s">
        <v>129</v>
      </c>
      <c r="J1193" s="115" t="s">
        <v>129</v>
      </c>
      <c r="K1193" s="113" t="s">
        <v>129</v>
      </c>
      <c r="L1193" s="108" t="s">
        <v>129</v>
      </c>
      <c r="M1193" s="115" t="s">
        <v>129</v>
      </c>
      <c r="N1193" s="113" t="s">
        <v>129</v>
      </c>
    </row>
    <row r="1194" spans="1:14" ht="16.5">
      <c r="A1194" s="105" t="s">
        <v>777</v>
      </c>
      <c r="B1194" s="67" t="s">
        <v>1257</v>
      </c>
      <c r="C1194" s="67" t="s">
        <v>774</v>
      </c>
      <c r="D1194" s="67" t="s">
        <v>778</v>
      </c>
      <c r="E1194" s="68"/>
      <c r="F1194" s="108">
        <v>166</v>
      </c>
      <c r="G1194" s="111">
        <v>163</v>
      </c>
      <c r="H1194" s="109">
        <v>2</v>
      </c>
      <c r="I1194" s="108">
        <v>149</v>
      </c>
      <c r="J1194" s="115">
        <v>145</v>
      </c>
      <c r="K1194" s="113">
        <v>3</v>
      </c>
      <c r="L1194" s="108">
        <v>128</v>
      </c>
      <c r="M1194" s="115">
        <v>127</v>
      </c>
      <c r="N1194" s="113">
        <v>1</v>
      </c>
    </row>
    <row r="1195" spans="1:14" ht="16.5">
      <c r="A1195" s="105" t="s">
        <v>2808</v>
      </c>
      <c r="B1195" s="67" t="s">
        <v>1257</v>
      </c>
      <c r="C1195" s="67" t="s">
        <v>774</v>
      </c>
      <c r="D1195" s="67" t="s">
        <v>778</v>
      </c>
      <c r="E1195" s="68" t="s">
        <v>325</v>
      </c>
      <c r="F1195" s="108">
        <v>22</v>
      </c>
      <c r="G1195" s="111">
        <v>22</v>
      </c>
      <c r="H1195" s="109" t="s">
        <v>129</v>
      </c>
      <c r="I1195" s="108">
        <v>21</v>
      </c>
      <c r="J1195" s="115">
        <v>21</v>
      </c>
      <c r="K1195" s="113" t="s">
        <v>129</v>
      </c>
      <c r="L1195" s="108">
        <v>21</v>
      </c>
      <c r="M1195" s="115">
        <v>21</v>
      </c>
      <c r="N1195" s="113" t="s">
        <v>129</v>
      </c>
    </row>
    <row r="1196" spans="1:14" ht="16.5">
      <c r="A1196" s="105" t="s">
        <v>2809</v>
      </c>
      <c r="B1196" s="67" t="s">
        <v>1257</v>
      </c>
      <c r="C1196" s="67" t="s">
        <v>774</v>
      </c>
      <c r="D1196" s="67" t="s">
        <v>778</v>
      </c>
      <c r="E1196" s="68" t="s">
        <v>2810</v>
      </c>
      <c r="F1196" s="108">
        <v>8</v>
      </c>
      <c r="G1196" s="111">
        <v>8</v>
      </c>
      <c r="H1196" s="109" t="s">
        <v>129</v>
      </c>
      <c r="I1196" s="108">
        <v>8</v>
      </c>
      <c r="J1196" s="115">
        <v>8</v>
      </c>
      <c r="K1196" s="113" t="s">
        <v>129</v>
      </c>
      <c r="L1196" s="108">
        <v>7</v>
      </c>
      <c r="M1196" s="115">
        <v>7</v>
      </c>
      <c r="N1196" s="113" t="s">
        <v>129</v>
      </c>
    </row>
    <row r="1197" spans="1:14" ht="16.5">
      <c r="A1197" s="105" t="s">
        <v>2811</v>
      </c>
      <c r="B1197" s="67" t="s">
        <v>1257</v>
      </c>
      <c r="C1197" s="67" t="s">
        <v>774</v>
      </c>
      <c r="D1197" s="67" t="s">
        <v>778</v>
      </c>
      <c r="E1197" s="68" t="s">
        <v>2561</v>
      </c>
      <c r="F1197" s="108">
        <v>7</v>
      </c>
      <c r="G1197" s="111">
        <v>7</v>
      </c>
      <c r="H1197" s="109" t="s">
        <v>129</v>
      </c>
      <c r="I1197" s="108">
        <v>7</v>
      </c>
      <c r="J1197" s="115">
        <v>7</v>
      </c>
      <c r="K1197" s="113" t="s">
        <v>129</v>
      </c>
      <c r="L1197" s="108">
        <v>7</v>
      </c>
      <c r="M1197" s="115">
        <v>7</v>
      </c>
      <c r="N1197" s="113" t="s">
        <v>129</v>
      </c>
    </row>
    <row r="1198" spans="1:14" ht="16.5">
      <c r="A1198" s="105" t="s">
        <v>2812</v>
      </c>
      <c r="B1198" s="67" t="s">
        <v>1257</v>
      </c>
      <c r="C1198" s="67" t="s">
        <v>774</v>
      </c>
      <c r="D1198" s="67" t="s">
        <v>778</v>
      </c>
      <c r="E1198" s="68" t="s">
        <v>326</v>
      </c>
      <c r="F1198" s="108">
        <v>8</v>
      </c>
      <c r="G1198" s="111">
        <v>8</v>
      </c>
      <c r="H1198" s="109" t="s">
        <v>129</v>
      </c>
      <c r="I1198" s="108">
        <v>7</v>
      </c>
      <c r="J1198" s="115">
        <v>7</v>
      </c>
      <c r="K1198" s="113" t="s">
        <v>129</v>
      </c>
      <c r="L1198" s="108">
        <v>6</v>
      </c>
      <c r="M1198" s="115">
        <v>6</v>
      </c>
      <c r="N1198" s="113" t="s">
        <v>129</v>
      </c>
    </row>
    <row r="1199" spans="1:14" ht="16.5">
      <c r="A1199" s="105" t="s">
        <v>2813</v>
      </c>
      <c r="B1199" s="67" t="s">
        <v>1257</v>
      </c>
      <c r="C1199" s="67" t="s">
        <v>774</v>
      </c>
      <c r="D1199" s="67" t="s">
        <v>778</v>
      </c>
      <c r="E1199" s="68" t="s">
        <v>197</v>
      </c>
      <c r="F1199" s="108">
        <v>13</v>
      </c>
      <c r="G1199" s="111">
        <v>11</v>
      </c>
      <c r="H1199" s="109">
        <v>1</v>
      </c>
      <c r="I1199" s="108">
        <v>12</v>
      </c>
      <c r="J1199" s="115">
        <v>10</v>
      </c>
      <c r="K1199" s="113">
        <v>1</v>
      </c>
      <c r="L1199" s="108">
        <v>9</v>
      </c>
      <c r="M1199" s="115">
        <v>9</v>
      </c>
      <c r="N1199" s="113" t="s">
        <v>129</v>
      </c>
    </row>
    <row r="1200" spans="1:14" ht="16.5">
      <c r="A1200" s="105" t="s">
        <v>2814</v>
      </c>
      <c r="B1200" s="67" t="s">
        <v>1257</v>
      </c>
      <c r="C1200" s="67" t="s">
        <v>774</v>
      </c>
      <c r="D1200" s="67" t="s">
        <v>778</v>
      </c>
      <c r="E1200" s="68" t="s">
        <v>2815</v>
      </c>
      <c r="F1200" s="108">
        <v>6</v>
      </c>
      <c r="G1200" s="111">
        <v>5</v>
      </c>
      <c r="H1200" s="109">
        <v>1</v>
      </c>
      <c r="I1200" s="108">
        <v>5</v>
      </c>
      <c r="J1200" s="115">
        <v>4</v>
      </c>
      <c r="K1200" s="113">
        <v>1</v>
      </c>
      <c r="L1200" s="108">
        <v>4</v>
      </c>
      <c r="M1200" s="115">
        <v>3</v>
      </c>
      <c r="N1200" s="113">
        <v>1</v>
      </c>
    </row>
    <row r="1201" spans="1:14" ht="16.5">
      <c r="A1201" s="105" t="s">
        <v>2816</v>
      </c>
      <c r="B1201" s="67" t="s">
        <v>1257</v>
      </c>
      <c r="C1201" s="67" t="s">
        <v>774</v>
      </c>
      <c r="D1201" s="67" t="s">
        <v>778</v>
      </c>
      <c r="E1201" s="68" t="s">
        <v>2817</v>
      </c>
      <c r="F1201" s="108">
        <v>5</v>
      </c>
      <c r="G1201" s="111">
        <v>5</v>
      </c>
      <c r="H1201" s="109" t="s">
        <v>129</v>
      </c>
      <c r="I1201" s="108">
        <v>5</v>
      </c>
      <c r="J1201" s="115">
        <v>5</v>
      </c>
      <c r="K1201" s="113" t="s">
        <v>129</v>
      </c>
      <c r="L1201" s="108">
        <v>3</v>
      </c>
      <c r="M1201" s="115">
        <v>3</v>
      </c>
      <c r="N1201" s="113" t="s">
        <v>129</v>
      </c>
    </row>
    <row r="1202" spans="1:14" ht="16.5">
      <c r="A1202" s="105" t="s">
        <v>2818</v>
      </c>
      <c r="B1202" s="67" t="s">
        <v>1257</v>
      </c>
      <c r="C1202" s="67" t="s">
        <v>774</v>
      </c>
      <c r="D1202" s="67" t="s">
        <v>778</v>
      </c>
      <c r="E1202" s="68" t="s">
        <v>319</v>
      </c>
      <c r="F1202" s="108">
        <v>8</v>
      </c>
      <c r="G1202" s="111">
        <v>8</v>
      </c>
      <c r="H1202" s="109" t="s">
        <v>129</v>
      </c>
      <c r="I1202" s="108">
        <v>8</v>
      </c>
      <c r="J1202" s="115">
        <v>8</v>
      </c>
      <c r="K1202" s="113" t="s">
        <v>129</v>
      </c>
      <c r="L1202" s="108">
        <v>7</v>
      </c>
      <c r="M1202" s="115">
        <v>7</v>
      </c>
      <c r="N1202" s="113" t="s">
        <v>129</v>
      </c>
    </row>
    <row r="1203" spans="1:14" ht="16.5">
      <c r="A1203" s="105" t="s">
        <v>2819</v>
      </c>
      <c r="B1203" s="67" t="s">
        <v>1257</v>
      </c>
      <c r="C1203" s="67" t="s">
        <v>774</v>
      </c>
      <c r="D1203" s="67" t="s">
        <v>778</v>
      </c>
      <c r="E1203" s="68" t="s">
        <v>2820</v>
      </c>
      <c r="F1203" s="108">
        <v>20</v>
      </c>
      <c r="G1203" s="111">
        <v>20</v>
      </c>
      <c r="H1203" s="109" t="s">
        <v>129</v>
      </c>
      <c r="I1203" s="108">
        <v>19</v>
      </c>
      <c r="J1203" s="115">
        <v>19</v>
      </c>
      <c r="K1203" s="113" t="s">
        <v>129</v>
      </c>
      <c r="L1203" s="108">
        <v>18</v>
      </c>
      <c r="M1203" s="115">
        <v>18</v>
      </c>
      <c r="N1203" s="113" t="s">
        <v>129</v>
      </c>
    </row>
    <row r="1204" spans="1:14" ht="16.5">
      <c r="A1204" s="105" t="s">
        <v>2821</v>
      </c>
      <c r="B1204" s="67" t="s">
        <v>1257</v>
      </c>
      <c r="C1204" s="67" t="s">
        <v>774</v>
      </c>
      <c r="D1204" s="67" t="s">
        <v>778</v>
      </c>
      <c r="E1204" s="68" t="s">
        <v>2822</v>
      </c>
      <c r="F1204" s="108">
        <v>9</v>
      </c>
      <c r="G1204" s="111">
        <v>9</v>
      </c>
      <c r="H1204" s="109" t="s">
        <v>129</v>
      </c>
      <c r="I1204" s="108">
        <v>9</v>
      </c>
      <c r="J1204" s="115">
        <v>9</v>
      </c>
      <c r="K1204" s="113" t="s">
        <v>129</v>
      </c>
      <c r="L1204" s="108">
        <v>9</v>
      </c>
      <c r="M1204" s="115">
        <v>9</v>
      </c>
      <c r="N1204" s="113" t="s">
        <v>129</v>
      </c>
    </row>
    <row r="1205" spans="1:14" ht="16.5">
      <c r="A1205" s="105" t="s">
        <v>2823</v>
      </c>
      <c r="B1205" s="67" t="s">
        <v>1257</v>
      </c>
      <c r="C1205" s="67" t="s">
        <v>774</v>
      </c>
      <c r="D1205" s="67" t="s">
        <v>778</v>
      </c>
      <c r="E1205" s="68" t="s">
        <v>2824</v>
      </c>
      <c r="F1205" s="108">
        <v>24</v>
      </c>
      <c r="G1205" s="111">
        <v>24</v>
      </c>
      <c r="H1205" s="109" t="s">
        <v>129</v>
      </c>
      <c r="I1205" s="108">
        <v>23</v>
      </c>
      <c r="J1205" s="115">
        <v>23</v>
      </c>
      <c r="K1205" s="113" t="s">
        <v>129</v>
      </c>
      <c r="L1205" s="108">
        <v>18</v>
      </c>
      <c r="M1205" s="115">
        <v>18</v>
      </c>
      <c r="N1205" s="113" t="s">
        <v>129</v>
      </c>
    </row>
    <row r="1206" spans="1:14" ht="16.5">
      <c r="A1206" s="105" t="s">
        <v>2825</v>
      </c>
      <c r="B1206" s="67" t="s">
        <v>1257</v>
      </c>
      <c r="C1206" s="67" t="s">
        <v>774</v>
      </c>
      <c r="D1206" s="67" t="s">
        <v>778</v>
      </c>
      <c r="E1206" s="68" t="s">
        <v>2826</v>
      </c>
      <c r="F1206" s="108">
        <v>8</v>
      </c>
      <c r="G1206" s="111">
        <v>8</v>
      </c>
      <c r="H1206" s="109" t="s">
        <v>129</v>
      </c>
      <c r="I1206" s="108">
        <v>7</v>
      </c>
      <c r="J1206" s="115">
        <v>7</v>
      </c>
      <c r="K1206" s="113" t="s">
        <v>129</v>
      </c>
      <c r="L1206" s="108">
        <v>6</v>
      </c>
      <c r="M1206" s="115">
        <v>6</v>
      </c>
      <c r="N1206" s="113" t="s">
        <v>129</v>
      </c>
    </row>
    <row r="1207" spans="1:14" ht="16.5">
      <c r="A1207" s="105" t="s">
        <v>2827</v>
      </c>
      <c r="B1207" s="67" t="s">
        <v>1257</v>
      </c>
      <c r="C1207" s="67" t="s">
        <v>774</v>
      </c>
      <c r="D1207" s="67" t="s">
        <v>778</v>
      </c>
      <c r="E1207" s="68" t="s">
        <v>2828</v>
      </c>
      <c r="F1207" s="108">
        <v>25</v>
      </c>
      <c r="G1207" s="111">
        <v>25</v>
      </c>
      <c r="H1207" s="109" t="s">
        <v>129</v>
      </c>
      <c r="I1207" s="108">
        <v>14</v>
      </c>
      <c r="J1207" s="115">
        <v>14</v>
      </c>
      <c r="K1207" s="113" t="s">
        <v>129</v>
      </c>
      <c r="L1207" s="108">
        <v>10</v>
      </c>
      <c r="M1207" s="115">
        <v>10</v>
      </c>
      <c r="N1207" s="113" t="s">
        <v>129</v>
      </c>
    </row>
    <row r="1208" spans="1:14" ht="16.5">
      <c r="A1208" s="105" t="s">
        <v>2829</v>
      </c>
      <c r="B1208" s="67" t="s">
        <v>1257</v>
      </c>
      <c r="C1208" s="67" t="s">
        <v>774</v>
      </c>
      <c r="D1208" s="67" t="s">
        <v>778</v>
      </c>
      <c r="E1208" s="68" t="s">
        <v>2830</v>
      </c>
      <c r="F1208" s="108">
        <v>3</v>
      </c>
      <c r="G1208" s="111">
        <v>3</v>
      </c>
      <c r="H1208" s="109" t="s">
        <v>129</v>
      </c>
      <c r="I1208" s="108">
        <v>4</v>
      </c>
      <c r="J1208" s="115">
        <v>3</v>
      </c>
      <c r="K1208" s="113">
        <v>1</v>
      </c>
      <c r="L1208" s="108">
        <v>3</v>
      </c>
      <c r="M1208" s="115">
        <v>3</v>
      </c>
      <c r="N1208" s="113" t="s">
        <v>129</v>
      </c>
    </row>
    <row r="1209" spans="1:14" ht="16.5">
      <c r="A1209" s="105" t="s">
        <v>779</v>
      </c>
      <c r="B1209" s="67" t="s">
        <v>1257</v>
      </c>
      <c r="C1209" s="67" t="s">
        <v>774</v>
      </c>
      <c r="D1209" s="67" t="s">
        <v>780</v>
      </c>
      <c r="E1209" s="68"/>
      <c r="F1209" s="108">
        <v>94</v>
      </c>
      <c r="G1209" s="111">
        <v>93</v>
      </c>
      <c r="H1209" s="109">
        <v>1</v>
      </c>
      <c r="I1209" s="108">
        <v>87</v>
      </c>
      <c r="J1209" s="115">
        <v>86</v>
      </c>
      <c r="K1209" s="113">
        <v>1</v>
      </c>
      <c r="L1209" s="108">
        <v>78</v>
      </c>
      <c r="M1209" s="115">
        <v>77</v>
      </c>
      <c r="N1209" s="113">
        <v>1</v>
      </c>
    </row>
    <row r="1210" spans="1:14" ht="16.5">
      <c r="A1210" s="105" t="s">
        <v>2831</v>
      </c>
      <c r="B1210" s="67" t="s">
        <v>1257</v>
      </c>
      <c r="C1210" s="67" t="s">
        <v>774</v>
      </c>
      <c r="D1210" s="67" t="s">
        <v>780</v>
      </c>
      <c r="E1210" s="68" t="s">
        <v>2832</v>
      </c>
      <c r="F1210" s="108">
        <v>29</v>
      </c>
      <c r="G1210" s="111">
        <v>29</v>
      </c>
      <c r="H1210" s="109" t="s">
        <v>129</v>
      </c>
      <c r="I1210" s="108">
        <v>27</v>
      </c>
      <c r="J1210" s="115">
        <v>27</v>
      </c>
      <c r="K1210" s="113" t="s">
        <v>129</v>
      </c>
      <c r="L1210" s="108">
        <v>26</v>
      </c>
      <c r="M1210" s="115">
        <v>26</v>
      </c>
      <c r="N1210" s="113" t="s">
        <v>129</v>
      </c>
    </row>
    <row r="1211" spans="1:14" ht="16.5">
      <c r="A1211" s="105" t="s">
        <v>2833</v>
      </c>
      <c r="B1211" s="67" t="s">
        <v>1257</v>
      </c>
      <c r="C1211" s="67" t="s">
        <v>774</v>
      </c>
      <c r="D1211" s="67" t="s">
        <v>780</v>
      </c>
      <c r="E1211" s="68" t="s">
        <v>2834</v>
      </c>
      <c r="F1211" s="108">
        <v>14</v>
      </c>
      <c r="G1211" s="111">
        <v>14</v>
      </c>
      <c r="H1211" s="109" t="s">
        <v>129</v>
      </c>
      <c r="I1211" s="108">
        <v>16</v>
      </c>
      <c r="J1211" s="115">
        <v>16</v>
      </c>
      <c r="K1211" s="113" t="s">
        <v>129</v>
      </c>
      <c r="L1211" s="108">
        <v>13</v>
      </c>
      <c r="M1211" s="115">
        <v>13</v>
      </c>
      <c r="N1211" s="113" t="s">
        <v>129</v>
      </c>
    </row>
    <row r="1212" spans="1:14" ht="16.5">
      <c r="A1212" s="105" t="s">
        <v>2835</v>
      </c>
      <c r="B1212" s="67" t="s">
        <v>1257</v>
      </c>
      <c r="C1212" s="67" t="s">
        <v>774</v>
      </c>
      <c r="D1212" s="67" t="s">
        <v>780</v>
      </c>
      <c r="E1212" s="68" t="s">
        <v>302</v>
      </c>
      <c r="F1212" s="108">
        <v>13</v>
      </c>
      <c r="G1212" s="111">
        <v>12</v>
      </c>
      <c r="H1212" s="109">
        <v>1</v>
      </c>
      <c r="I1212" s="108">
        <v>11</v>
      </c>
      <c r="J1212" s="115">
        <v>10</v>
      </c>
      <c r="K1212" s="113">
        <v>1</v>
      </c>
      <c r="L1212" s="108">
        <v>14</v>
      </c>
      <c r="M1212" s="115">
        <v>13</v>
      </c>
      <c r="N1212" s="113">
        <v>1</v>
      </c>
    </row>
    <row r="1213" spans="1:14" ht="16.5">
      <c r="A1213" s="105" t="s">
        <v>2836</v>
      </c>
      <c r="B1213" s="67" t="s">
        <v>1257</v>
      </c>
      <c r="C1213" s="67" t="s">
        <v>774</v>
      </c>
      <c r="D1213" s="67" t="s">
        <v>780</v>
      </c>
      <c r="E1213" s="68" t="s">
        <v>2837</v>
      </c>
      <c r="F1213" s="108">
        <v>10</v>
      </c>
      <c r="G1213" s="111">
        <v>10</v>
      </c>
      <c r="H1213" s="109" t="s">
        <v>129</v>
      </c>
      <c r="I1213" s="108">
        <v>7</v>
      </c>
      <c r="J1213" s="115">
        <v>7</v>
      </c>
      <c r="K1213" s="113" t="s">
        <v>129</v>
      </c>
      <c r="L1213" s="108">
        <v>4</v>
      </c>
      <c r="M1213" s="115">
        <v>4</v>
      </c>
      <c r="N1213" s="113" t="s">
        <v>129</v>
      </c>
    </row>
    <row r="1214" spans="1:14" ht="16.5">
      <c r="A1214" s="105" t="s">
        <v>2838</v>
      </c>
      <c r="B1214" s="67" t="s">
        <v>1257</v>
      </c>
      <c r="C1214" s="67" t="s">
        <v>774</v>
      </c>
      <c r="D1214" s="67" t="s">
        <v>780</v>
      </c>
      <c r="E1214" s="68" t="s">
        <v>2839</v>
      </c>
      <c r="F1214" s="108">
        <v>28</v>
      </c>
      <c r="G1214" s="111">
        <v>28</v>
      </c>
      <c r="H1214" s="109" t="s">
        <v>129</v>
      </c>
      <c r="I1214" s="108">
        <v>26</v>
      </c>
      <c r="J1214" s="115">
        <v>26</v>
      </c>
      <c r="K1214" s="113" t="s">
        <v>129</v>
      </c>
      <c r="L1214" s="108">
        <v>21</v>
      </c>
      <c r="M1214" s="115">
        <v>21</v>
      </c>
      <c r="N1214" s="113" t="s">
        <v>129</v>
      </c>
    </row>
    <row r="1215" spans="1:14" ht="16.5">
      <c r="A1215" s="105" t="s">
        <v>781</v>
      </c>
      <c r="B1215" s="67" t="s">
        <v>1257</v>
      </c>
      <c r="C1215" s="67" t="s">
        <v>774</v>
      </c>
      <c r="D1215" s="67" t="s">
        <v>782</v>
      </c>
      <c r="E1215" s="68"/>
      <c r="F1215" s="108">
        <v>65</v>
      </c>
      <c r="G1215" s="111">
        <v>65</v>
      </c>
      <c r="H1215" s="109" t="s">
        <v>129</v>
      </c>
      <c r="I1215" s="108">
        <v>61</v>
      </c>
      <c r="J1215" s="115">
        <v>61</v>
      </c>
      <c r="K1215" s="113" t="s">
        <v>129</v>
      </c>
      <c r="L1215" s="108">
        <v>49</v>
      </c>
      <c r="M1215" s="115">
        <v>49</v>
      </c>
      <c r="N1215" s="113" t="s">
        <v>129</v>
      </c>
    </row>
    <row r="1216" spans="1:14" ht="16.5">
      <c r="A1216" s="105" t="s">
        <v>2840</v>
      </c>
      <c r="B1216" s="67" t="s">
        <v>1257</v>
      </c>
      <c r="C1216" s="67" t="s">
        <v>774</v>
      </c>
      <c r="D1216" s="67" t="s">
        <v>782</v>
      </c>
      <c r="E1216" s="68" t="s">
        <v>2841</v>
      </c>
      <c r="F1216" s="108">
        <v>12</v>
      </c>
      <c r="G1216" s="111" t="s">
        <v>130</v>
      </c>
      <c r="H1216" s="109" t="s">
        <v>130</v>
      </c>
      <c r="I1216" s="108">
        <v>12</v>
      </c>
      <c r="J1216" s="115">
        <v>12</v>
      </c>
      <c r="K1216" s="113" t="s">
        <v>129</v>
      </c>
      <c r="L1216" s="108">
        <v>6</v>
      </c>
      <c r="M1216" s="115" t="s">
        <v>130</v>
      </c>
      <c r="N1216" s="113" t="s">
        <v>130</v>
      </c>
    </row>
    <row r="1217" spans="1:14" ht="16.5">
      <c r="A1217" s="105" t="s">
        <v>2842</v>
      </c>
      <c r="B1217" s="67" t="s">
        <v>1257</v>
      </c>
      <c r="C1217" s="67" t="s">
        <v>774</v>
      </c>
      <c r="D1217" s="67" t="s">
        <v>782</v>
      </c>
      <c r="E1217" s="68" t="s">
        <v>2843</v>
      </c>
      <c r="F1217" s="108">
        <v>21</v>
      </c>
      <c r="G1217" s="111">
        <v>21</v>
      </c>
      <c r="H1217" s="109" t="s">
        <v>129</v>
      </c>
      <c r="I1217" s="108">
        <v>20</v>
      </c>
      <c r="J1217" s="115">
        <v>20</v>
      </c>
      <c r="K1217" s="113" t="s">
        <v>129</v>
      </c>
      <c r="L1217" s="108">
        <v>18</v>
      </c>
      <c r="M1217" s="115">
        <v>18</v>
      </c>
      <c r="N1217" s="113" t="s">
        <v>129</v>
      </c>
    </row>
    <row r="1218" spans="1:14" ht="16.5">
      <c r="A1218" s="105" t="s">
        <v>2844</v>
      </c>
      <c r="B1218" s="67" t="s">
        <v>1257</v>
      </c>
      <c r="C1218" s="67" t="s">
        <v>774</v>
      </c>
      <c r="D1218" s="67" t="s">
        <v>782</v>
      </c>
      <c r="E1218" s="68" t="s">
        <v>2845</v>
      </c>
      <c r="F1218" s="108">
        <v>18</v>
      </c>
      <c r="G1218" s="111">
        <v>18</v>
      </c>
      <c r="H1218" s="109" t="s">
        <v>129</v>
      </c>
      <c r="I1218" s="108">
        <v>17</v>
      </c>
      <c r="J1218" s="115">
        <v>17</v>
      </c>
      <c r="K1218" s="113" t="s">
        <v>129</v>
      </c>
      <c r="L1218" s="108">
        <v>13</v>
      </c>
      <c r="M1218" s="115">
        <v>13</v>
      </c>
      <c r="N1218" s="113" t="s">
        <v>129</v>
      </c>
    </row>
    <row r="1219" spans="1:14" ht="16.5">
      <c r="A1219" s="105" t="s">
        <v>2846</v>
      </c>
      <c r="B1219" s="67" t="s">
        <v>1257</v>
      </c>
      <c r="C1219" s="67" t="s">
        <v>774</v>
      </c>
      <c r="D1219" s="67" t="s">
        <v>782</v>
      </c>
      <c r="E1219" s="68" t="s">
        <v>2847</v>
      </c>
      <c r="F1219" s="108">
        <v>2</v>
      </c>
      <c r="G1219" s="111" t="s">
        <v>130</v>
      </c>
      <c r="H1219" s="109" t="s">
        <v>130</v>
      </c>
      <c r="I1219" s="108">
        <v>1</v>
      </c>
      <c r="J1219" s="115" t="s">
        <v>130</v>
      </c>
      <c r="K1219" s="113" t="s">
        <v>130</v>
      </c>
      <c r="L1219" s="108">
        <v>1</v>
      </c>
      <c r="M1219" s="115" t="s">
        <v>130</v>
      </c>
      <c r="N1219" s="113" t="s">
        <v>130</v>
      </c>
    </row>
    <row r="1220" spans="1:14" ht="16.5">
      <c r="A1220" s="105" t="s">
        <v>2848</v>
      </c>
      <c r="B1220" s="67" t="s">
        <v>1257</v>
      </c>
      <c r="C1220" s="67" t="s">
        <v>774</v>
      </c>
      <c r="D1220" s="67" t="s">
        <v>782</v>
      </c>
      <c r="E1220" s="68" t="s">
        <v>2849</v>
      </c>
      <c r="F1220" s="108">
        <v>12</v>
      </c>
      <c r="G1220" s="111">
        <v>12</v>
      </c>
      <c r="H1220" s="109" t="s">
        <v>129</v>
      </c>
      <c r="I1220" s="108">
        <v>11</v>
      </c>
      <c r="J1220" s="115" t="s">
        <v>130</v>
      </c>
      <c r="K1220" s="113" t="s">
        <v>130</v>
      </c>
      <c r="L1220" s="108">
        <v>11</v>
      </c>
      <c r="M1220" s="115">
        <v>11</v>
      </c>
      <c r="N1220" s="113" t="s">
        <v>129</v>
      </c>
    </row>
    <row r="1221" spans="1:14" ht="16.5">
      <c r="A1221" s="105" t="s">
        <v>783</v>
      </c>
      <c r="B1221" s="67" t="s">
        <v>1257</v>
      </c>
      <c r="C1221" s="67" t="s">
        <v>774</v>
      </c>
      <c r="D1221" s="67" t="s">
        <v>784</v>
      </c>
      <c r="E1221" s="68"/>
      <c r="F1221" s="108">
        <v>4</v>
      </c>
      <c r="G1221" s="111">
        <v>4</v>
      </c>
      <c r="H1221" s="109" t="s">
        <v>129</v>
      </c>
      <c r="I1221" s="108">
        <v>2</v>
      </c>
      <c r="J1221" s="115" t="s">
        <v>130</v>
      </c>
      <c r="K1221" s="113" t="s">
        <v>130</v>
      </c>
      <c r="L1221" s="108">
        <v>2</v>
      </c>
      <c r="M1221" s="115" t="s">
        <v>130</v>
      </c>
      <c r="N1221" s="113" t="s">
        <v>130</v>
      </c>
    </row>
    <row r="1222" spans="1:14" ht="16.5">
      <c r="A1222" s="105" t="s">
        <v>2850</v>
      </c>
      <c r="B1222" s="67" t="s">
        <v>1257</v>
      </c>
      <c r="C1222" s="67" t="s">
        <v>774</v>
      </c>
      <c r="D1222" s="67" t="s">
        <v>784</v>
      </c>
      <c r="E1222" s="68" t="s">
        <v>2851</v>
      </c>
      <c r="F1222" s="108">
        <v>1</v>
      </c>
      <c r="G1222" s="111" t="s">
        <v>130</v>
      </c>
      <c r="H1222" s="109" t="s">
        <v>130</v>
      </c>
      <c r="I1222" s="108">
        <v>1</v>
      </c>
      <c r="J1222" s="115" t="s">
        <v>130</v>
      </c>
      <c r="K1222" s="113" t="s">
        <v>130</v>
      </c>
      <c r="L1222" s="108">
        <v>1</v>
      </c>
      <c r="M1222" s="115" t="s">
        <v>130</v>
      </c>
      <c r="N1222" s="113" t="s">
        <v>130</v>
      </c>
    </row>
    <row r="1223" spans="1:14" ht="16.5">
      <c r="A1223" s="105" t="s">
        <v>2852</v>
      </c>
      <c r="B1223" s="67" t="s">
        <v>1257</v>
      </c>
      <c r="C1223" s="67" t="s">
        <v>774</v>
      </c>
      <c r="D1223" s="67" t="s">
        <v>784</v>
      </c>
      <c r="E1223" s="68" t="s">
        <v>2853</v>
      </c>
      <c r="F1223" s="108">
        <v>3</v>
      </c>
      <c r="G1223" s="111" t="s">
        <v>130</v>
      </c>
      <c r="H1223" s="109" t="s">
        <v>130</v>
      </c>
      <c r="I1223" s="108">
        <v>1</v>
      </c>
      <c r="J1223" s="115" t="s">
        <v>130</v>
      </c>
      <c r="K1223" s="113" t="s">
        <v>130</v>
      </c>
      <c r="L1223" s="108">
        <v>1</v>
      </c>
      <c r="M1223" s="115" t="s">
        <v>130</v>
      </c>
      <c r="N1223" s="113" t="s">
        <v>130</v>
      </c>
    </row>
    <row r="1224" spans="1:14" ht="16.5">
      <c r="A1224" s="105" t="s">
        <v>785</v>
      </c>
      <c r="B1224" s="67" t="s">
        <v>1257</v>
      </c>
      <c r="C1224" s="67" t="s">
        <v>774</v>
      </c>
      <c r="D1224" s="67" t="s">
        <v>786</v>
      </c>
      <c r="E1224" s="68"/>
      <c r="F1224" s="108">
        <v>14</v>
      </c>
      <c r="G1224" s="111">
        <v>14</v>
      </c>
      <c r="H1224" s="109" t="s">
        <v>129</v>
      </c>
      <c r="I1224" s="108">
        <v>8</v>
      </c>
      <c r="J1224" s="115" t="s">
        <v>130</v>
      </c>
      <c r="K1224" s="113" t="s">
        <v>130</v>
      </c>
      <c r="L1224" s="108">
        <v>5</v>
      </c>
      <c r="M1224" s="115" t="s">
        <v>130</v>
      </c>
      <c r="N1224" s="113" t="s">
        <v>130</v>
      </c>
    </row>
    <row r="1225" spans="1:14" ht="16.5">
      <c r="A1225" s="105" t="s">
        <v>2854</v>
      </c>
      <c r="B1225" s="67" t="s">
        <v>1257</v>
      </c>
      <c r="C1225" s="67" t="s">
        <v>774</v>
      </c>
      <c r="D1225" s="67" t="s">
        <v>786</v>
      </c>
      <c r="E1225" s="68" t="s">
        <v>282</v>
      </c>
      <c r="F1225" s="108">
        <v>4</v>
      </c>
      <c r="G1225" s="111">
        <v>4</v>
      </c>
      <c r="H1225" s="109" t="s">
        <v>129</v>
      </c>
      <c r="I1225" s="108">
        <v>3</v>
      </c>
      <c r="J1225" s="115">
        <v>3</v>
      </c>
      <c r="K1225" s="113" t="s">
        <v>129</v>
      </c>
      <c r="L1225" s="108">
        <v>2</v>
      </c>
      <c r="M1225" s="115" t="s">
        <v>130</v>
      </c>
      <c r="N1225" s="113" t="s">
        <v>130</v>
      </c>
    </row>
    <row r="1226" spans="1:14" ht="16.5">
      <c r="A1226" s="105" t="s">
        <v>2855</v>
      </c>
      <c r="B1226" s="67" t="s">
        <v>1257</v>
      </c>
      <c r="C1226" s="67" t="s">
        <v>774</v>
      </c>
      <c r="D1226" s="67" t="s">
        <v>786</v>
      </c>
      <c r="E1226" s="68" t="s">
        <v>157</v>
      </c>
      <c r="F1226" s="108">
        <v>4</v>
      </c>
      <c r="G1226" s="111">
        <v>4</v>
      </c>
      <c r="H1226" s="109" t="s">
        <v>129</v>
      </c>
      <c r="I1226" s="108">
        <v>1</v>
      </c>
      <c r="J1226" s="115" t="s">
        <v>130</v>
      </c>
      <c r="K1226" s="113" t="s">
        <v>130</v>
      </c>
      <c r="L1226" s="108">
        <v>1</v>
      </c>
      <c r="M1226" s="115" t="s">
        <v>130</v>
      </c>
      <c r="N1226" s="113" t="s">
        <v>130</v>
      </c>
    </row>
    <row r="1227" spans="1:14" ht="16.5">
      <c r="A1227" s="105" t="s">
        <v>2856</v>
      </c>
      <c r="B1227" s="67" t="s">
        <v>1257</v>
      </c>
      <c r="C1227" s="67" t="s">
        <v>774</v>
      </c>
      <c r="D1227" s="67" t="s">
        <v>786</v>
      </c>
      <c r="E1227" s="68" t="s">
        <v>2857</v>
      </c>
      <c r="F1227" s="108">
        <v>1</v>
      </c>
      <c r="G1227" s="111" t="s">
        <v>130</v>
      </c>
      <c r="H1227" s="109" t="s">
        <v>130</v>
      </c>
      <c r="I1227" s="108">
        <v>1</v>
      </c>
      <c r="J1227" s="115" t="s">
        <v>130</v>
      </c>
      <c r="K1227" s="113" t="s">
        <v>130</v>
      </c>
      <c r="L1227" s="108" t="s">
        <v>129</v>
      </c>
      <c r="M1227" s="115" t="s">
        <v>129</v>
      </c>
      <c r="N1227" s="113" t="s">
        <v>129</v>
      </c>
    </row>
    <row r="1228" spans="1:14" ht="16.5">
      <c r="A1228" s="105" t="s">
        <v>2858</v>
      </c>
      <c r="B1228" s="67" t="s">
        <v>1257</v>
      </c>
      <c r="C1228" s="67" t="s">
        <v>774</v>
      </c>
      <c r="D1228" s="67" t="s">
        <v>786</v>
      </c>
      <c r="E1228" s="68" t="s">
        <v>2859</v>
      </c>
      <c r="F1228" s="108">
        <v>3</v>
      </c>
      <c r="G1228" s="111">
        <v>3</v>
      </c>
      <c r="H1228" s="109" t="s">
        <v>129</v>
      </c>
      <c r="I1228" s="108">
        <v>2</v>
      </c>
      <c r="J1228" s="115" t="s">
        <v>130</v>
      </c>
      <c r="K1228" s="113" t="s">
        <v>130</v>
      </c>
      <c r="L1228" s="108">
        <v>1</v>
      </c>
      <c r="M1228" s="115" t="s">
        <v>130</v>
      </c>
      <c r="N1228" s="113" t="s">
        <v>130</v>
      </c>
    </row>
    <row r="1229" spans="1:14" ht="16.5">
      <c r="A1229" s="105" t="s">
        <v>2860</v>
      </c>
      <c r="B1229" s="67" t="s">
        <v>1257</v>
      </c>
      <c r="C1229" s="67" t="s">
        <v>774</v>
      </c>
      <c r="D1229" s="67" t="s">
        <v>786</v>
      </c>
      <c r="E1229" s="68" t="s">
        <v>2861</v>
      </c>
      <c r="F1229" s="108">
        <v>2</v>
      </c>
      <c r="G1229" s="111" t="s">
        <v>130</v>
      </c>
      <c r="H1229" s="109" t="s">
        <v>130</v>
      </c>
      <c r="I1229" s="108">
        <v>1</v>
      </c>
      <c r="J1229" s="115" t="s">
        <v>130</v>
      </c>
      <c r="K1229" s="113" t="s">
        <v>130</v>
      </c>
      <c r="L1229" s="108">
        <v>1</v>
      </c>
      <c r="M1229" s="115" t="s">
        <v>130</v>
      </c>
      <c r="N1229" s="113" t="s">
        <v>130</v>
      </c>
    </row>
    <row r="1230" spans="1:14" ht="16.5">
      <c r="A1230" s="105" t="s">
        <v>2862</v>
      </c>
      <c r="B1230" s="67" t="s">
        <v>1257</v>
      </c>
      <c r="C1230" s="67" t="s">
        <v>774</v>
      </c>
      <c r="D1230" s="67" t="s">
        <v>786</v>
      </c>
      <c r="E1230" s="68" t="s">
        <v>2863</v>
      </c>
      <c r="F1230" s="108" t="s">
        <v>129</v>
      </c>
      <c r="G1230" s="111" t="s">
        <v>129</v>
      </c>
      <c r="H1230" s="109" t="s">
        <v>129</v>
      </c>
      <c r="I1230" s="108" t="s">
        <v>129</v>
      </c>
      <c r="J1230" s="115" t="s">
        <v>129</v>
      </c>
      <c r="K1230" s="113" t="s">
        <v>129</v>
      </c>
      <c r="L1230" s="108" t="s">
        <v>129</v>
      </c>
      <c r="M1230" s="115" t="s">
        <v>129</v>
      </c>
      <c r="N1230" s="113" t="s">
        <v>129</v>
      </c>
    </row>
    <row r="1231" spans="1:14" ht="16.5">
      <c r="A1231" s="105" t="s">
        <v>2864</v>
      </c>
      <c r="B1231" s="67" t="s">
        <v>1257</v>
      </c>
      <c r="C1231" s="67" t="s">
        <v>774</v>
      </c>
      <c r="D1231" s="67" t="s">
        <v>786</v>
      </c>
      <c r="E1231" s="68" t="s">
        <v>373</v>
      </c>
      <c r="F1231" s="108" t="s">
        <v>129</v>
      </c>
      <c r="G1231" s="111" t="s">
        <v>129</v>
      </c>
      <c r="H1231" s="109" t="s">
        <v>129</v>
      </c>
      <c r="I1231" s="108" t="s">
        <v>129</v>
      </c>
      <c r="J1231" s="115" t="s">
        <v>129</v>
      </c>
      <c r="K1231" s="113" t="s">
        <v>129</v>
      </c>
      <c r="L1231" s="108" t="s">
        <v>129</v>
      </c>
      <c r="M1231" s="115" t="s">
        <v>129</v>
      </c>
      <c r="N1231" s="113" t="s">
        <v>129</v>
      </c>
    </row>
    <row r="1232" spans="1:14" ht="16.5">
      <c r="A1232" s="105" t="s">
        <v>2865</v>
      </c>
      <c r="B1232" s="67" t="s">
        <v>1257</v>
      </c>
      <c r="C1232" s="67" t="s">
        <v>774</v>
      </c>
      <c r="D1232" s="67" t="s">
        <v>786</v>
      </c>
      <c r="E1232" s="68" t="s">
        <v>364</v>
      </c>
      <c r="F1232" s="108" t="s">
        <v>129</v>
      </c>
      <c r="G1232" s="111" t="s">
        <v>129</v>
      </c>
      <c r="H1232" s="109" t="s">
        <v>129</v>
      </c>
      <c r="I1232" s="108" t="s">
        <v>129</v>
      </c>
      <c r="J1232" s="115" t="s">
        <v>129</v>
      </c>
      <c r="K1232" s="113" t="s">
        <v>129</v>
      </c>
      <c r="L1232" s="108" t="s">
        <v>129</v>
      </c>
      <c r="M1232" s="115" t="s">
        <v>129</v>
      </c>
      <c r="N1232" s="113" t="s">
        <v>129</v>
      </c>
    </row>
    <row r="1233" spans="1:14" ht="16.5">
      <c r="A1233" s="105" t="s">
        <v>787</v>
      </c>
      <c r="B1233" s="67" t="s">
        <v>1257</v>
      </c>
      <c r="C1233" s="67" t="s">
        <v>774</v>
      </c>
      <c r="D1233" s="67" t="s">
        <v>788</v>
      </c>
      <c r="E1233" s="68"/>
      <c r="F1233" s="108">
        <v>139</v>
      </c>
      <c r="G1233" s="111">
        <v>139</v>
      </c>
      <c r="H1233" s="109" t="s">
        <v>129</v>
      </c>
      <c r="I1233" s="108">
        <v>131</v>
      </c>
      <c r="J1233" s="115">
        <v>131</v>
      </c>
      <c r="K1233" s="113" t="s">
        <v>129</v>
      </c>
      <c r="L1233" s="108">
        <v>131</v>
      </c>
      <c r="M1233" s="115">
        <v>130</v>
      </c>
      <c r="N1233" s="113">
        <v>1</v>
      </c>
    </row>
    <row r="1234" spans="1:14" ht="16.5">
      <c r="A1234" s="105" t="s">
        <v>2866</v>
      </c>
      <c r="B1234" s="67" t="s">
        <v>1257</v>
      </c>
      <c r="C1234" s="67" t="s">
        <v>774</v>
      </c>
      <c r="D1234" s="67" t="s">
        <v>788</v>
      </c>
      <c r="E1234" s="68" t="s">
        <v>2867</v>
      </c>
      <c r="F1234" s="108">
        <v>27</v>
      </c>
      <c r="G1234" s="111">
        <v>27</v>
      </c>
      <c r="H1234" s="109" t="s">
        <v>129</v>
      </c>
      <c r="I1234" s="108">
        <v>26</v>
      </c>
      <c r="J1234" s="115">
        <v>26</v>
      </c>
      <c r="K1234" s="113" t="s">
        <v>129</v>
      </c>
      <c r="L1234" s="108">
        <v>29</v>
      </c>
      <c r="M1234" s="115">
        <v>29</v>
      </c>
      <c r="N1234" s="113" t="s">
        <v>129</v>
      </c>
    </row>
    <row r="1235" spans="1:14" ht="16.5">
      <c r="A1235" s="105" t="s">
        <v>2868</v>
      </c>
      <c r="B1235" s="67" t="s">
        <v>1257</v>
      </c>
      <c r="C1235" s="67" t="s">
        <v>774</v>
      </c>
      <c r="D1235" s="67" t="s">
        <v>788</v>
      </c>
      <c r="E1235" s="68" t="s">
        <v>2869</v>
      </c>
      <c r="F1235" s="108">
        <v>31</v>
      </c>
      <c r="G1235" s="111">
        <v>31</v>
      </c>
      <c r="H1235" s="109" t="s">
        <v>129</v>
      </c>
      <c r="I1235" s="108">
        <v>31</v>
      </c>
      <c r="J1235" s="115">
        <v>31</v>
      </c>
      <c r="K1235" s="113" t="s">
        <v>129</v>
      </c>
      <c r="L1235" s="108">
        <v>29</v>
      </c>
      <c r="M1235" s="115">
        <v>29</v>
      </c>
      <c r="N1235" s="113" t="s">
        <v>129</v>
      </c>
    </row>
    <row r="1236" spans="1:14" ht="16.5">
      <c r="A1236" s="105" t="s">
        <v>2870</v>
      </c>
      <c r="B1236" s="67" t="s">
        <v>1257</v>
      </c>
      <c r="C1236" s="67" t="s">
        <v>774</v>
      </c>
      <c r="D1236" s="67" t="s">
        <v>788</v>
      </c>
      <c r="E1236" s="68" t="s">
        <v>2871</v>
      </c>
      <c r="F1236" s="108">
        <v>60</v>
      </c>
      <c r="G1236" s="111">
        <v>60</v>
      </c>
      <c r="H1236" s="109" t="s">
        <v>129</v>
      </c>
      <c r="I1236" s="108">
        <v>57</v>
      </c>
      <c r="J1236" s="115">
        <v>57</v>
      </c>
      <c r="K1236" s="113" t="s">
        <v>129</v>
      </c>
      <c r="L1236" s="108">
        <v>58</v>
      </c>
      <c r="M1236" s="115">
        <v>57</v>
      </c>
      <c r="N1236" s="113">
        <v>1</v>
      </c>
    </row>
    <row r="1237" spans="1:14" ht="16.5">
      <c r="A1237" s="105" t="s">
        <v>2872</v>
      </c>
      <c r="B1237" s="67" t="s">
        <v>1257</v>
      </c>
      <c r="C1237" s="67" t="s">
        <v>774</v>
      </c>
      <c r="D1237" s="67" t="s">
        <v>788</v>
      </c>
      <c r="E1237" s="68" t="s">
        <v>2873</v>
      </c>
      <c r="F1237" s="108">
        <v>17</v>
      </c>
      <c r="G1237" s="111">
        <v>17</v>
      </c>
      <c r="H1237" s="109" t="s">
        <v>129</v>
      </c>
      <c r="I1237" s="108">
        <v>14</v>
      </c>
      <c r="J1237" s="115">
        <v>14</v>
      </c>
      <c r="K1237" s="113" t="s">
        <v>129</v>
      </c>
      <c r="L1237" s="108">
        <v>12</v>
      </c>
      <c r="M1237" s="115">
        <v>12</v>
      </c>
      <c r="N1237" s="113" t="s">
        <v>129</v>
      </c>
    </row>
    <row r="1238" spans="1:14" ht="16.5">
      <c r="A1238" s="105" t="s">
        <v>2874</v>
      </c>
      <c r="B1238" s="67" t="s">
        <v>1257</v>
      </c>
      <c r="C1238" s="67" t="s">
        <v>774</v>
      </c>
      <c r="D1238" s="67" t="s">
        <v>788</v>
      </c>
      <c r="E1238" s="68" t="s">
        <v>2875</v>
      </c>
      <c r="F1238" s="108">
        <v>4</v>
      </c>
      <c r="G1238" s="111">
        <v>4</v>
      </c>
      <c r="H1238" s="109" t="s">
        <v>129</v>
      </c>
      <c r="I1238" s="108">
        <v>3</v>
      </c>
      <c r="J1238" s="115">
        <v>3</v>
      </c>
      <c r="K1238" s="113" t="s">
        <v>129</v>
      </c>
      <c r="L1238" s="108">
        <v>3</v>
      </c>
      <c r="M1238" s="115">
        <v>3</v>
      </c>
      <c r="N1238" s="113" t="s">
        <v>129</v>
      </c>
    </row>
    <row r="1239" spans="1:14" ht="16.5">
      <c r="A1239" s="105" t="s">
        <v>789</v>
      </c>
      <c r="B1239" s="67" t="s">
        <v>1257</v>
      </c>
      <c r="C1239" s="67" t="s">
        <v>774</v>
      </c>
      <c r="D1239" s="67" t="s">
        <v>790</v>
      </c>
      <c r="E1239" s="68"/>
      <c r="F1239" s="108">
        <v>153</v>
      </c>
      <c r="G1239" s="111">
        <v>152</v>
      </c>
      <c r="H1239" s="109">
        <v>1</v>
      </c>
      <c r="I1239" s="108">
        <v>124</v>
      </c>
      <c r="J1239" s="115">
        <v>123</v>
      </c>
      <c r="K1239" s="113">
        <v>1</v>
      </c>
      <c r="L1239" s="108">
        <v>109</v>
      </c>
      <c r="M1239" s="115">
        <v>109</v>
      </c>
      <c r="N1239" s="113" t="s">
        <v>129</v>
      </c>
    </row>
    <row r="1240" spans="1:14" ht="16.5">
      <c r="A1240" s="105" t="s">
        <v>2876</v>
      </c>
      <c r="B1240" s="67" t="s">
        <v>1257</v>
      </c>
      <c r="C1240" s="67" t="s">
        <v>774</v>
      </c>
      <c r="D1240" s="67" t="s">
        <v>790</v>
      </c>
      <c r="E1240" s="68" t="s">
        <v>2228</v>
      </c>
      <c r="F1240" s="108">
        <v>34</v>
      </c>
      <c r="G1240" s="111">
        <v>34</v>
      </c>
      <c r="H1240" s="109" t="s">
        <v>129</v>
      </c>
      <c r="I1240" s="108">
        <v>19</v>
      </c>
      <c r="J1240" s="115">
        <v>19</v>
      </c>
      <c r="K1240" s="113" t="s">
        <v>129</v>
      </c>
      <c r="L1240" s="108">
        <v>19</v>
      </c>
      <c r="M1240" s="115">
        <v>19</v>
      </c>
      <c r="N1240" s="113" t="s">
        <v>129</v>
      </c>
    </row>
    <row r="1241" spans="1:14" ht="16.5">
      <c r="A1241" s="105" t="s">
        <v>2877</v>
      </c>
      <c r="B1241" s="67" t="s">
        <v>1257</v>
      </c>
      <c r="C1241" s="67" t="s">
        <v>774</v>
      </c>
      <c r="D1241" s="67" t="s">
        <v>790</v>
      </c>
      <c r="E1241" s="68" t="s">
        <v>2878</v>
      </c>
      <c r="F1241" s="108">
        <v>36</v>
      </c>
      <c r="G1241" s="111">
        <v>36</v>
      </c>
      <c r="H1241" s="109" t="s">
        <v>129</v>
      </c>
      <c r="I1241" s="108">
        <v>33</v>
      </c>
      <c r="J1241" s="115">
        <v>33</v>
      </c>
      <c r="K1241" s="113" t="s">
        <v>129</v>
      </c>
      <c r="L1241" s="108">
        <v>29</v>
      </c>
      <c r="M1241" s="115">
        <v>29</v>
      </c>
      <c r="N1241" s="113" t="s">
        <v>129</v>
      </c>
    </row>
    <row r="1242" spans="1:14" ht="16.5">
      <c r="A1242" s="105" t="s">
        <v>2879</v>
      </c>
      <c r="B1242" s="67" t="s">
        <v>1257</v>
      </c>
      <c r="C1242" s="67" t="s">
        <v>774</v>
      </c>
      <c r="D1242" s="67" t="s">
        <v>790</v>
      </c>
      <c r="E1242" s="68" t="s">
        <v>2880</v>
      </c>
      <c r="F1242" s="108">
        <v>45</v>
      </c>
      <c r="G1242" s="111">
        <v>45</v>
      </c>
      <c r="H1242" s="109" t="s">
        <v>129</v>
      </c>
      <c r="I1242" s="108">
        <v>36</v>
      </c>
      <c r="J1242" s="115">
        <v>36</v>
      </c>
      <c r="K1242" s="113" t="s">
        <v>129</v>
      </c>
      <c r="L1242" s="108">
        <v>31</v>
      </c>
      <c r="M1242" s="115">
        <v>31</v>
      </c>
      <c r="N1242" s="113" t="s">
        <v>129</v>
      </c>
    </row>
    <row r="1243" spans="1:14" ht="16.5">
      <c r="A1243" s="105" t="s">
        <v>2881</v>
      </c>
      <c r="B1243" s="67" t="s">
        <v>1257</v>
      </c>
      <c r="C1243" s="67" t="s">
        <v>774</v>
      </c>
      <c r="D1243" s="67" t="s">
        <v>790</v>
      </c>
      <c r="E1243" s="68" t="s">
        <v>312</v>
      </c>
      <c r="F1243" s="108">
        <v>38</v>
      </c>
      <c r="G1243" s="111">
        <v>37</v>
      </c>
      <c r="H1243" s="109">
        <v>1</v>
      </c>
      <c r="I1243" s="108">
        <v>36</v>
      </c>
      <c r="J1243" s="115">
        <v>35</v>
      </c>
      <c r="K1243" s="113">
        <v>1</v>
      </c>
      <c r="L1243" s="108">
        <v>30</v>
      </c>
      <c r="M1243" s="115">
        <v>30</v>
      </c>
      <c r="N1243" s="113" t="s">
        <v>129</v>
      </c>
    </row>
    <row r="1244" spans="1:14" ht="16.5">
      <c r="A1244" s="105" t="s">
        <v>791</v>
      </c>
      <c r="B1244" s="67" t="s">
        <v>1257</v>
      </c>
      <c r="C1244" s="67" t="s">
        <v>774</v>
      </c>
      <c r="D1244" s="67" t="s">
        <v>792</v>
      </c>
      <c r="E1244" s="68"/>
      <c r="F1244" s="108">
        <v>97</v>
      </c>
      <c r="G1244" s="111">
        <v>97</v>
      </c>
      <c r="H1244" s="109" t="s">
        <v>129</v>
      </c>
      <c r="I1244" s="108">
        <v>89</v>
      </c>
      <c r="J1244" s="115">
        <v>89</v>
      </c>
      <c r="K1244" s="113" t="s">
        <v>129</v>
      </c>
      <c r="L1244" s="108">
        <v>62</v>
      </c>
      <c r="M1244" s="115">
        <v>61</v>
      </c>
      <c r="N1244" s="113" t="s">
        <v>129</v>
      </c>
    </row>
    <row r="1245" spans="1:14" ht="16.5">
      <c r="A1245" s="105" t="s">
        <v>2882</v>
      </c>
      <c r="B1245" s="67" t="s">
        <v>1257</v>
      </c>
      <c r="C1245" s="67" t="s">
        <v>774</v>
      </c>
      <c r="D1245" s="67" t="s">
        <v>792</v>
      </c>
      <c r="E1245" s="68" t="s">
        <v>2883</v>
      </c>
      <c r="F1245" s="108">
        <v>17</v>
      </c>
      <c r="G1245" s="111">
        <v>17</v>
      </c>
      <c r="H1245" s="109" t="s">
        <v>129</v>
      </c>
      <c r="I1245" s="108">
        <v>12</v>
      </c>
      <c r="J1245" s="115">
        <v>12</v>
      </c>
      <c r="K1245" s="113" t="s">
        <v>129</v>
      </c>
      <c r="L1245" s="108">
        <v>12</v>
      </c>
      <c r="M1245" s="115">
        <v>11</v>
      </c>
      <c r="N1245" s="113" t="s">
        <v>129</v>
      </c>
    </row>
    <row r="1246" spans="1:14" ht="16.5">
      <c r="A1246" s="105" t="s">
        <v>2884</v>
      </c>
      <c r="B1246" s="67" t="s">
        <v>1257</v>
      </c>
      <c r="C1246" s="67" t="s">
        <v>774</v>
      </c>
      <c r="D1246" s="67" t="s">
        <v>792</v>
      </c>
      <c r="E1246" s="68" t="s">
        <v>2885</v>
      </c>
      <c r="F1246" s="108">
        <v>2</v>
      </c>
      <c r="G1246" s="111" t="s">
        <v>130</v>
      </c>
      <c r="H1246" s="109" t="s">
        <v>130</v>
      </c>
      <c r="I1246" s="108">
        <v>2</v>
      </c>
      <c r="J1246" s="115" t="s">
        <v>130</v>
      </c>
      <c r="K1246" s="113" t="s">
        <v>130</v>
      </c>
      <c r="L1246" s="108">
        <v>1</v>
      </c>
      <c r="M1246" s="115" t="s">
        <v>130</v>
      </c>
      <c r="N1246" s="113" t="s">
        <v>130</v>
      </c>
    </row>
    <row r="1247" spans="1:14" ht="16.5">
      <c r="A1247" s="105" t="s">
        <v>2886</v>
      </c>
      <c r="B1247" s="67" t="s">
        <v>1257</v>
      </c>
      <c r="C1247" s="67" t="s">
        <v>774</v>
      </c>
      <c r="D1247" s="67" t="s">
        <v>792</v>
      </c>
      <c r="E1247" s="68" t="s">
        <v>2887</v>
      </c>
      <c r="F1247" s="108">
        <v>2</v>
      </c>
      <c r="G1247" s="111" t="s">
        <v>130</v>
      </c>
      <c r="H1247" s="109" t="s">
        <v>130</v>
      </c>
      <c r="I1247" s="108">
        <v>1</v>
      </c>
      <c r="J1247" s="115" t="s">
        <v>130</v>
      </c>
      <c r="K1247" s="113" t="s">
        <v>130</v>
      </c>
      <c r="L1247" s="108">
        <v>1</v>
      </c>
      <c r="M1247" s="115" t="s">
        <v>130</v>
      </c>
      <c r="N1247" s="113" t="s">
        <v>130</v>
      </c>
    </row>
    <row r="1248" spans="1:14" ht="16.5">
      <c r="A1248" s="105" t="s">
        <v>2888</v>
      </c>
      <c r="B1248" s="67" t="s">
        <v>1257</v>
      </c>
      <c r="C1248" s="67" t="s">
        <v>774</v>
      </c>
      <c r="D1248" s="67" t="s">
        <v>792</v>
      </c>
      <c r="E1248" s="68" t="s">
        <v>2889</v>
      </c>
      <c r="F1248" s="108">
        <v>2</v>
      </c>
      <c r="G1248" s="111" t="s">
        <v>130</v>
      </c>
      <c r="H1248" s="109" t="s">
        <v>130</v>
      </c>
      <c r="I1248" s="108">
        <v>2</v>
      </c>
      <c r="J1248" s="115" t="s">
        <v>130</v>
      </c>
      <c r="K1248" s="113" t="s">
        <v>130</v>
      </c>
      <c r="L1248" s="108">
        <v>2</v>
      </c>
      <c r="M1248" s="115" t="s">
        <v>130</v>
      </c>
      <c r="N1248" s="113" t="s">
        <v>130</v>
      </c>
    </row>
    <row r="1249" spans="1:14" ht="16.5">
      <c r="A1249" s="105" t="s">
        <v>2890</v>
      </c>
      <c r="B1249" s="67" t="s">
        <v>1257</v>
      </c>
      <c r="C1249" s="67" t="s">
        <v>774</v>
      </c>
      <c r="D1249" s="67" t="s">
        <v>792</v>
      </c>
      <c r="E1249" s="68" t="s">
        <v>2891</v>
      </c>
      <c r="F1249" s="108">
        <v>5</v>
      </c>
      <c r="G1249" s="111">
        <v>5</v>
      </c>
      <c r="H1249" s="109" t="s">
        <v>129</v>
      </c>
      <c r="I1249" s="108">
        <v>5</v>
      </c>
      <c r="J1249" s="115">
        <v>5</v>
      </c>
      <c r="K1249" s="113" t="s">
        <v>129</v>
      </c>
      <c r="L1249" s="108">
        <v>5</v>
      </c>
      <c r="M1249" s="115">
        <v>5</v>
      </c>
      <c r="N1249" s="113" t="s">
        <v>129</v>
      </c>
    </row>
    <row r="1250" spans="1:14" ht="16.5">
      <c r="A1250" s="105" t="s">
        <v>2892</v>
      </c>
      <c r="B1250" s="67" t="s">
        <v>1257</v>
      </c>
      <c r="C1250" s="67" t="s">
        <v>774</v>
      </c>
      <c r="D1250" s="67" t="s">
        <v>792</v>
      </c>
      <c r="E1250" s="68" t="s">
        <v>2893</v>
      </c>
      <c r="F1250" s="108">
        <v>13</v>
      </c>
      <c r="G1250" s="111">
        <v>13</v>
      </c>
      <c r="H1250" s="109" t="s">
        <v>129</v>
      </c>
      <c r="I1250" s="108">
        <v>12</v>
      </c>
      <c r="J1250" s="115">
        <v>12</v>
      </c>
      <c r="K1250" s="113" t="s">
        <v>129</v>
      </c>
      <c r="L1250" s="108">
        <v>4</v>
      </c>
      <c r="M1250" s="115">
        <v>4</v>
      </c>
      <c r="N1250" s="113" t="s">
        <v>129</v>
      </c>
    </row>
    <row r="1251" spans="1:14" ht="16.5">
      <c r="A1251" s="105" t="s">
        <v>2894</v>
      </c>
      <c r="B1251" s="67" t="s">
        <v>1257</v>
      </c>
      <c r="C1251" s="67" t="s">
        <v>774</v>
      </c>
      <c r="D1251" s="67" t="s">
        <v>792</v>
      </c>
      <c r="E1251" s="68" t="s">
        <v>2895</v>
      </c>
      <c r="F1251" s="108" t="s">
        <v>129</v>
      </c>
      <c r="G1251" s="111" t="s">
        <v>129</v>
      </c>
      <c r="H1251" s="109" t="s">
        <v>129</v>
      </c>
      <c r="I1251" s="108" t="s">
        <v>129</v>
      </c>
      <c r="J1251" s="115" t="s">
        <v>129</v>
      </c>
      <c r="K1251" s="113" t="s">
        <v>129</v>
      </c>
      <c r="L1251" s="108" t="s">
        <v>129</v>
      </c>
      <c r="M1251" s="115" t="s">
        <v>129</v>
      </c>
      <c r="N1251" s="113" t="s">
        <v>129</v>
      </c>
    </row>
    <row r="1252" spans="1:14" ht="16.5">
      <c r="A1252" s="105" t="s">
        <v>2896</v>
      </c>
      <c r="B1252" s="67" t="s">
        <v>1257</v>
      </c>
      <c r="C1252" s="67" t="s">
        <v>774</v>
      </c>
      <c r="D1252" s="67" t="s">
        <v>792</v>
      </c>
      <c r="E1252" s="68" t="s">
        <v>2897</v>
      </c>
      <c r="F1252" s="108">
        <v>7</v>
      </c>
      <c r="G1252" s="111">
        <v>7</v>
      </c>
      <c r="H1252" s="109" t="s">
        <v>129</v>
      </c>
      <c r="I1252" s="108">
        <v>7</v>
      </c>
      <c r="J1252" s="115">
        <v>7</v>
      </c>
      <c r="K1252" s="113" t="s">
        <v>129</v>
      </c>
      <c r="L1252" s="108">
        <v>5</v>
      </c>
      <c r="M1252" s="115">
        <v>5</v>
      </c>
      <c r="N1252" s="113" t="s">
        <v>129</v>
      </c>
    </row>
    <row r="1253" spans="1:14" ht="16.5">
      <c r="A1253" s="105" t="s">
        <v>2898</v>
      </c>
      <c r="B1253" s="67" t="s">
        <v>1257</v>
      </c>
      <c r="C1253" s="67" t="s">
        <v>774</v>
      </c>
      <c r="D1253" s="67" t="s">
        <v>792</v>
      </c>
      <c r="E1253" s="68" t="s">
        <v>2899</v>
      </c>
      <c r="F1253" s="108">
        <v>25</v>
      </c>
      <c r="G1253" s="111">
        <v>25</v>
      </c>
      <c r="H1253" s="109" t="s">
        <v>129</v>
      </c>
      <c r="I1253" s="108">
        <v>25</v>
      </c>
      <c r="J1253" s="115">
        <v>25</v>
      </c>
      <c r="K1253" s="113" t="s">
        <v>129</v>
      </c>
      <c r="L1253" s="108">
        <v>17</v>
      </c>
      <c r="M1253" s="115">
        <v>17</v>
      </c>
      <c r="N1253" s="113" t="s">
        <v>129</v>
      </c>
    </row>
    <row r="1254" spans="1:14" ht="16.5">
      <c r="A1254" s="105" t="s">
        <v>2900</v>
      </c>
      <c r="B1254" s="67" t="s">
        <v>1257</v>
      </c>
      <c r="C1254" s="67" t="s">
        <v>774</v>
      </c>
      <c r="D1254" s="67" t="s">
        <v>792</v>
      </c>
      <c r="E1254" s="68" t="s">
        <v>2901</v>
      </c>
      <c r="F1254" s="108">
        <v>12</v>
      </c>
      <c r="G1254" s="111">
        <v>12</v>
      </c>
      <c r="H1254" s="109" t="s">
        <v>129</v>
      </c>
      <c r="I1254" s="108">
        <v>11</v>
      </c>
      <c r="J1254" s="115">
        <v>11</v>
      </c>
      <c r="K1254" s="113" t="s">
        <v>129</v>
      </c>
      <c r="L1254" s="108">
        <v>8</v>
      </c>
      <c r="M1254" s="115">
        <v>8</v>
      </c>
      <c r="N1254" s="113" t="s">
        <v>129</v>
      </c>
    </row>
    <row r="1255" spans="1:14" ht="16.5">
      <c r="A1255" s="105" t="s">
        <v>2902</v>
      </c>
      <c r="B1255" s="67" t="s">
        <v>1257</v>
      </c>
      <c r="C1255" s="67" t="s">
        <v>774</v>
      </c>
      <c r="D1255" s="67" t="s">
        <v>792</v>
      </c>
      <c r="E1255" s="68" t="s">
        <v>2903</v>
      </c>
      <c r="F1255" s="108">
        <v>12</v>
      </c>
      <c r="G1255" s="111">
        <v>12</v>
      </c>
      <c r="H1255" s="109" t="s">
        <v>129</v>
      </c>
      <c r="I1255" s="108">
        <v>12</v>
      </c>
      <c r="J1255" s="115">
        <v>12</v>
      </c>
      <c r="K1255" s="113" t="s">
        <v>129</v>
      </c>
      <c r="L1255" s="108">
        <v>7</v>
      </c>
      <c r="M1255" s="115">
        <v>7</v>
      </c>
      <c r="N1255" s="113" t="s">
        <v>129</v>
      </c>
    </row>
    <row r="1256" spans="1:14" ht="16.5">
      <c r="A1256" s="105" t="s">
        <v>793</v>
      </c>
      <c r="B1256" s="67" t="s">
        <v>1257</v>
      </c>
      <c r="C1256" s="67" t="s">
        <v>774</v>
      </c>
      <c r="D1256" s="67" t="s">
        <v>794</v>
      </c>
      <c r="E1256" s="68"/>
      <c r="F1256" s="108">
        <v>119</v>
      </c>
      <c r="G1256" s="111">
        <v>116</v>
      </c>
      <c r="H1256" s="109">
        <v>2</v>
      </c>
      <c r="I1256" s="108">
        <v>108</v>
      </c>
      <c r="J1256" s="115">
        <v>107</v>
      </c>
      <c r="K1256" s="113" t="s">
        <v>129</v>
      </c>
      <c r="L1256" s="108">
        <v>97</v>
      </c>
      <c r="M1256" s="115">
        <v>96</v>
      </c>
      <c r="N1256" s="113" t="s">
        <v>129</v>
      </c>
    </row>
    <row r="1257" spans="1:14" ht="16.5">
      <c r="A1257" s="105" t="s">
        <v>2904</v>
      </c>
      <c r="B1257" s="67" t="s">
        <v>1257</v>
      </c>
      <c r="C1257" s="67" t="s">
        <v>774</v>
      </c>
      <c r="D1257" s="67" t="s">
        <v>794</v>
      </c>
      <c r="E1257" s="68" t="s">
        <v>2905</v>
      </c>
      <c r="F1257" s="108">
        <v>31</v>
      </c>
      <c r="G1257" s="111">
        <v>30</v>
      </c>
      <c r="H1257" s="109" t="s">
        <v>129</v>
      </c>
      <c r="I1257" s="108">
        <v>28</v>
      </c>
      <c r="J1257" s="115">
        <v>27</v>
      </c>
      <c r="K1257" s="113" t="s">
        <v>129</v>
      </c>
      <c r="L1257" s="108">
        <v>25</v>
      </c>
      <c r="M1257" s="115">
        <v>24</v>
      </c>
      <c r="N1257" s="113" t="s">
        <v>129</v>
      </c>
    </row>
    <row r="1258" spans="1:14" ht="16.5">
      <c r="A1258" s="105" t="s">
        <v>2906</v>
      </c>
      <c r="B1258" s="67" t="s">
        <v>1257</v>
      </c>
      <c r="C1258" s="67" t="s">
        <v>774</v>
      </c>
      <c r="D1258" s="67" t="s">
        <v>794</v>
      </c>
      <c r="E1258" s="68" t="s">
        <v>2907</v>
      </c>
      <c r="F1258" s="108">
        <v>27</v>
      </c>
      <c r="G1258" s="111">
        <v>25</v>
      </c>
      <c r="H1258" s="109">
        <v>2</v>
      </c>
      <c r="I1258" s="108">
        <v>24</v>
      </c>
      <c r="J1258" s="115">
        <v>24</v>
      </c>
      <c r="K1258" s="113" t="s">
        <v>129</v>
      </c>
      <c r="L1258" s="108">
        <v>21</v>
      </c>
      <c r="M1258" s="115">
        <v>21</v>
      </c>
      <c r="N1258" s="113" t="s">
        <v>129</v>
      </c>
    </row>
    <row r="1259" spans="1:14" ht="16.5">
      <c r="A1259" s="105" t="s">
        <v>2908</v>
      </c>
      <c r="B1259" s="67" t="s">
        <v>1257</v>
      </c>
      <c r="C1259" s="67" t="s">
        <v>774</v>
      </c>
      <c r="D1259" s="67" t="s">
        <v>794</v>
      </c>
      <c r="E1259" s="68" t="s">
        <v>2909</v>
      </c>
      <c r="F1259" s="108">
        <v>32</v>
      </c>
      <c r="G1259" s="111">
        <v>32</v>
      </c>
      <c r="H1259" s="109" t="s">
        <v>129</v>
      </c>
      <c r="I1259" s="108">
        <v>30</v>
      </c>
      <c r="J1259" s="115">
        <v>30</v>
      </c>
      <c r="K1259" s="113" t="s">
        <v>129</v>
      </c>
      <c r="L1259" s="108">
        <v>26</v>
      </c>
      <c r="M1259" s="115">
        <v>26</v>
      </c>
      <c r="N1259" s="113" t="s">
        <v>129</v>
      </c>
    </row>
    <row r="1260" spans="1:14" ht="16.5">
      <c r="A1260" s="105" t="s">
        <v>2910</v>
      </c>
      <c r="B1260" s="67" t="s">
        <v>1257</v>
      </c>
      <c r="C1260" s="67" t="s">
        <v>774</v>
      </c>
      <c r="D1260" s="67" t="s">
        <v>794</v>
      </c>
      <c r="E1260" s="68" t="s">
        <v>2911</v>
      </c>
      <c r="F1260" s="108">
        <v>20</v>
      </c>
      <c r="G1260" s="111">
        <v>20</v>
      </c>
      <c r="H1260" s="109" t="s">
        <v>129</v>
      </c>
      <c r="I1260" s="108">
        <v>17</v>
      </c>
      <c r="J1260" s="115">
        <v>17</v>
      </c>
      <c r="K1260" s="113" t="s">
        <v>129</v>
      </c>
      <c r="L1260" s="108">
        <v>16</v>
      </c>
      <c r="M1260" s="115">
        <v>16</v>
      </c>
      <c r="N1260" s="113" t="s">
        <v>129</v>
      </c>
    </row>
    <row r="1261" spans="1:14" ht="16.5">
      <c r="A1261" s="105" t="s">
        <v>2912</v>
      </c>
      <c r="B1261" s="67" t="s">
        <v>1257</v>
      </c>
      <c r="C1261" s="67" t="s">
        <v>774</v>
      </c>
      <c r="D1261" s="67" t="s">
        <v>794</v>
      </c>
      <c r="E1261" s="68" t="s">
        <v>2913</v>
      </c>
      <c r="F1261" s="108">
        <v>9</v>
      </c>
      <c r="G1261" s="111">
        <v>9</v>
      </c>
      <c r="H1261" s="109" t="s">
        <v>129</v>
      </c>
      <c r="I1261" s="108">
        <v>9</v>
      </c>
      <c r="J1261" s="115">
        <v>9</v>
      </c>
      <c r="K1261" s="113" t="s">
        <v>129</v>
      </c>
      <c r="L1261" s="108">
        <v>9</v>
      </c>
      <c r="M1261" s="115">
        <v>9</v>
      </c>
      <c r="N1261" s="113" t="s">
        <v>129</v>
      </c>
    </row>
    <row r="1262" spans="1:14" ht="16.5">
      <c r="A1262" s="105" t="s">
        <v>795</v>
      </c>
      <c r="B1262" s="67" t="s">
        <v>1257</v>
      </c>
      <c r="C1262" s="67" t="s">
        <v>774</v>
      </c>
      <c r="D1262" s="67" t="s">
        <v>796</v>
      </c>
      <c r="E1262" s="68"/>
      <c r="F1262" s="108">
        <v>115</v>
      </c>
      <c r="G1262" s="111">
        <v>115</v>
      </c>
      <c r="H1262" s="109" t="s">
        <v>129</v>
      </c>
      <c r="I1262" s="108">
        <v>105</v>
      </c>
      <c r="J1262" s="115">
        <v>103</v>
      </c>
      <c r="K1262" s="113">
        <v>2</v>
      </c>
      <c r="L1262" s="108">
        <v>89</v>
      </c>
      <c r="M1262" s="115">
        <v>88</v>
      </c>
      <c r="N1262" s="113">
        <v>1</v>
      </c>
    </row>
    <row r="1263" spans="1:14" ht="16.5">
      <c r="A1263" s="105" t="s">
        <v>2914</v>
      </c>
      <c r="B1263" s="67" t="s">
        <v>1257</v>
      </c>
      <c r="C1263" s="67" t="s">
        <v>774</v>
      </c>
      <c r="D1263" s="67" t="s">
        <v>796</v>
      </c>
      <c r="E1263" s="68" t="s">
        <v>2915</v>
      </c>
      <c r="F1263" s="108">
        <v>3</v>
      </c>
      <c r="G1263" s="111" t="s">
        <v>130</v>
      </c>
      <c r="H1263" s="109" t="s">
        <v>130</v>
      </c>
      <c r="I1263" s="108">
        <v>3</v>
      </c>
      <c r="J1263" s="115" t="s">
        <v>130</v>
      </c>
      <c r="K1263" s="113" t="s">
        <v>130</v>
      </c>
      <c r="L1263" s="108">
        <v>3</v>
      </c>
      <c r="M1263" s="115" t="s">
        <v>130</v>
      </c>
      <c r="N1263" s="113" t="s">
        <v>130</v>
      </c>
    </row>
    <row r="1264" spans="1:14" ht="16.5">
      <c r="A1264" s="105" t="s">
        <v>2916</v>
      </c>
      <c r="B1264" s="67" t="s">
        <v>1257</v>
      </c>
      <c r="C1264" s="67" t="s">
        <v>774</v>
      </c>
      <c r="D1264" s="67" t="s">
        <v>796</v>
      </c>
      <c r="E1264" s="68" t="s">
        <v>2917</v>
      </c>
      <c r="F1264" s="108">
        <v>10</v>
      </c>
      <c r="G1264" s="111">
        <v>10</v>
      </c>
      <c r="H1264" s="109" t="s">
        <v>129</v>
      </c>
      <c r="I1264" s="108">
        <v>9</v>
      </c>
      <c r="J1264" s="115">
        <v>9</v>
      </c>
      <c r="K1264" s="113" t="s">
        <v>129</v>
      </c>
      <c r="L1264" s="108">
        <v>9</v>
      </c>
      <c r="M1264" s="115">
        <v>9</v>
      </c>
      <c r="N1264" s="113" t="s">
        <v>129</v>
      </c>
    </row>
    <row r="1265" spans="1:14" ht="16.5">
      <c r="A1265" s="105" t="s">
        <v>2918</v>
      </c>
      <c r="B1265" s="67" t="s">
        <v>1257</v>
      </c>
      <c r="C1265" s="67" t="s">
        <v>774</v>
      </c>
      <c r="D1265" s="67" t="s">
        <v>796</v>
      </c>
      <c r="E1265" s="68" t="s">
        <v>2919</v>
      </c>
      <c r="F1265" s="108">
        <v>14</v>
      </c>
      <c r="G1265" s="111">
        <v>14</v>
      </c>
      <c r="H1265" s="109" t="s">
        <v>129</v>
      </c>
      <c r="I1265" s="108">
        <v>13</v>
      </c>
      <c r="J1265" s="115">
        <v>13</v>
      </c>
      <c r="K1265" s="113" t="s">
        <v>129</v>
      </c>
      <c r="L1265" s="108">
        <v>12</v>
      </c>
      <c r="M1265" s="115">
        <v>12</v>
      </c>
      <c r="N1265" s="113" t="s">
        <v>129</v>
      </c>
    </row>
    <row r="1266" spans="1:14" ht="16.5">
      <c r="A1266" s="105" t="s">
        <v>2920</v>
      </c>
      <c r="B1266" s="67" t="s">
        <v>1257</v>
      </c>
      <c r="C1266" s="67" t="s">
        <v>774</v>
      </c>
      <c r="D1266" s="67" t="s">
        <v>796</v>
      </c>
      <c r="E1266" s="68" t="s">
        <v>2921</v>
      </c>
      <c r="F1266" s="108">
        <v>9</v>
      </c>
      <c r="G1266" s="111">
        <v>9</v>
      </c>
      <c r="H1266" s="109" t="s">
        <v>129</v>
      </c>
      <c r="I1266" s="108">
        <v>7</v>
      </c>
      <c r="J1266" s="115">
        <v>7</v>
      </c>
      <c r="K1266" s="113" t="s">
        <v>129</v>
      </c>
      <c r="L1266" s="108">
        <v>6</v>
      </c>
      <c r="M1266" s="115">
        <v>6</v>
      </c>
      <c r="N1266" s="113" t="s">
        <v>129</v>
      </c>
    </row>
    <row r="1267" spans="1:14" ht="16.5">
      <c r="A1267" s="105" t="s">
        <v>2922</v>
      </c>
      <c r="B1267" s="67" t="s">
        <v>1257</v>
      </c>
      <c r="C1267" s="67" t="s">
        <v>774</v>
      </c>
      <c r="D1267" s="67" t="s">
        <v>796</v>
      </c>
      <c r="E1267" s="68" t="s">
        <v>2193</v>
      </c>
      <c r="F1267" s="108">
        <v>6</v>
      </c>
      <c r="G1267" s="111">
        <v>6</v>
      </c>
      <c r="H1267" s="109" t="s">
        <v>129</v>
      </c>
      <c r="I1267" s="108">
        <v>5</v>
      </c>
      <c r="J1267" s="115">
        <v>5</v>
      </c>
      <c r="K1267" s="113" t="s">
        <v>129</v>
      </c>
      <c r="L1267" s="108">
        <v>4</v>
      </c>
      <c r="M1267" s="115">
        <v>4</v>
      </c>
      <c r="N1267" s="113" t="s">
        <v>129</v>
      </c>
    </row>
    <row r="1268" spans="1:14" ht="16.5">
      <c r="A1268" s="105" t="s">
        <v>2923</v>
      </c>
      <c r="B1268" s="67" t="s">
        <v>1257</v>
      </c>
      <c r="C1268" s="67" t="s">
        <v>774</v>
      </c>
      <c r="D1268" s="67" t="s">
        <v>796</v>
      </c>
      <c r="E1268" s="68" t="s">
        <v>1793</v>
      </c>
      <c r="F1268" s="108">
        <v>12</v>
      </c>
      <c r="G1268" s="111">
        <v>12</v>
      </c>
      <c r="H1268" s="109" t="s">
        <v>129</v>
      </c>
      <c r="I1268" s="108">
        <v>10</v>
      </c>
      <c r="J1268" s="115">
        <v>9</v>
      </c>
      <c r="K1268" s="113">
        <v>1</v>
      </c>
      <c r="L1268" s="108">
        <v>9</v>
      </c>
      <c r="M1268" s="115">
        <v>8</v>
      </c>
      <c r="N1268" s="113">
        <v>1</v>
      </c>
    </row>
    <row r="1269" spans="1:14" ht="16.5">
      <c r="A1269" s="105" t="s">
        <v>2924</v>
      </c>
      <c r="B1269" s="67" t="s">
        <v>1257</v>
      </c>
      <c r="C1269" s="67" t="s">
        <v>774</v>
      </c>
      <c r="D1269" s="67" t="s">
        <v>796</v>
      </c>
      <c r="E1269" s="68" t="s">
        <v>238</v>
      </c>
      <c r="F1269" s="108">
        <v>2</v>
      </c>
      <c r="G1269" s="111" t="s">
        <v>130</v>
      </c>
      <c r="H1269" s="109" t="s">
        <v>130</v>
      </c>
      <c r="I1269" s="108">
        <v>2</v>
      </c>
      <c r="J1269" s="115" t="s">
        <v>130</v>
      </c>
      <c r="K1269" s="113" t="s">
        <v>130</v>
      </c>
      <c r="L1269" s="108">
        <v>1</v>
      </c>
      <c r="M1269" s="115" t="s">
        <v>130</v>
      </c>
      <c r="N1269" s="113" t="s">
        <v>130</v>
      </c>
    </row>
    <row r="1270" spans="1:14" ht="16.5">
      <c r="A1270" s="105" t="s">
        <v>2925</v>
      </c>
      <c r="B1270" s="67" t="s">
        <v>1257</v>
      </c>
      <c r="C1270" s="67" t="s">
        <v>774</v>
      </c>
      <c r="D1270" s="67" t="s">
        <v>796</v>
      </c>
      <c r="E1270" s="68" t="s">
        <v>337</v>
      </c>
      <c r="F1270" s="108">
        <v>11</v>
      </c>
      <c r="G1270" s="111">
        <v>11</v>
      </c>
      <c r="H1270" s="109" t="s">
        <v>129</v>
      </c>
      <c r="I1270" s="108">
        <v>8</v>
      </c>
      <c r="J1270" s="115">
        <v>8</v>
      </c>
      <c r="K1270" s="113" t="s">
        <v>129</v>
      </c>
      <c r="L1270" s="108">
        <v>9</v>
      </c>
      <c r="M1270" s="115">
        <v>9</v>
      </c>
      <c r="N1270" s="113" t="s">
        <v>129</v>
      </c>
    </row>
    <row r="1271" spans="1:14" ht="16.5">
      <c r="A1271" s="105" t="s">
        <v>2926</v>
      </c>
      <c r="B1271" s="67" t="s">
        <v>1257</v>
      </c>
      <c r="C1271" s="67" t="s">
        <v>774</v>
      </c>
      <c r="D1271" s="67" t="s">
        <v>796</v>
      </c>
      <c r="E1271" s="68" t="s">
        <v>2927</v>
      </c>
      <c r="F1271" s="108">
        <v>7</v>
      </c>
      <c r="G1271" s="111">
        <v>7</v>
      </c>
      <c r="H1271" s="109" t="s">
        <v>129</v>
      </c>
      <c r="I1271" s="108">
        <v>7</v>
      </c>
      <c r="J1271" s="115">
        <v>7</v>
      </c>
      <c r="K1271" s="113" t="s">
        <v>129</v>
      </c>
      <c r="L1271" s="108">
        <v>5</v>
      </c>
      <c r="M1271" s="115">
        <v>5</v>
      </c>
      <c r="N1271" s="113" t="s">
        <v>129</v>
      </c>
    </row>
    <row r="1272" spans="1:14" ht="16.5">
      <c r="A1272" s="105" t="s">
        <v>2928</v>
      </c>
      <c r="B1272" s="67" t="s">
        <v>1257</v>
      </c>
      <c r="C1272" s="67" t="s">
        <v>774</v>
      </c>
      <c r="D1272" s="67" t="s">
        <v>796</v>
      </c>
      <c r="E1272" s="68" t="s">
        <v>2929</v>
      </c>
      <c r="F1272" s="108">
        <v>5</v>
      </c>
      <c r="G1272" s="111">
        <v>5</v>
      </c>
      <c r="H1272" s="109" t="s">
        <v>129</v>
      </c>
      <c r="I1272" s="108">
        <v>6</v>
      </c>
      <c r="J1272" s="115">
        <v>5</v>
      </c>
      <c r="K1272" s="113">
        <v>1</v>
      </c>
      <c r="L1272" s="108">
        <v>5</v>
      </c>
      <c r="M1272" s="115">
        <v>5</v>
      </c>
      <c r="N1272" s="113" t="s">
        <v>129</v>
      </c>
    </row>
    <row r="1273" spans="1:14" ht="16.5">
      <c r="A1273" s="105" t="s">
        <v>2930</v>
      </c>
      <c r="B1273" s="67" t="s">
        <v>1257</v>
      </c>
      <c r="C1273" s="67" t="s">
        <v>774</v>
      </c>
      <c r="D1273" s="67" t="s">
        <v>796</v>
      </c>
      <c r="E1273" s="68" t="s">
        <v>273</v>
      </c>
      <c r="F1273" s="108">
        <v>8</v>
      </c>
      <c r="G1273" s="111">
        <v>8</v>
      </c>
      <c r="H1273" s="109" t="s">
        <v>129</v>
      </c>
      <c r="I1273" s="108">
        <v>8</v>
      </c>
      <c r="J1273" s="115">
        <v>8</v>
      </c>
      <c r="K1273" s="113" t="s">
        <v>129</v>
      </c>
      <c r="L1273" s="108">
        <v>5</v>
      </c>
      <c r="M1273" s="115">
        <v>5</v>
      </c>
      <c r="N1273" s="113" t="s">
        <v>129</v>
      </c>
    </row>
    <row r="1274" spans="1:14" ht="16.5">
      <c r="A1274" s="105" t="s">
        <v>2931</v>
      </c>
      <c r="B1274" s="67" t="s">
        <v>1257</v>
      </c>
      <c r="C1274" s="67" t="s">
        <v>774</v>
      </c>
      <c r="D1274" s="67" t="s">
        <v>796</v>
      </c>
      <c r="E1274" s="68" t="s">
        <v>2932</v>
      </c>
      <c r="F1274" s="108">
        <v>9</v>
      </c>
      <c r="G1274" s="111">
        <v>9</v>
      </c>
      <c r="H1274" s="109" t="s">
        <v>129</v>
      </c>
      <c r="I1274" s="108">
        <v>9</v>
      </c>
      <c r="J1274" s="115">
        <v>9</v>
      </c>
      <c r="K1274" s="113" t="s">
        <v>129</v>
      </c>
      <c r="L1274" s="108">
        <v>9</v>
      </c>
      <c r="M1274" s="115">
        <v>9</v>
      </c>
      <c r="N1274" s="113" t="s">
        <v>129</v>
      </c>
    </row>
    <row r="1275" spans="1:14" ht="16.5">
      <c r="A1275" s="105" t="s">
        <v>2933</v>
      </c>
      <c r="B1275" s="67" t="s">
        <v>1257</v>
      </c>
      <c r="C1275" s="67" t="s">
        <v>774</v>
      </c>
      <c r="D1275" s="67" t="s">
        <v>796</v>
      </c>
      <c r="E1275" s="68" t="s">
        <v>2934</v>
      </c>
      <c r="F1275" s="108">
        <v>19</v>
      </c>
      <c r="G1275" s="111">
        <v>19</v>
      </c>
      <c r="H1275" s="109" t="s">
        <v>129</v>
      </c>
      <c r="I1275" s="108">
        <v>18</v>
      </c>
      <c r="J1275" s="115">
        <v>18</v>
      </c>
      <c r="K1275" s="113" t="s">
        <v>129</v>
      </c>
      <c r="L1275" s="108">
        <v>12</v>
      </c>
      <c r="M1275" s="115">
        <v>12</v>
      </c>
      <c r="N1275" s="113" t="s">
        <v>129</v>
      </c>
    </row>
    <row r="1276" spans="1:14" ht="16.5">
      <c r="A1276" s="105" t="s">
        <v>797</v>
      </c>
      <c r="B1276" s="67" t="s">
        <v>1257</v>
      </c>
      <c r="C1276" s="67" t="s">
        <v>774</v>
      </c>
      <c r="D1276" s="67" t="s">
        <v>798</v>
      </c>
      <c r="E1276" s="68"/>
      <c r="F1276" s="108">
        <v>97</v>
      </c>
      <c r="G1276" s="111">
        <v>96</v>
      </c>
      <c r="H1276" s="109" t="s">
        <v>129</v>
      </c>
      <c r="I1276" s="108">
        <v>85</v>
      </c>
      <c r="J1276" s="115">
        <v>84</v>
      </c>
      <c r="K1276" s="113" t="s">
        <v>129</v>
      </c>
      <c r="L1276" s="108">
        <v>77</v>
      </c>
      <c r="M1276" s="115">
        <v>76</v>
      </c>
      <c r="N1276" s="113" t="s">
        <v>129</v>
      </c>
    </row>
    <row r="1277" spans="1:14" ht="16.5">
      <c r="A1277" s="105" t="s">
        <v>2935</v>
      </c>
      <c r="B1277" s="67" t="s">
        <v>1257</v>
      </c>
      <c r="C1277" s="67" t="s">
        <v>774</v>
      </c>
      <c r="D1277" s="67" t="s">
        <v>798</v>
      </c>
      <c r="E1277" s="68" t="s">
        <v>2936</v>
      </c>
      <c r="F1277" s="108">
        <v>9</v>
      </c>
      <c r="G1277" s="111">
        <v>9</v>
      </c>
      <c r="H1277" s="109" t="s">
        <v>129</v>
      </c>
      <c r="I1277" s="108">
        <v>7</v>
      </c>
      <c r="J1277" s="115">
        <v>7</v>
      </c>
      <c r="K1277" s="113" t="s">
        <v>129</v>
      </c>
      <c r="L1277" s="108">
        <v>7</v>
      </c>
      <c r="M1277" s="115">
        <v>7</v>
      </c>
      <c r="N1277" s="113" t="s">
        <v>129</v>
      </c>
    </row>
    <row r="1278" spans="1:14" ht="16.5">
      <c r="A1278" s="105" t="s">
        <v>2937</v>
      </c>
      <c r="B1278" s="67" t="s">
        <v>1257</v>
      </c>
      <c r="C1278" s="67" t="s">
        <v>774</v>
      </c>
      <c r="D1278" s="67" t="s">
        <v>798</v>
      </c>
      <c r="E1278" s="68" t="s">
        <v>2938</v>
      </c>
      <c r="F1278" s="108">
        <v>19</v>
      </c>
      <c r="G1278" s="111">
        <v>19</v>
      </c>
      <c r="H1278" s="109" t="s">
        <v>129</v>
      </c>
      <c r="I1278" s="108">
        <v>13</v>
      </c>
      <c r="J1278" s="115">
        <v>13</v>
      </c>
      <c r="K1278" s="113" t="s">
        <v>129</v>
      </c>
      <c r="L1278" s="108">
        <v>16</v>
      </c>
      <c r="M1278" s="115">
        <v>16</v>
      </c>
      <c r="N1278" s="113" t="s">
        <v>129</v>
      </c>
    </row>
    <row r="1279" spans="1:14" ht="16.5">
      <c r="A1279" s="105" t="s">
        <v>2939</v>
      </c>
      <c r="B1279" s="67" t="s">
        <v>1257</v>
      </c>
      <c r="C1279" s="67" t="s">
        <v>774</v>
      </c>
      <c r="D1279" s="67" t="s">
        <v>798</v>
      </c>
      <c r="E1279" s="68" t="s">
        <v>2940</v>
      </c>
      <c r="F1279" s="108">
        <v>12</v>
      </c>
      <c r="G1279" s="111">
        <v>11</v>
      </c>
      <c r="H1279" s="109" t="s">
        <v>129</v>
      </c>
      <c r="I1279" s="108">
        <v>12</v>
      </c>
      <c r="J1279" s="115">
        <v>11</v>
      </c>
      <c r="K1279" s="113" t="s">
        <v>129</v>
      </c>
      <c r="L1279" s="108">
        <v>10</v>
      </c>
      <c r="M1279" s="115">
        <v>9</v>
      </c>
      <c r="N1279" s="113" t="s">
        <v>129</v>
      </c>
    </row>
    <row r="1280" spans="1:14" ht="16.5">
      <c r="A1280" s="105" t="s">
        <v>2941</v>
      </c>
      <c r="B1280" s="67" t="s">
        <v>1257</v>
      </c>
      <c r="C1280" s="67" t="s">
        <v>774</v>
      </c>
      <c r="D1280" s="67" t="s">
        <v>798</v>
      </c>
      <c r="E1280" s="68" t="s">
        <v>370</v>
      </c>
      <c r="F1280" s="108">
        <v>10</v>
      </c>
      <c r="G1280" s="111">
        <v>10</v>
      </c>
      <c r="H1280" s="109" t="s">
        <v>129</v>
      </c>
      <c r="I1280" s="108">
        <v>9</v>
      </c>
      <c r="J1280" s="115">
        <v>9</v>
      </c>
      <c r="K1280" s="113" t="s">
        <v>129</v>
      </c>
      <c r="L1280" s="108">
        <v>7</v>
      </c>
      <c r="M1280" s="115">
        <v>7</v>
      </c>
      <c r="N1280" s="113" t="s">
        <v>129</v>
      </c>
    </row>
    <row r="1281" spans="1:14" ht="16.5">
      <c r="A1281" s="105" t="s">
        <v>2942</v>
      </c>
      <c r="B1281" s="67" t="s">
        <v>1257</v>
      </c>
      <c r="C1281" s="67" t="s">
        <v>774</v>
      </c>
      <c r="D1281" s="67" t="s">
        <v>798</v>
      </c>
      <c r="E1281" s="68" t="s">
        <v>2943</v>
      </c>
      <c r="F1281" s="108">
        <v>15</v>
      </c>
      <c r="G1281" s="111">
        <v>15</v>
      </c>
      <c r="H1281" s="109" t="s">
        <v>129</v>
      </c>
      <c r="I1281" s="108">
        <v>14</v>
      </c>
      <c r="J1281" s="115">
        <v>14</v>
      </c>
      <c r="K1281" s="113" t="s">
        <v>129</v>
      </c>
      <c r="L1281" s="108">
        <v>9</v>
      </c>
      <c r="M1281" s="115">
        <v>9</v>
      </c>
      <c r="N1281" s="113" t="s">
        <v>129</v>
      </c>
    </row>
    <row r="1282" spans="1:14" ht="16.5">
      <c r="A1282" s="105" t="s">
        <v>2944</v>
      </c>
      <c r="B1282" s="67" t="s">
        <v>1257</v>
      </c>
      <c r="C1282" s="67" t="s">
        <v>774</v>
      </c>
      <c r="D1282" s="67" t="s">
        <v>798</v>
      </c>
      <c r="E1282" s="68" t="s">
        <v>2945</v>
      </c>
      <c r="F1282" s="108">
        <v>10</v>
      </c>
      <c r="G1282" s="111">
        <v>10</v>
      </c>
      <c r="H1282" s="109" t="s">
        <v>129</v>
      </c>
      <c r="I1282" s="108">
        <v>10</v>
      </c>
      <c r="J1282" s="115">
        <v>10</v>
      </c>
      <c r="K1282" s="113" t="s">
        <v>129</v>
      </c>
      <c r="L1282" s="108">
        <v>12</v>
      </c>
      <c r="M1282" s="115">
        <v>12</v>
      </c>
      <c r="N1282" s="113" t="s">
        <v>129</v>
      </c>
    </row>
    <row r="1283" spans="1:14" ht="16.5">
      <c r="A1283" s="105" t="s">
        <v>2946</v>
      </c>
      <c r="B1283" s="67" t="s">
        <v>1257</v>
      </c>
      <c r="C1283" s="67" t="s">
        <v>774</v>
      </c>
      <c r="D1283" s="67" t="s">
        <v>798</v>
      </c>
      <c r="E1283" s="68" t="s">
        <v>2947</v>
      </c>
      <c r="F1283" s="108">
        <v>14</v>
      </c>
      <c r="G1283" s="111">
        <v>14</v>
      </c>
      <c r="H1283" s="109" t="s">
        <v>129</v>
      </c>
      <c r="I1283" s="108">
        <v>13</v>
      </c>
      <c r="J1283" s="115">
        <v>13</v>
      </c>
      <c r="K1283" s="113" t="s">
        <v>129</v>
      </c>
      <c r="L1283" s="108">
        <v>12</v>
      </c>
      <c r="M1283" s="115">
        <v>12</v>
      </c>
      <c r="N1283" s="113" t="s">
        <v>129</v>
      </c>
    </row>
    <row r="1284" spans="1:14" ht="16.5">
      <c r="A1284" s="105" t="s">
        <v>2948</v>
      </c>
      <c r="B1284" s="67" t="s">
        <v>1257</v>
      </c>
      <c r="C1284" s="67" t="s">
        <v>774</v>
      </c>
      <c r="D1284" s="67" t="s">
        <v>798</v>
      </c>
      <c r="E1284" s="68" t="s">
        <v>184</v>
      </c>
      <c r="F1284" s="108">
        <v>6</v>
      </c>
      <c r="G1284" s="111" t="s">
        <v>130</v>
      </c>
      <c r="H1284" s="109" t="s">
        <v>130</v>
      </c>
      <c r="I1284" s="108">
        <v>6</v>
      </c>
      <c r="J1284" s="115" t="s">
        <v>130</v>
      </c>
      <c r="K1284" s="113" t="s">
        <v>130</v>
      </c>
      <c r="L1284" s="108">
        <v>4</v>
      </c>
      <c r="M1284" s="115">
        <v>4</v>
      </c>
      <c r="N1284" s="113" t="s">
        <v>129</v>
      </c>
    </row>
    <row r="1285" spans="1:14" ht="16.5">
      <c r="A1285" s="105" t="s">
        <v>2949</v>
      </c>
      <c r="B1285" s="67" t="s">
        <v>1257</v>
      </c>
      <c r="C1285" s="67" t="s">
        <v>774</v>
      </c>
      <c r="D1285" s="67" t="s">
        <v>798</v>
      </c>
      <c r="E1285" s="68" t="s">
        <v>2950</v>
      </c>
      <c r="F1285" s="108">
        <v>2</v>
      </c>
      <c r="G1285" s="111" t="s">
        <v>130</v>
      </c>
      <c r="H1285" s="109" t="s">
        <v>130</v>
      </c>
      <c r="I1285" s="108">
        <v>1</v>
      </c>
      <c r="J1285" s="115" t="s">
        <v>130</v>
      </c>
      <c r="K1285" s="113" t="s">
        <v>130</v>
      </c>
      <c r="L1285" s="108" t="s">
        <v>129</v>
      </c>
      <c r="M1285" s="115" t="s">
        <v>129</v>
      </c>
      <c r="N1285" s="113" t="s">
        <v>129</v>
      </c>
    </row>
    <row r="1286" spans="1:14" ht="16.5">
      <c r="A1286" s="105" t="s">
        <v>799</v>
      </c>
      <c r="B1286" s="67" t="s">
        <v>1257</v>
      </c>
      <c r="C1286" s="67" t="s">
        <v>774</v>
      </c>
      <c r="D1286" s="67" t="s">
        <v>800</v>
      </c>
      <c r="E1286" s="68"/>
      <c r="F1286" s="108">
        <v>151</v>
      </c>
      <c r="G1286" s="111">
        <v>150</v>
      </c>
      <c r="H1286" s="109">
        <v>1</v>
      </c>
      <c r="I1286" s="108">
        <v>141</v>
      </c>
      <c r="J1286" s="115">
        <v>140</v>
      </c>
      <c r="K1286" s="113">
        <v>1</v>
      </c>
      <c r="L1286" s="108">
        <v>125</v>
      </c>
      <c r="M1286" s="115">
        <v>124</v>
      </c>
      <c r="N1286" s="113">
        <v>1</v>
      </c>
    </row>
    <row r="1287" spans="1:14" ht="16.5">
      <c r="A1287" s="105" t="s">
        <v>2951</v>
      </c>
      <c r="B1287" s="67" t="s">
        <v>1257</v>
      </c>
      <c r="C1287" s="67" t="s">
        <v>774</v>
      </c>
      <c r="D1287" s="67" t="s">
        <v>800</v>
      </c>
      <c r="E1287" s="68" t="s">
        <v>2952</v>
      </c>
      <c r="F1287" s="108">
        <v>17</v>
      </c>
      <c r="G1287" s="111">
        <v>17</v>
      </c>
      <c r="H1287" s="109" t="s">
        <v>129</v>
      </c>
      <c r="I1287" s="108">
        <v>18</v>
      </c>
      <c r="J1287" s="115">
        <v>18</v>
      </c>
      <c r="K1287" s="113" t="s">
        <v>129</v>
      </c>
      <c r="L1287" s="108">
        <v>17</v>
      </c>
      <c r="M1287" s="115">
        <v>17</v>
      </c>
      <c r="N1287" s="113" t="s">
        <v>129</v>
      </c>
    </row>
    <row r="1288" spans="1:14" ht="16.5">
      <c r="A1288" s="105" t="s">
        <v>2953</v>
      </c>
      <c r="B1288" s="67" t="s">
        <v>1257</v>
      </c>
      <c r="C1288" s="67" t="s">
        <v>774</v>
      </c>
      <c r="D1288" s="67" t="s">
        <v>800</v>
      </c>
      <c r="E1288" s="68" t="s">
        <v>2954</v>
      </c>
      <c r="F1288" s="108">
        <v>82</v>
      </c>
      <c r="G1288" s="111">
        <v>81</v>
      </c>
      <c r="H1288" s="109">
        <v>1</v>
      </c>
      <c r="I1288" s="108">
        <v>75</v>
      </c>
      <c r="J1288" s="115">
        <v>75</v>
      </c>
      <c r="K1288" s="113" t="s">
        <v>129</v>
      </c>
      <c r="L1288" s="108">
        <v>67</v>
      </c>
      <c r="M1288" s="115">
        <v>67</v>
      </c>
      <c r="N1288" s="113" t="s">
        <v>129</v>
      </c>
    </row>
    <row r="1289" spans="1:14" ht="16.5">
      <c r="A1289" s="105" t="s">
        <v>2955</v>
      </c>
      <c r="B1289" s="67" t="s">
        <v>1257</v>
      </c>
      <c r="C1289" s="67" t="s">
        <v>774</v>
      </c>
      <c r="D1289" s="67" t="s">
        <v>800</v>
      </c>
      <c r="E1289" s="68" t="s">
        <v>2956</v>
      </c>
      <c r="F1289" s="108">
        <v>17</v>
      </c>
      <c r="G1289" s="111">
        <v>17</v>
      </c>
      <c r="H1289" s="109" t="s">
        <v>129</v>
      </c>
      <c r="I1289" s="108">
        <v>18</v>
      </c>
      <c r="J1289" s="115">
        <v>18</v>
      </c>
      <c r="K1289" s="113" t="s">
        <v>129</v>
      </c>
      <c r="L1289" s="108">
        <v>14</v>
      </c>
      <c r="M1289" s="115">
        <v>14</v>
      </c>
      <c r="N1289" s="113" t="s">
        <v>129</v>
      </c>
    </row>
    <row r="1290" spans="1:14" ht="16.5">
      <c r="A1290" s="105" t="s">
        <v>2957</v>
      </c>
      <c r="B1290" s="67" t="s">
        <v>1257</v>
      </c>
      <c r="C1290" s="67" t="s">
        <v>774</v>
      </c>
      <c r="D1290" s="67" t="s">
        <v>800</v>
      </c>
      <c r="E1290" s="68" t="s">
        <v>2958</v>
      </c>
      <c r="F1290" s="108">
        <v>35</v>
      </c>
      <c r="G1290" s="111">
        <v>35</v>
      </c>
      <c r="H1290" s="109" t="s">
        <v>129</v>
      </c>
      <c r="I1290" s="108">
        <v>30</v>
      </c>
      <c r="J1290" s="115">
        <v>29</v>
      </c>
      <c r="K1290" s="113">
        <v>1</v>
      </c>
      <c r="L1290" s="108">
        <v>27</v>
      </c>
      <c r="M1290" s="115">
        <v>26</v>
      </c>
      <c r="N1290" s="113">
        <v>1</v>
      </c>
    </row>
    <row r="1291" spans="1:14" ht="16.5">
      <c r="A1291" s="105" t="s">
        <v>801</v>
      </c>
      <c r="B1291" s="67" t="s">
        <v>1257</v>
      </c>
      <c r="C1291" s="67" t="s">
        <v>774</v>
      </c>
      <c r="D1291" s="67" t="s">
        <v>802</v>
      </c>
      <c r="E1291" s="68"/>
      <c r="F1291" s="108">
        <v>83</v>
      </c>
      <c r="G1291" s="111">
        <v>80</v>
      </c>
      <c r="H1291" s="109">
        <v>3</v>
      </c>
      <c r="I1291" s="108">
        <v>71</v>
      </c>
      <c r="J1291" s="115">
        <v>70</v>
      </c>
      <c r="K1291" s="113">
        <v>1</v>
      </c>
      <c r="L1291" s="108">
        <v>68</v>
      </c>
      <c r="M1291" s="115">
        <v>67</v>
      </c>
      <c r="N1291" s="113">
        <v>1</v>
      </c>
    </row>
    <row r="1292" spans="1:14" ht="16.5">
      <c r="A1292" s="105" t="s">
        <v>2959</v>
      </c>
      <c r="B1292" s="67" t="s">
        <v>1257</v>
      </c>
      <c r="C1292" s="67" t="s">
        <v>774</v>
      </c>
      <c r="D1292" s="67" t="s">
        <v>802</v>
      </c>
      <c r="E1292" s="68" t="s">
        <v>169</v>
      </c>
      <c r="F1292" s="108">
        <v>32</v>
      </c>
      <c r="G1292" s="111">
        <v>31</v>
      </c>
      <c r="H1292" s="109">
        <v>1</v>
      </c>
      <c r="I1292" s="108">
        <v>27</v>
      </c>
      <c r="J1292" s="115">
        <v>27</v>
      </c>
      <c r="K1292" s="113" t="s">
        <v>129</v>
      </c>
      <c r="L1292" s="108">
        <v>29</v>
      </c>
      <c r="M1292" s="115">
        <v>29</v>
      </c>
      <c r="N1292" s="113" t="s">
        <v>129</v>
      </c>
    </row>
    <row r="1293" spans="1:14" ht="16.5">
      <c r="A1293" s="105" t="s">
        <v>2960</v>
      </c>
      <c r="B1293" s="67" t="s">
        <v>1257</v>
      </c>
      <c r="C1293" s="67" t="s">
        <v>774</v>
      </c>
      <c r="D1293" s="67" t="s">
        <v>802</v>
      </c>
      <c r="E1293" s="68" t="s">
        <v>2961</v>
      </c>
      <c r="F1293" s="108">
        <v>15</v>
      </c>
      <c r="G1293" s="111">
        <v>14</v>
      </c>
      <c r="H1293" s="109">
        <v>1</v>
      </c>
      <c r="I1293" s="108">
        <v>16</v>
      </c>
      <c r="J1293" s="115">
        <v>15</v>
      </c>
      <c r="K1293" s="113">
        <v>1</v>
      </c>
      <c r="L1293" s="108">
        <v>14</v>
      </c>
      <c r="M1293" s="115">
        <v>13</v>
      </c>
      <c r="N1293" s="113">
        <v>1</v>
      </c>
    </row>
    <row r="1294" spans="1:14" ht="16.5">
      <c r="A1294" s="105" t="s">
        <v>2962</v>
      </c>
      <c r="B1294" s="67" t="s">
        <v>1257</v>
      </c>
      <c r="C1294" s="67" t="s">
        <v>774</v>
      </c>
      <c r="D1294" s="67" t="s">
        <v>802</v>
      </c>
      <c r="E1294" s="68" t="s">
        <v>2963</v>
      </c>
      <c r="F1294" s="108">
        <v>6</v>
      </c>
      <c r="G1294" s="111">
        <v>5</v>
      </c>
      <c r="H1294" s="109">
        <v>1</v>
      </c>
      <c r="I1294" s="108">
        <v>3</v>
      </c>
      <c r="J1294" s="115">
        <v>3</v>
      </c>
      <c r="K1294" s="113" t="s">
        <v>129</v>
      </c>
      <c r="L1294" s="108">
        <v>3</v>
      </c>
      <c r="M1294" s="115">
        <v>3</v>
      </c>
      <c r="N1294" s="113" t="s">
        <v>129</v>
      </c>
    </row>
    <row r="1295" spans="1:14" ht="16.5">
      <c r="A1295" s="105" t="s">
        <v>2964</v>
      </c>
      <c r="B1295" s="67" t="s">
        <v>1257</v>
      </c>
      <c r="C1295" s="67" t="s">
        <v>774</v>
      </c>
      <c r="D1295" s="67" t="s">
        <v>802</v>
      </c>
      <c r="E1295" s="68" t="s">
        <v>2965</v>
      </c>
      <c r="F1295" s="108">
        <v>30</v>
      </c>
      <c r="G1295" s="111">
        <v>30</v>
      </c>
      <c r="H1295" s="109" t="s">
        <v>129</v>
      </c>
      <c r="I1295" s="108">
        <v>25</v>
      </c>
      <c r="J1295" s="115">
        <v>25</v>
      </c>
      <c r="K1295" s="113" t="s">
        <v>129</v>
      </c>
      <c r="L1295" s="108">
        <v>22</v>
      </c>
      <c r="M1295" s="115">
        <v>22</v>
      </c>
      <c r="N1295" s="113" t="s">
        <v>129</v>
      </c>
    </row>
    <row r="1296" spans="1:14" ht="16.5">
      <c r="A1296" s="105" t="s">
        <v>803</v>
      </c>
      <c r="B1296" s="67" t="s">
        <v>1257</v>
      </c>
      <c r="C1296" s="67" t="s">
        <v>774</v>
      </c>
      <c r="D1296" s="67" t="s">
        <v>804</v>
      </c>
      <c r="E1296" s="68"/>
      <c r="F1296" s="108">
        <v>152</v>
      </c>
      <c r="G1296" s="111">
        <v>149</v>
      </c>
      <c r="H1296" s="109">
        <v>3</v>
      </c>
      <c r="I1296" s="108">
        <v>136</v>
      </c>
      <c r="J1296" s="115">
        <v>133</v>
      </c>
      <c r="K1296" s="113">
        <v>3</v>
      </c>
      <c r="L1296" s="108">
        <v>115</v>
      </c>
      <c r="M1296" s="115">
        <v>109</v>
      </c>
      <c r="N1296" s="113">
        <v>6</v>
      </c>
    </row>
    <row r="1297" spans="1:14" ht="16.5">
      <c r="A1297" s="105" t="s">
        <v>2966</v>
      </c>
      <c r="B1297" s="67" t="s">
        <v>1257</v>
      </c>
      <c r="C1297" s="67" t="s">
        <v>774</v>
      </c>
      <c r="D1297" s="67" t="s">
        <v>804</v>
      </c>
      <c r="E1297" s="68" t="s">
        <v>2967</v>
      </c>
      <c r="F1297" s="108">
        <v>11</v>
      </c>
      <c r="G1297" s="111">
        <v>11</v>
      </c>
      <c r="H1297" s="109" t="s">
        <v>129</v>
      </c>
      <c r="I1297" s="108">
        <v>11</v>
      </c>
      <c r="J1297" s="115">
        <v>11</v>
      </c>
      <c r="K1297" s="113" t="s">
        <v>129</v>
      </c>
      <c r="L1297" s="108">
        <v>11</v>
      </c>
      <c r="M1297" s="115">
        <v>11</v>
      </c>
      <c r="N1297" s="113" t="s">
        <v>129</v>
      </c>
    </row>
    <row r="1298" spans="1:14" ht="16.5">
      <c r="A1298" s="105" t="s">
        <v>2968</v>
      </c>
      <c r="B1298" s="67" t="s">
        <v>1257</v>
      </c>
      <c r="C1298" s="67" t="s">
        <v>774</v>
      </c>
      <c r="D1298" s="67" t="s">
        <v>804</v>
      </c>
      <c r="E1298" s="68" t="s">
        <v>1130</v>
      </c>
      <c r="F1298" s="108">
        <v>12</v>
      </c>
      <c r="G1298" s="111">
        <v>12</v>
      </c>
      <c r="H1298" s="109" t="s">
        <v>129</v>
      </c>
      <c r="I1298" s="108">
        <v>10</v>
      </c>
      <c r="J1298" s="115">
        <v>10</v>
      </c>
      <c r="K1298" s="113" t="s">
        <v>129</v>
      </c>
      <c r="L1298" s="108">
        <v>9</v>
      </c>
      <c r="M1298" s="115">
        <v>9</v>
      </c>
      <c r="N1298" s="113" t="s">
        <v>129</v>
      </c>
    </row>
    <row r="1299" spans="1:14" ht="16.5">
      <c r="A1299" s="105" t="s">
        <v>2969</v>
      </c>
      <c r="B1299" s="67" t="s">
        <v>1257</v>
      </c>
      <c r="C1299" s="67" t="s">
        <v>774</v>
      </c>
      <c r="D1299" s="67" t="s">
        <v>804</v>
      </c>
      <c r="E1299" s="68" t="s">
        <v>2970</v>
      </c>
      <c r="F1299" s="108">
        <v>16</v>
      </c>
      <c r="G1299" s="111">
        <v>16</v>
      </c>
      <c r="H1299" s="109" t="s">
        <v>129</v>
      </c>
      <c r="I1299" s="108">
        <v>16</v>
      </c>
      <c r="J1299" s="115">
        <v>16</v>
      </c>
      <c r="K1299" s="113" t="s">
        <v>129</v>
      </c>
      <c r="L1299" s="108">
        <v>14</v>
      </c>
      <c r="M1299" s="115">
        <v>13</v>
      </c>
      <c r="N1299" s="113">
        <v>1</v>
      </c>
    </row>
    <row r="1300" spans="1:14" ht="16.5">
      <c r="A1300" s="105" t="s">
        <v>2971</v>
      </c>
      <c r="B1300" s="67" t="s">
        <v>1257</v>
      </c>
      <c r="C1300" s="67" t="s">
        <v>774</v>
      </c>
      <c r="D1300" s="67" t="s">
        <v>804</v>
      </c>
      <c r="E1300" s="68" t="s">
        <v>239</v>
      </c>
      <c r="F1300" s="108">
        <v>11</v>
      </c>
      <c r="G1300" s="111">
        <v>11</v>
      </c>
      <c r="H1300" s="109" t="s">
        <v>129</v>
      </c>
      <c r="I1300" s="108">
        <v>11</v>
      </c>
      <c r="J1300" s="115">
        <v>11</v>
      </c>
      <c r="K1300" s="113" t="s">
        <v>129</v>
      </c>
      <c r="L1300" s="108">
        <v>9</v>
      </c>
      <c r="M1300" s="115">
        <v>9</v>
      </c>
      <c r="N1300" s="113" t="s">
        <v>129</v>
      </c>
    </row>
    <row r="1301" spans="1:14" ht="16.5">
      <c r="A1301" s="105" t="s">
        <v>2972</v>
      </c>
      <c r="B1301" s="67" t="s">
        <v>1257</v>
      </c>
      <c r="C1301" s="67" t="s">
        <v>774</v>
      </c>
      <c r="D1301" s="67" t="s">
        <v>804</v>
      </c>
      <c r="E1301" s="68" t="s">
        <v>2973</v>
      </c>
      <c r="F1301" s="108">
        <v>17</v>
      </c>
      <c r="G1301" s="111">
        <v>16</v>
      </c>
      <c r="H1301" s="109">
        <v>1</v>
      </c>
      <c r="I1301" s="108">
        <v>15</v>
      </c>
      <c r="J1301" s="115">
        <v>14</v>
      </c>
      <c r="K1301" s="113">
        <v>1</v>
      </c>
      <c r="L1301" s="108">
        <v>13</v>
      </c>
      <c r="M1301" s="115">
        <v>12</v>
      </c>
      <c r="N1301" s="113">
        <v>1</v>
      </c>
    </row>
    <row r="1302" spans="1:14" ht="16.5">
      <c r="A1302" s="105" t="s">
        <v>2974</v>
      </c>
      <c r="B1302" s="67" t="s">
        <v>1257</v>
      </c>
      <c r="C1302" s="67" t="s">
        <v>774</v>
      </c>
      <c r="D1302" s="67" t="s">
        <v>804</v>
      </c>
      <c r="E1302" s="68" t="s">
        <v>188</v>
      </c>
      <c r="F1302" s="108">
        <v>8</v>
      </c>
      <c r="G1302" s="111">
        <v>8</v>
      </c>
      <c r="H1302" s="109" t="s">
        <v>129</v>
      </c>
      <c r="I1302" s="108">
        <v>8</v>
      </c>
      <c r="J1302" s="115">
        <v>8</v>
      </c>
      <c r="K1302" s="113" t="s">
        <v>129</v>
      </c>
      <c r="L1302" s="108">
        <v>6</v>
      </c>
      <c r="M1302" s="115">
        <v>5</v>
      </c>
      <c r="N1302" s="113">
        <v>1</v>
      </c>
    </row>
    <row r="1303" spans="1:14" ht="16.5">
      <c r="A1303" s="105" t="s">
        <v>2975</v>
      </c>
      <c r="B1303" s="67" t="s">
        <v>1257</v>
      </c>
      <c r="C1303" s="67" t="s">
        <v>774</v>
      </c>
      <c r="D1303" s="67" t="s">
        <v>804</v>
      </c>
      <c r="E1303" s="68" t="s">
        <v>2976</v>
      </c>
      <c r="F1303" s="108">
        <v>7</v>
      </c>
      <c r="G1303" s="111">
        <v>6</v>
      </c>
      <c r="H1303" s="109">
        <v>1</v>
      </c>
      <c r="I1303" s="108">
        <v>6</v>
      </c>
      <c r="J1303" s="115">
        <v>5</v>
      </c>
      <c r="K1303" s="113">
        <v>1</v>
      </c>
      <c r="L1303" s="108">
        <v>4</v>
      </c>
      <c r="M1303" s="115">
        <v>2</v>
      </c>
      <c r="N1303" s="113">
        <v>2</v>
      </c>
    </row>
    <row r="1304" spans="1:14" ht="16.5">
      <c r="A1304" s="105" t="s">
        <v>2977</v>
      </c>
      <c r="B1304" s="67" t="s">
        <v>1257</v>
      </c>
      <c r="C1304" s="67" t="s">
        <v>774</v>
      </c>
      <c r="D1304" s="67" t="s">
        <v>804</v>
      </c>
      <c r="E1304" s="68" t="s">
        <v>148</v>
      </c>
      <c r="F1304" s="108">
        <v>29</v>
      </c>
      <c r="G1304" s="111">
        <v>28</v>
      </c>
      <c r="H1304" s="109">
        <v>1</v>
      </c>
      <c r="I1304" s="108">
        <v>23</v>
      </c>
      <c r="J1304" s="115">
        <v>22</v>
      </c>
      <c r="K1304" s="113">
        <v>1</v>
      </c>
      <c r="L1304" s="108">
        <v>20</v>
      </c>
      <c r="M1304" s="115">
        <v>19</v>
      </c>
      <c r="N1304" s="113">
        <v>1</v>
      </c>
    </row>
    <row r="1305" spans="1:14" ht="16.5">
      <c r="A1305" s="105" t="s">
        <v>2978</v>
      </c>
      <c r="B1305" s="67" t="s">
        <v>1257</v>
      </c>
      <c r="C1305" s="67" t="s">
        <v>774</v>
      </c>
      <c r="D1305" s="67" t="s">
        <v>804</v>
      </c>
      <c r="E1305" s="68" t="s">
        <v>2979</v>
      </c>
      <c r="F1305" s="108">
        <v>30</v>
      </c>
      <c r="G1305" s="111">
        <v>30</v>
      </c>
      <c r="H1305" s="109" t="s">
        <v>129</v>
      </c>
      <c r="I1305" s="108">
        <v>26</v>
      </c>
      <c r="J1305" s="115">
        <v>26</v>
      </c>
      <c r="K1305" s="113" t="s">
        <v>129</v>
      </c>
      <c r="L1305" s="108">
        <v>20</v>
      </c>
      <c r="M1305" s="115">
        <v>20</v>
      </c>
      <c r="N1305" s="113" t="s">
        <v>129</v>
      </c>
    </row>
    <row r="1306" spans="1:14" ht="16.5">
      <c r="A1306" s="105" t="s">
        <v>2980</v>
      </c>
      <c r="B1306" s="67" t="s">
        <v>1257</v>
      </c>
      <c r="C1306" s="67" t="s">
        <v>774</v>
      </c>
      <c r="D1306" s="67" t="s">
        <v>804</v>
      </c>
      <c r="E1306" s="68" t="s">
        <v>2981</v>
      </c>
      <c r="F1306" s="108">
        <v>11</v>
      </c>
      <c r="G1306" s="111">
        <v>11</v>
      </c>
      <c r="H1306" s="109" t="s">
        <v>129</v>
      </c>
      <c r="I1306" s="108">
        <v>10</v>
      </c>
      <c r="J1306" s="115">
        <v>10</v>
      </c>
      <c r="K1306" s="113" t="s">
        <v>129</v>
      </c>
      <c r="L1306" s="108">
        <v>9</v>
      </c>
      <c r="M1306" s="115">
        <v>9</v>
      </c>
      <c r="N1306" s="113" t="s">
        <v>129</v>
      </c>
    </row>
    <row r="1307" spans="1:14" ht="16.5">
      <c r="A1307" s="105" t="s">
        <v>805</v>
      </c>
      <c r="B1307" s="67" t="s">
        <v>1257</v>
      </c>
      <c r="C1307" s="67" t="s">
        <v>774</v>
      </c>
      <c r="D1307" s="67" t="s">
        <v>806</v>
      </c>
      <c r="E1307" s="68"/>
      <c r="F1307" s="108">
        <v>33</v>
      </c>
      <c r="G1307" s="111">
        <v>33</v>
      </c>
      <c r="H1307" s="109" t="s">
        <v>129</v>
      </c>
      <c r="I1307" s="108">
        <v>34</v>
      </c>
      <c r="J1307" s="115">
        <v>34</v>
      </c>
      <c r="K1307" s="113" t="s">
        <v>129</v>
      </c>
      <c r="L1307" s="108">
        <v>51</v>
      </c>
      <c r="M1307" s="115">
        <v>50</v>
      </c>
      <c r="N1307" s="113" t="s">
        <v>129</v>
      </c>
    </row>
    <row r="1308" spans="1:14" ht="16.5">
      <c r="A1308" s="105" t="s">
        <v>2982</v>
      </c>
      <c r="B1308" s="67" t="s">
        <v>1257</v>
      </c>
      <c r="C1308" s="67" t="s">
        <v>774</v>
      </c>
      <c r="D1308" s="67" t="s">
        <v>806</v>
      </c>
      <c r="E1308" s="68" t="s">
        <v>161</v>
      </c>
      <c r="F1308" s="108">
        <v>8</v>
      </c>
      <c r="G1308" s="111">
        <v>8</v>
      </c>
      <c r="H1308" s="109" t="s">
        <v>129</v>
      </c>
      <c r="I1308" s="108">
        <v>9</v>
      </c>
      <c r="J1308" s="115">
        <v>9</v>
      </c>
      <c r="K1308" s="113" t="s">
        <v>129</v>
      </c>
      <c r="L1308" s="108">
        <v>13</v>
      </c>
      <c r="M1308" s="115">
        <v>13</v>
      </c>
      <c r="N1308" s="113" t="s">
        <v>129</v>
      </c>
    </row>
    <row r="1309" spans="1:14" ht="16.5">
      <c r="A1309" s="105" t="s">
        <v>2983</v>
      </c>
      <c r="B1309" s="67" t="s">
        <v>1257</v>
      </c>
      <c r="C1309" s="67" t="s">
        <v>774</v>
      </c>
      <c r="D1309" s="67" t="s">
        <v>806</v>
      </c>
      <c r="E1309" s="68" t="s">
        <v>279</v>
      </c>
      <c r="F1309" s="108">
        <v>13</v>
      </c>
      <c r="G1309" s="111">
        <v>13</v>
      </c>
      <c r="H1309" s="109" t="s">
        <v>129</v>
      </c>
      <c r="I1309" s="108">
        <v>13</v>
      </c>
      <c r="J1309" s="115">
        <v>13</v>
      </c>
      <c r="K1309" s="113" t="s">
        <v>129</v>
      </c>
      <c r="L1309" s="108">
        <v>22</v>
      </c>
      <c r="M1309" s="115">
        <v>22</v>
      </c>
      <c r="N1309" s="113" t="s">
        <v>129</v>
      </c>
    </row>
    <row r="1310" spans="1:14" ht="16.5">
      <c r="A1310" s="105" t="s">
        <v>2984</v>
      </c>
      <c r="B1310" s="67" t="s">
        <v>1257</v>
      </c>
      <c r="C1310" s="67" t="s">
        <v>774</v>
      </c>
      <c r="D1310" s="67" t="s">
        <v>806</v>
      </c>
      <c r="E1310" s="68" t="s">
        <v>2083</v>
      </c>
      <c r="F1310" s="108">
        <v>8</v>
      </c>
      <c r="G1310" s="111">
        <v>8</v>
      </c>
      <c r="H1310" s="109" t="s">
        <v>129</v>
      </c>
      <c r="I1310" s="108">
        <v>8</v>
      </c>
      <c r="J1310" s="115">
        <v>8</v>
      </c>
      <c r="K1310" s="113" t="s">
        <v>129</v>
      </c>
      <c r="L1310" s="108">
        <v>11</v>
      </c>
      <c r="M1310" s="115">
        <v>10</v>
      </c>
      <c r="N1310" s="113" t="s">
        <v>129</v>
      </c>
    </row>
    <row r="1311" spans="1:14" ht="16.5">
      <c r="A1311" s="105" t="s">
        <v>2985</v>
      </c>
      <c r="B1311" s="67" t="s">
        <v>1257</v>
      </c>
      <c r="C1311" s="67" t="s">
        <v>774</v>
      </c>
      <c r="D1311" s="67" t="s">
        <v>806</v>
      </c>
      <c r="E1311" s="68" t="s">
        <v>368</v>
      </c>
      <c r="F1311" s="108">
        <v>2</v>
      </c>
      <c r="G1311" s="111" t="s">
        <v>130</v>
      </c>
      <c r="H1311" s="109" t="s">
        <v>130</v>
      </c>
      <c r="I1311" s="108">
        <v>2</v>
      </c>
      <c r="J1311" s="115" t="s">
        <v>130</v>
      </c>
      <c r="K1311" s="113" t="s">
        <v>130</v>
      </c>
      <c r="L1311" s="108">
        <v>3</v>
      </c>
      <c r="M1311" s="115" t="s">
        <v>130</v>
      </c>
      <c r="N1311" s="113" t="s">
        <v>130</v>
      </c>
    </row>
    <row r="1312" spans="1:14" ht="16.5">
      <c r="A1312" s="105" t="s">
        <v>2986</v>
      </c>
      <c r="B1312" s="67" t="s">
        <v>1257</v>
      </c>
      <c r="C1312" s="67" t="s">
        <v>774</v>
      </c>
      <c r="D1312" s="67" t="s">
        <v>806</v>
      </c>
      <c r="E1312" s="68" t="s">
        <v>2987</v>
      </c>
      <c r="F1312" s="108">
        <v>2</v>
      </c>
      <c r="G1312" s="111" t="s">
        <v>130</v>
      </c>
      <c r="H1312" s="109" t="s">
        <v>130</v>
      </c>
      <c r="I1312" s="108">
        <v>2</v>
      </c>
      <c r="J1312" s="115" t="s">
        <v>130</v>
      </c>
      <c r="K1312" s="113" t="s">
        <v>130</v>
      </c>
      <c r="L1312" s="108">
        <v>2</v>
      </c>
      <c r="M1312" s="115" t="s">
        <v>130</v>
      </c>
      <c r="N1312" s="113" t="s">
        <v>130</v>
      </c>
    </row>
    <row r="1313" spans="1:14" ht="16.5">
      <c r="A1313" s="105" t="s">
        <v>2988</v>
      </c>
      <c r="B1313" s="67" t="s">
        <v>1257</v>
      </c>
      <c r="C1313" s="67" t="s">
        <v>808</v>
      </c>
      <c r="D1313" s="67"/>
      <c r="E1313" s="68"/>
      <c r="F1313" s="108">
        <v>466</v>
      </c>
      <c r="G1313" s="111">
        <v>458</v>
      </c>
      <c r="H1313" s="109">
        <v>8</v>
      </c>
      <c r="I1313" s="108">
        <v>402</v>
      </c>
      <c r="J1313" s="115">
        <v>397</v>
      </c>
      <c r="K1313" s="113">
        <v>5</v>
      </c>
      <c r="L1313" s="108">
        <v>350</v>
      </c>
      <c r="M1313" s="115">
        <v>343</v>
      </c>
      <c r="N1313" s="113">
        <v>7</v>
      </c>
    </row>
    <row r="1314" spans="1:14" ht="16.5">
      <c r="A1314" s="105" t="s">
        <v>809</v>
      </c>
      <c r="B1314" s="67" t="s">
        <v>1257</v>
      </c>
      <c r="C1314" s="67" t="s">
        <v>808</v>
      </c>
      <c r="D1314" s="67" t="s">
        <v>810</v>
      </c>
      <c r="E1314" s="68"/>
      <c r="F1314" s="108">
        <v>11</v>
      </c>
      <c r="G1314" s="111">
        <v>11</v>
      </c>
      <c r="H1314" s="109" t="s">
        <v>129</v>
      </c>
      <c r="I1314" s="108">
        <v>10</v>
      </c>
      <c r="J1314" s="115">
        <v>10</v>
      </c>
      <c r="K1314" s="113" t="s">
        <v>129</v>
      </c>
      <c r="L1314" s="108">
        <v>10</v>
      </c>
      <c r="M1314" s="115">
        <v>10</v>
      </c>
      <c r="N1314" s="113" t="s">
        <v>129</v>
      </c>
    </row>
    <row r="1315" spans="1:14" ht="16.5">
      <c r="A1315" s="105" t="s">
        <v>2989</v>
      </c>
      <c r="B1315" s="67" t="s">
        <v>1257</v>
      </c>
      <c r="C1315" s="67" t="s">
        <v>808</v>
      </c>
      <c r="D1315" s="67" t="s">
        <v>810</v>
      </c>
      <c r="E1315" s="68" t="s">
        <v>156</v>
      </c>
      <c r="F1315" s="108">
        <v>9</v>
      </c>
      <c r="G1315" s="111">
        <v>9</v>
      </c>
      <c r="H1315" s="109" t="s">
        <v>129</v>
      </c>
      <c r="I1315" s="108">
        <v>8</v>
      </c>
      <c r="J1315" s="115">
        <v>8</v>
      </c>
      <c r="K1315" s="113" t="s">
        <v>129</v>
      </c>
      <c r="L1315" s="108">
        <v>4</v>
      </c>
      <c r="M1315" s="115">
        <v>4</v>
      </c>
      <c r="N1315" s="113" t="s">
        <v>129</v>
      </c>
    </row>
    <row r="1316" spans="1:14" ht="16.5">
      <c r="A1316" s="105" t="s">
        <v>2990</v>
      </c>
      <c r="B1316" s="67" t="s">
        <v>1257</v>
      </c>
      <c r="C1316" s="67" t="s">
        <v>808</v>
      </c>
      <c r="D1316" s="67" t="s">
        <v>810</v>
      </c>
      <c r="E1316" s="68" t="s">
        <v>2991</v>
      </c>
      <c r="F1316" s="108">
        <v>1</v>
      </c>
      <c r="G1316" s="111" t="s">
        <v>130</v>
      </c>
      <c r="H1316" s="109" t="s">
        <v>130</v>
      </c>
      <c r="I1316" s="108">
        <v>1</v>
      </c>
      <c r="J1316" s="115" t="s">
        <v>130</v>
      </c>
      <c r="K1316" s="113" t="s">
        <v>130</v>
      </c>
      <c r="L1316" s="108">
        <v>1</v>
      </c>
      <c r="M1316" s="115" t="s">
        <v>130</v>
      </c>
      <c r="N1316" s="113" t="s">
        <v>130</v>
      </c>
    </row>
    <row r="1317" spans="1:14" ht="16.5">
      <c r="A1317" s="105" t="s">
        <v>2992</v>
      </c>
      <c r="B1317" s="67" t="s">
        <v>1257</v>
      </c>
      <c r="C1317" s="67" t="s">
        <v>808</v>
      </c>
      <c r="D1317" s="67" t="s">
        <v>810</v>
      </c>
      <c r="E1317" s="68" t="s">
        <v>148</v>
      </c>
      <c r="F1317" s="108" t="s">
        <v>129</v>
      </c>
      <c r="G1317" s="111" t="s">
        <v>129</v>
      </c>
      <c r="H1317" s="109" t="s">
        <v>129</v>
      </c>
      <c r="I1317" s="108" t="s">
        <v>129</v>
      </c>
      <c r="J1317" s="115" t="s">
        <v>129</v>
      </c>
      <c r="K1317" s="113" t="s">
        <v>129</v>
      </c>
      <c r="L1317" s="108" t="s">
        <v>129</v>
      </c>
      <c r="M1317" s="115" t="s">
        <v>129</v>
      </c>
      <c r="N1317" s="113" t="s">
        <v>129</v>
      </c>
    </row>
    <row r="1318" spans="1:14" ht="16.5">
      <c r="A1318" s="105" t="s">
        <v>2993</v>
      </c>
      <c r="B1318" s="67" t="s">
        <v>1257</v>
      </c>
      <c r="C1318" s="67" t="s">
        <v>808</v>
      </c>
      <c r="D1318" s="67" t="s">
        <v>810</v>
      </c>
      <c r="E1318" s="68" t="s">
        <v>189</v>
      </c>
      <c r="F1318" s="108">
        <v>1</v>
      </c>
      <c r="G1318" s="111" t="s">
        <v>130</v>
      </c>
      <c r="H1318" s="109" t="s">
        <v>130</v>
      </c>
      <c r="I1318" s="108">
        <v>1</v>
      </c>
      <c r="J1318" s="115" t="s">
        <v>130</v>
      </c>
      <c r="K1318" s="113" t="s">
        <v>130</v>
      </c>
      <c r="L1318" s="108">
        <v>2</v>
      </c>
      <c r="M1318" s="115" t="s">
        <v>130</v>
      </c>
      <c r="N1318" s="113" t="s">
        <v>130</v>
      </c>
    </row>
    <row r="1319" spans="1:14" ht="16.5">
      <c r="A1319" s="105" t="s">
        <v>2994</v>
      </c>
      <c r="B1319" s="67" t="s">
        <v>1257</v>
      </c>
      <c r="C1319" s="67" t="s">
        <v>808</v>
      </c>
      <c r="D1319" s="67" t="s">
        <v>810</v>
      </c>
      <c r="E1319" s="68" t="s">
        <v>398</v>
      </c>
      <c r="F1319" s="108" t="s">
        <v>129</v>
      </c>
      <c r="G1319" s="111" t="s">
        <v>129</v>
      </c>
      <c r="H1319" s="109" t="s">
        <v>129</v>
      </c>
      <c r="I1319" s="108" t="s">
        <v>129</v>
      </c>
      <c r="J1319" s="115" t="s">
        <v>129</v>
      </c>
      <c r="K1319" s="113" t="s">
        <v>129</v>
      </c>
      <c r="L1319" s="108" t="s">
        <v>129</v>
      </c>
      <c r="M1319" s="115" t="s">
        <v>129</v>
      </c>
      <c r="N1319" s="113" t="s">
        <v>129</v>
      </c>
    </row>
    <row r="1320" spans="1:14" ht="16.5">
      <c r="A1320" s="105" t="s">
        <v>2995</v>
      </c>
      <c r="B1320" s="67" t="s">
        <v>1257</v>
      </c>
      <c r="C1320" s="67" t="s">
        <v>808</v>
      </c>
      <c r="D1320" s="67" t="s">
        <v>810</v>
      </c>
      <c r="E1320" s="68" t="s">
        <v>2996</v>
      </c>
      <c r="F1320" s="108" t="s">
        <v>129</v>
      </c>
      <c r="G1320" s="111" t="s">
        <v>129</v>
      </c>
      <c r="H1320" s="109" t="s">
        <v>129</v>
      </c>
      <c r="I1320" s="108" t="s">
        <v>129</v>
      </c>
      <c r="J1320" s="115" t="s">
        <v>129</v>
      </c>
      <c r="K1320" s="113" t="s">
        <v>129</v>
      </c>
      <c r="L1320" s="108" t="s">
        <v>129</v>
      </c>
      <c r="M1320" s="115" t="s">
        <v>129</v>
      </c>
      <c r="N1320" s="113" t="s">
        <v>129</v>
      </c>
    </row>
    <row r="1321" spans="1:14" ht="16.5">
      <c r="A1321" s="105" t="s">
        <v>2997</v>
      </c>
      <c r="B1321" s="67" t="s">
        <v>1257</v>
      </c>
      <c r="C1321" s="67" t="s">
        <v>808</v>
      </c>
      <c r="D1321" s="67" t="s">
        <v>810</v>
      </c>
      <c r="E1321" s="68" t="s">
        <v>2998</v>
      </c>
      <c r="F1321" s="195" t="s">
        <v>129</v>
      </c>
      <c r="G1321" s="196" t="s">
        <v>129</v>
      </c>
      <c r="H1321" s="197" t="s">
        <v>129</v>
      </c>
      <c r="I1321" s="108" t="s">
        <v>129</v>
      </c>
      <c r="J1321" s="115" t="s">
        <v>129</v>
      </c>
      <c r="K1321" s="113" t="s">
        <v>129</v>
      </c>
      <c r="L1321" s="108" t="s">
        <v>129</v>
      </c>
      <c r="M1321" s="115" t="s">
        <v>129</v>
      </c>
      <c r="N1321" s="113" t="s">
        <v>129</v>
      </c>
    </row>
    <row r="1322" spans="1:14" ht="16.5">
      <c r="A1322" s="105" t="s">
        <v>2999</v>
      </c>
      <c r="B1322" s="67" t="s">
        <v>1257</v>
      </c>
      <c r="C1322" s="67" t="s">
        <v>808</v>
      </c>
      <c r="D1322" s="67" t="s">
        <v>810</v>
      </c>
      <c r="E1322" s="68" t="s">
        <v>132</v>
      </c>
      <c r="F1322" s="108" t="s">
        <v>129</v>
      </c>
      <c r="G1322" s="111" t="s">
        <v>129</v>
      </c>
      <c r="H1322" s="109" t="s">
        <v>129</v>
      </c>
      <c r="I1322" s="108" t="s">
        <v>129</v>
      </c>
      <c r="J1322" s="115" t="s">
        <v>129</v>
      </c>
      <c r="K1322" s="113" t="s">
        <v>129</v>
      </c>
      <c r="L1322" s="108" t="s">
        <v>129</v>
      </c>
      <c r="M1322" s="115" t="s">
        <v>129</v>
      </c>
      <c r="N1322" s="113" t="s">
        <v>129</v>
      </c>
    </row>
    <row r="1323" spans="1:14" ht="16.5">
      <c r="A1323" s="105" t="s">
        <v>3000</v>
      </c>
      <c r="B1323" s="67" t="s">
        <v>1257</v>
      </c>
      <c r="C1323" s="67" t="s">
        <v>808</v>
      </c>
      <c r="D1323" s="67" t="s">
        <v>810</v>
      </c>
      <c r="E1323" s="68" t="s">
        <v>3001</v>
      </c>
      <c r="F1323" s="108" t="s">
        <v>129</v>
      </c>
      <c r="G1323" s="111" t="s">
        <v>129</v>
      </c>
      <c r="H1323" s="109" t="s">
        <v>129</v>
      </c>
      <c r="I1323" s="108" t="s">
        <v>129</v>
      </c>
      <c r="J1323" s="115" t="s">
        <v>129</v>
      </c>
      <c r="K1323" s="113" t="s">
        <v>129</v>
      </c>
      <c r="L1323" s="108">
        <v>2</v>
      </c>
      <c r="M1323" s="115" t="s">
        <v>130</v>
      </c>
      <c r="N1323" s="113" t="s">
        <v>130</v>
      </c>
    </row>
    <row r="1324" spans="1:14" ht="16.5">
      <c r="A1324" s="105" t="s">
        <v>3002</v>
      </c>
      <c r="B1324" s="67" t="s">
        <v>1257</v>
      </c>
      <c r="C1324" s="67" t="s">
        <v>808</v>
      </c>
      <c r="D1324" s="67" t="s">
        <v>810</v>
      </c>
      <c r="E1324" s="68" t="s">
        <v>3003</v>
      </c>
      <c r="F1324" s="108" t="s">
        <v>129</v>
      </c>
      <c r="G1324" s="111" t="s">
        <v>129</v>
      </c>
      <c r="H1324" s="109" t="s">
        <v>129</v>
      </c>
      <c r="I1324" s="108" t="s">
        <v>129</v>
      </c>
      <c r="J1324" s="115" t="s">
        <v>129</v>
      </c>
      <c r="K1324" s="113" t="s">
        <v>129</v>
      </c>
      <c r="L1324" s="108">
        <v>1</v>
      </c>
      <c r="M1324" s="115" t="s">
        <v>130</v>
      </c>
      <c r="N1324" s="113" t="s">
        <v>130</v>
      </c>
    </row>
    <row r="1325" spans="1:14" ht="16.5">
      <c r="A1325" s="105" t="s">
        <v>811</v>
      </c>
      <c r="B1325" s="67" t="s">
        <v>1257</v>
      </c>
      <c r="C1325" s="67" t="s">
        <v>808</v>
      </c>
      <c r="D1325" s="67" t="s">
        <v>812</v>
      </c>
      <c r="E1325" s="68"/>
      <c r="F1325" s="108">
        <v>172</v>
      </c>
      <c r="G1325" s="111">
        <v>171</v>
      </c>
      <c r="H1325" s="109">
        <v>1</v>
      </c>
      <c r="I1325" s="108">
        <v>145</v>
      </c>
      <c r="J1325" s="115">
        <v>144</v>
      </c>
      <c r="K1325" s="113">
        <v>1</v>
      </c>
      <c r="L1325" s="108">
        <v>126</v>
      </c>
      <c r="M1325" s="115">
        <v>124</v>
      </c>
      <c r="N1325" s="113">
        <v>2</v>
      </c>
    </row>
    <row r="1326" spans="1:14" ht="16.5">
      <c r="A1326" s="105" t="s">
        <v>3004</v>
      </c>
      <c r="B1326" s="67" t="s">
        <v>1257</v>
      </c>
      <c r="C1326" s="67" t="s">
        <v>808</v>
      </c>
      <c r="D1326" s="67" t="s">
        <v>812</v>
      </c>
      <c r="E1326" s="68" t="s">
        <v>3005</v>
      </c>
      <c r="F1326" s="108">
        <v>41</v>
      </c>
      <c r="G1326" s="111">
        <v>41</v>
      </c>
      <c r="H1326" s="109" t="s">
        <v>129</v>
      </c>
      <c r="I1326" s="108">
        <v>37</v>
      </c>
      <c r="J1326" s="115">
        <v>37</v>
      </c>
      <c r="K1326" s="113" t="s">
        <v>129</v>
      </c>
      <c r="L1326" s="108">
        <v>35</v>
      </c>
      <c r="M1326" s="115">
        <v>35</v>
      </c>
      <c r="N1326" s="113" t="s">
        <v>129</v>
      </c>
    </row>
    <row r="1327" spans="1:14" ht="16.5">
      <c r="A1327" s="105" t="s">
        <v>3006</v>
      </c>
      <c r="B1327" s="67" t="s">
        <v>1257</v>
      </c>
      <c r="C1327" s="67" t="s">
        <v>808</v>
      </c>
      <c r="D1327" s="67" t="s">
        <v>812</v>
      </c>
      <c r="E1327" s="68" t="s">
        <v>266</v>
      </c>
      <c r="F1327" s="108">
        <v>28</v>
      </c>
      <c r="G1327" s="111">
        <v>28</v>
      </c>
      <c r="H1327" s="109" t="s">
        <v>129</v>
      </c>
      <c r="I1327" s="108">
        <v>26</v>
      </c>
      <c r="J1327" s="115">
        <v>26</v>
      </c>
      <c r="K1327" s="113" t="s">
        <v>129</v>
      </c>
      <c r="L1327" s="108">
        <v>24</v>
      </c>
      <c r="M1327" s="115">
        <v>24</v>
      </c>
      <c r="N1327" s="113" t="s">
        <v>129</v>
      </c>
    </row>
    <row r="1328" spans="1:14" ht="16.5">
      <c r="A1328" s="105" t="s">
        <v>3007</v>
      </c>
      <c r="B1328" s="67" t="s">
        <v>1257</v>
      </c>
      <c r="C1328" s="67" t="s">
        <v>808</v>
      </c>
      <c r="D1328" s="67" t="s">
        <v>812</v>
      </c>
      <c r="E1328" s="68" t="s">
        <v>3008</v>
      </c>
      <c r="F1328" s="108">
        <v>17</v>
      </c>
      <c r="G1328" s="111">
        <v>17</v>
      </c>
      <c r="H1328" s="109" t="s">
        <v>129</v>
      </c>
      <c r="I1328" s="108">
        <v>12</v>
      </c>
      <c r="J1328" s="115">
        <v>12</v>
      </c>
      <c r="K1328" s="113" t="s">
        <v>129</v>
      </c>
      <c r="L1328" s="108">
        <v>10</v>
      </c>
      <c r="M1328" s="115">
        <v>10</v>
      </c>
      <c r="N1328" s="113" t="s">
        <v>129</v>
      </c>
    </row>
    <row r="1329" spans="1:14" ht="16.5">
      <c r="A1329" s="105" t="s">
        <v>3009</v>
      </c>
      <c r="B1329" s="67" t="s">
        <v>1257</v>
      </c>
      <c r="C1329" s="67" t="s">
        <v>808</v>
      </c>
      <c r="D1329" s="67" t="s">
        <v>812</v>
      </c>
      <c r="E1329" s="68" t="s">
        <v>3010</v>
      </c>
      <c r="F1329" s="108">
        <v>12</v>
      </c>
      <c r="G1329" s="111">
        <v>12</v>
      </c>
      <c r="H1329" s="109" t="s">
        <v>129</v>
      </c>
      <c r="I1329" s="108">
        <v>8</v>
      </c>
      <c r="J1329" s="115">
        <v>8</v>
      </c>
      <c r="K1329" s="113" t="s">
        <v>129</v>
      </c>
      <c r="L1329" s="108">
        <v>6</v>
      </c>
      <c r="M1329" s="115">
        <v>6</v>
      </c>
      <c r="N1329" s="113" t="s">
        <v>129</v>
      </c>
    </row>
    <row r="1330" spans="1:14" ht="16.5">
      <c r="A1330" s="105" t="s">
        <v>3011</v>
      </c>
      <c r="B1330" s="67" t="s">
        <v>1257</v>
      </c>
      <c r="C1330" s="67" t="s">
        <v>808</v>
      </c>
      <c r="D1330" s="67" t="s">
        <v>812</v>
      </c>
      <c r="E1330" s="68" t="s">
        <v>3012</v>
      </c>
      <c r="F1330" s="108">
        <v>13</v>
      </c>
      <c r="G1330" s="111">
        <v>13</v>
      </c>
      <c r="H1330" s="109" t="s">
        <v>129</v>
      </c>
      <c r="I1330" s="108">
        <v>12</v>
      </c>
      <c r="J1330" s="115">
        <v>12</v>
      </c>
      <c r="K1330" s="113" t="s">
        <v>129</v>
      </c>
      <c r="L1330" s="108">
        <v>10</v>
      </c>
      <c r="M1330" s="115">
        <v>10</v>
      </c>
      <c r="N1330" s="113" t="s">
        <v>129</v>
      </c>
    </row>
    <row r="1331" spans="1:14" ht="16.5">
      <c r="A1331" s="105" t="s">
        <v>3013</v>
      </c>
      <c r="B1331" s="67" t="s">
        <v>1257</v>
      </c>
      <c r="C1331" s="67" t="s">
        <v>808</v>
      </c>
      <c r="D1331" s="67" t="s">
        <v>812</v>
      </c>
      <c r="E1331" s="68" t="s">
        <v>3014</v>
      </c>
      <c r="F1331" s="108">
        <v>1</v>
      </c>
      <c r="G1331" s="111" t="s">
        <v>130</v>
      </c>
      <c r="H1331" s="109" t="s">
        <v>130</v>
      </c>
      <c r="I1331" s="108">
        <v>2</v>
      </c>
      <c r="J1331" s="115" t="s">
        <v>130</v>
      </c>
      <c r="K1331" s="113" t="s">
        <v>130</v>
      </c>
      <c r="L1331" s="108" t="s">
        <v>129</v>
      </c>
      <c r="M1331" s="115" t="s">
        <v>129</v>
      </c>
      <c r="N1331" s="113" t="s">
        <v>129</v>
      </c>
    </row>
    <row r="1332" spans="1:14" ht="16.5">
      <c r="A1332" s="105" t="s">
        <v>3015</v>
      </c>
      <c r="B1332" s="67" t="s">
        <v>1257</v>
      </c>
      <c r="C1332" s="67" t="s">
        <v>808</v>
      </c>
      <c r="D1332" s="67" t="s">
        <v>812</v>
      </c>
      <c r="E1332" s="68" t="s">
        <v>147</v>
      </c>
      <c r="F1332" s="108">
        <v>4</v>
      </c>
      <c r="G1332" s="111" t="s">
        <v>130</v>
      </c>
      <c r="H1332" s="109" t="s">
        <v>130</v>
      </c>
      <c r="I1332" s="108">
        <v>4</v>
      </c>
      <c r="J1332" s="115" t="s">
        <v>130</v>
      </c>
      <c r="K1332" s="113" t="s">
        <v>130</v>
      </c>
      <c r="L1332" s="108">
        <v>4</v>
      </c>
      <c r="M1332" s="115">
        <v>3</v>
      </c>
      <c r="N1332" s="113">
        <v>1</v>
      </c>
    </row>
    <row r="1333" spans="1:14" ht="16.5">
      <c r="A1333" s="105" t="s">
        <v>3016</v>
      </c>
      <c r="B1333" s="67" t="s">
        <v>1257</v>
      </c>
      <c r="C1333" s="67" t="s">
        <v>808</v>
      </c>
      <c r="D1333" s="67" t="s">
        <v>812</v>
      </c>
      <c r="E1333" s="68" t="s">
        <v>199</v>
      </c>
      <c r="F1333" s="108">
        <v>15</v>
      </c>
      <c r="G1333" s="111">
        <v>15</v>
      </c>
      <c r="H1333" s="109" t="s">
        <v>129</v>
      </c>
      <c r="I1333" s="108">
        <v>11</v>
      </c>
      <c r="J1333" s="115">
        <v>11</v>
      </c>
      <c r="K1333" s="113" t="s">
        <v>129</v>
      </c>
      <c r="L1333" s="108">
        <v>7</v>
      </c>
      <c r="M1333" s="115">
        <v>7</v>
      </c>
      <c r="N1333" s="113" t="s">
        <v>129</v>
      </c>
    </row>
    <row r="1334" spans="1:14" ht="16.5">
      <c r="A1334" s="105" t="s">
        <v>3017</v>
      </c>
      <c r="B1334" s="67" t="s">
        <v>1257</v>
      </c>
      <c r="C1334" s="67" t="s">
        <v>808</v>
      </c>
      <c r="D1334" s="67" t="s">
        <v>812</v>
      </c>
      <c r="E1334" s="68" t="s">
        <v>135</v>
      </c>
      <c r="F1334" s="108">
        <v>21</v>
      </c>
      <c r="G1334" s="111">
        <v>21</v>
      </c>
      <c r="H1334" s="109" t="s">
        <v>129</v>
      </c>
      <c r="I1334" s="108">
        <v>16</v>
      </c>
      <c r="J1334" s="115">
        <v>16</v>
      </c>
      <c r="K1334" s="113" t="s">
        <v>129</v>
      </c>
      <c r="L1334" s="108">
        <v>16</v>
      </c>
      <c r="M1334" s="115">
        <v>15</v>
      </c>
      <c r="N1334" s="113">
        <v>1</v>
      </c>
    </row>
    <row r="1335" spans="1:14" ht="16.5">
      <c r="A1335" s="105" t="s">
        <v>3018</v>
      </c>
      <c r="B1335" s="67" t="s">
        <v>1257</v>
      </c>
      <c r="C1335" s="67" t="s">
        <v>808</v>
      </c>
      <c r="D1335" s="67" t="s">
        <v>812</v>
      </c>
      <c r="E1335" s="68" t="s">
        <v>270</v>
      </c>
      <c r="F1335" s="108">
        <v>13</v>
      </c>
      <c r="G1335" s="111">
        <v>13</v>
      </c>
      <c r="H1335" s="109" t="s">
        <v>129</v>
      </c>
      <c r="I1335" s="108">
        <v>11</v>
      </c>
      <c r="J1335" s="115">
        <v>11</v>
      </c>
      <c r="K1335" s="113" t="s">
        <v>129</v>
      </c>
      <c r="L1335" s="108">
        <v>9</v>
      </c>
      <c r="M1335" s="115">
        <v>9</v>
      </c>
      <c r="N1335" s="113" t="s">
        <v>129</v>
      </c>
    </row>
    <row r="1336" spans="1:14" ht="16.5">
      <c r="A1336" s="105" t="s">
        <v>3019</v>
      </c>
      <c r="B1336" s="67" t="s">
        <v>1257</v>
      </c>
      <c r="C1336" s="67" t="s">
        <v>808</v>
      </c>
      <c r="D1336" s="67" t="s">
        <v>812</v>
      </c>
      <c r="E1336" s="68" t="s">
        <v>151</v>
      </c>
      <c r="F1336" s="108">
        <v>7</v>
      </c>
      <c r="G1336" s="111">
        <v>7</v>
      </c>
      <c r="H1336" s="109" t="s">
        <v>129</v>
      </c>
      <c r="I1336" s="108">
        <v>6</v>
      </c>
      <c r="J1336" s="115">
        <v>6</v>
      </c>
      <c r="K1336" s="113" t="s">
        <v>129</v>
      </c>
      <c r="L1336" s="108">
        <v>5</v>
      </c>
      <c r="M1336" s="115">
        <v>5</v>
      </c>
      <c r="N1336" s="113" t="s">
        <v>129</v>
      </c>
    </row>
    <row r="1337" spans="1:14" ht="16.5">
      <c r="A1337" s="105" t="s">
        <v>813</v>
      </c>
      <c r="B1337" s="67" t="s">
        <v>1257</v>
      </c>
      <c r="C1337" s="67" t="s">
        <v>808</v>
      </c>
      <c r="D1337" s="67" t="s">
        <v>814</v>
      </c>
      <c r="E1337" s="68"/>
      <c r="F1337" s="108">
        <v>126</v>
      </c>
      <c r="G1337" s="111">
        <v>124</v>
      </c>
      <c r="H1337" s="109">
        <v>2</v>
      </c>
      <c r="I1337" s="108">
        <v>109</v>
      </c>
      <c r="J1337" s="115">
        <v>107</v>
      </c>
      <c r="K1337" s="113">
        <v>2</v>
      </c>
      <c r="L1337" s="108">
        <v>97</v>
      </c>
      <c r="M1337" s="115">
        <v>95</v>
      </c>
      <c r="N1337" s="113">
        <v>2</v>
      </c>
    </row>
    <row r="1338" spans="1:14" ht="16.5">
      <c r="A1338" s="105" t="s">
        <v>3020</v>
      </c>
      <c r="B1338" s="67" t="s">
        <v>1257</v>
      </c>
      <c r="C1338" s="67" t="s">
        <v>808</v>
      </c>
      <c r="D1338" s="67" t="s">
        <v>814</v>
      </c>
      <c r="E1338" s="68" t="s">
        <v>3021</v>
      </c>
      <c r="F1338" s="108">
        <v>13</v>
      </c>
      <c r="G1338" s="111">
        <v>13</v>
      </c>
      <c r="H1338" s="109" t="s">
        <v>129</v>
      </c>
      <c r="I1338" s="108">
        <v>11</v>
      </c>
      <c r="J1338" s="115">
        <v>11</v>
      </c>
      <c r="K1338" s="113" t="s">
        <v>129</v>
      </c>
      <c r="L1338" s="108">
        <v>10</v>
      </c>
      <c r="M1338" s="115">
        <v>10</v>
      </c>
      <c r="N1338" s="113" t="s">
        <v>129</v>
      </c>
    </row>
    <row r="1339" spans="1:14" ht="16.5">
      <c r="A1339" s="105" t="s">
        <v>3022</v>
      </c>
      <c r="B1339" s="67" t="s">
        <v>1257</v>
      </c>
      <c r="C1339" s="67" t="s">
        <v>808</v>
      </c>
      <c r="D1339" s="67" t="s">
        <v>814</v>
      </c>
      <c r="E1339" s="68" t="s">
        <v>3023</v>
      </c>
      <c r="F1339" s="108">
        <v>7</v>
      </c>
      <c r="G1339" s="111">
        <v>7</v>
      </c>
      <c r="H1339" s="109" t="s">
        <v>129</v>
      </c>
      <c r="I1339" s="108">
        <v>7</v>
      </c>
      <c r="J1339" s="115">
        <v>7</v>
      </c>
      <c r="K1339" s="113" t="s">
        <v>129</v>
      </c>
      <c r="L1339" s="108">
        <v>6</v>
      </c>
      <c r="M1339" s="115">
        <v>6</v>
      </c>
      <c r="N1339" s="113" t="s">
        <v>129</v>
      </c>
    </row>
    <row r="1340" spans="1:14" ht="16.5">
      <c r="A1340" s="105" t="s">
        <v>3024</v>
      </c>
      <c r="B1340" s="67" t="s">
        <v>1257</v>
      </c>
      <c r="C1340" s="67" t="s">
        <v>808</v>
      </c>
      <c r="D1340" s="67" t="s">
        <v>814</v>
      </c>
      <c r="E1340" s="68" t="s">
        <v>3025</v>
      </c>
      <c r="F1340" s="108">
        <v>3</v>
      </c>
      <c r="G1340" s="111" t="s">
        <v>130</v>
      </c>
      <c r="H1340" s="109" t="s">
        <v>130</v>
      </c>
      <c r="I1340" s="108">
        <v>3</v>
      </c>
      <c r="J1340" s="115">
        <v>3</v>
      </c>
      <c r="K1340" s="113" t="s">
        <v>129</v>
      </c>
      <c r="L1340" s="108">
        <v>3</v>
      </c>
      <c r="M1340" s="115">
        <v>3</v>
      </c>
      <c r="N1340" s="113" t="s">
        <v>129</v>
      </c>
    </row>
    <row r="1341" spans="1:14" ht="16.5">
      <c r="A1341" s="105" t="s">
        <v>3026</v>
      </c>
      <c r="B1341" s="67" t="s">
        <v>1257</v>
      </c>
      <c r="C1341" s="67" t="s">
        <v>808</v>
      </c>
      <c r="D1341" s="67" t="s">
        <v>814</v>
      </c>
      <c r="E1341" s="68" t="s">
        <v>3027</v>
      </c>
      <c r="F1341" s="108">
        <v>12</v>
      </c>
      <c r="G1341" s="111">
        <v>12</v>
      </c>
      <c r="H1341" s="109" t="s">
        <v>129</v>
      </c>
      <c r="I1341" s="108">
        <v>12</v>
      </c>
      <c r="J1341" s="115">
        <v>12</v>
      </c>
      <c r="K1341" s="113" t="s">
        <v>129</v>
      </c>
      <c r="L1341" s="108">
        <v>10</v>
      </c>
      <c r="M1341" s="115">
        <v>10</v>
      </c>
      <c r="N1341" s="113" t="s">
        <v>129</v>
      </c>
    </row>
    <row r="1342" spans="1:14" ht="16.5">
      <c r="A1342" s="105" t="s">
        <v>3028</v>
      </c>
      <c r="B1342" s="67" t="s">
        <v>1257</v>
      </c>
      <c r="C1342" s="67" t="s">
        <v>808</v>
      </c>
      <c r="D1342" s="67" t="s">
        <v>814</v>
      </c>
      <c r="E1342" s="68" t="s">
        <v>3029</v>
      </c>
      <c r="F1342" s="108">
        <v>38</v>
      </c>
      <c r="G1342" s="111">
        <v>36</v>
      </c>
      <c r="H1342" s="109">
        <v>2</v>
      </c>
      <c r="I1342" s="108">
        <v>35</v>
      </c>
      <c r="J1342" s="115">
        <v>33</v>
      </c>
      <c r="K1342" s="113">
        <v>2</v>
      </c>
      <c r="L1342" s="108">
        <v>35</v>
      </c>
      <c r="M1342" s="115">
        <v>33</v>
      </c>
      <c r="N1342" s="113">
        <v>2</v>
      </c>
    </row>
    <row r="1343" spans="1:14" ht="16.5">
      <c r="A1343" s="105" t="s">
        <v>3030</v>
      </c>
      <c r="B1343" s="67" t="s">
        <v>1257</v>
      </c>
      <c r="C1343" s="67" t="s">
        <v>808</v>
      </c>
      <c r="D1343" s="67" t="s">
        <v>814</v>
      </c>
      <c r="E1343" s="68" t="s">
        <v>3031</v>
      </c>
      <c r="F1343" s="108">
        <v>21</v>
      </c>
      <c r="G1343" s="111">
        <v>21</v>
      </c>
      <c r="H1343" s="109" t="s">
        <v>129</v>
      </c>
      <c r="I1343" s="108">
        <v>16</v>
      </c>
      <c r="J1343" s="115">
        <v>16</v>
      </c>
      <c r="K1343" s="113" t="s">
        <v>129</v>
      </c>
      <c r="L1343" s="108">
        <v>14</v>
      </c>
      <c r="M1343" s="115">
        <v>14</v>
      </c>
      <c r="N1343" s="113" t="s">
        <v>129</v>
      </c>
    </row>
    <row r="1344" spans="1:14" ht="16.5">
      <c r="A1344" s="105" t="s">
        <v>3032</v>
      </c>
      <c r="B1344" s="67" t="s">
        <v>1257</v>
      </c>
      <c r="C1344" s="67" t="s">
        <v>808</v>
      </c>
      <c r="D1344" s="67" t="s">
        <v>814</v>
      </c>
      <c r="E1344" s="68" t="s">
        <v>3033</v>
      </c>
      <c r="F1344" s="108">
        <v>27</v>
      </c>
      <c r="G1344" s="111">
        <v>27</v>
      </c>
      <c r="H1344" s="109" t="s">
        <v>129</v>
      </c>
      <c r="I1344" s="108">
        <v>22</v>
      </c>
      <c r="J1344" s="115">
        <v>22</v>
      </c>
      <c r="K1344" s="113" t="s">
        <v>129</v>
      </c>
      <c r="L1344" s="108">
        <v>16</v>
      </c>
      <c r="M1344" s="115">
        <v>16</v>
      </c>
      <c r="N1344" s="113" t="s">
        <v>129</v>
      </c>
    </row>
    <row r="1345" spans="1:14" ht="16.5">
      <c r="A1345" s="105" t="s">
        <v>3034</v>
      </c>
      <c r="B1345" s="67" t="s">
        <v>1257</v>
      </c>
      <c r="C1345" s="67" t="s">
        <v>808</v>
      </c>
      <c r="D1345" s="67" t="s">
        <v>814</v>
      </c>
      <c r="E1345" s="68" t="s">
        <v>3035</v>
      </c>
      <c r="F1345" s="108">
        <v>3</v>
      </c>
      <c r="G1345" s="111">
        <v>3</v>
      </c>
      <c r="H1345" s="109" t="s">
        <v>129</v>
      </c>
      <c r="I1345" s="108">
        <v>1</v>
      </c>
      <c r="J1345" s="115" t="s">
        <v>130</v>
      </c>
      <c r="K1345" s="113" t="s">
        <v>130</v>
      </c>
      <c r="L1345" s="108">
        <v>1</v>
      </c>
      <c r="M1345" s="115" t="s">
        <v>130</v>
      </c>
      <c r="N1345" s="113" t="s">
        <v>130</v>
      </c>
    </row>
    <row r="1346" spans="1:14" ht="16.5">
      <c r="A1346" s="105" t="s">
        <v>3036</v>
      </c>
      <c r="B1346" s="67" t="s">
        <v>1257</v>
      </c>
      <c r="C1346" s="67" t="s">
        <v>808</v>
      </c>
      <c r="D1346" s="67" t="s">
        <v>814</v>
      </c>
      <c r="E1346" s="68" t="s">
        <v>184</v>
      </c>
      <c r="F1346" s="108">
        <v>2</v>
      </c>
      <c r="G1346" s="111" t="s">
        <v>130</v>
      </c>
      <c r="H1346" s="109" t="s">
        <v>130</v>
      </c>
      <c r="I1346" s="108">
        <v>2</v>
      </c>
      <c r="J1346" s="115" t="s">
        <v>130</v>
      </c>
      <c r="K1346" s="113" t="s">
        <v>130</v>
      </c>
      <c r="L1346" s="108">
        <v>2</v>
      </c>
      <c r="M1346" s="115" t="s">
        <v>130</v>
      </c>
      <c r="N1346" s="113" t="s">
        <v>130</v>
      </c>
    </row>
    <row r="1347" spans="1:14" ht="16.5">
      <c r="A1347" s="105" t="s">
        <v>815</v>
      </c>
      <c r="B1347" s="67" t="s">
        <v>1257</v>
      </c>
      <c r="C1347" s="67" t="s">
        <v>808</v>
      </c>
      <c r="D1347" s="67" t="s">
        <v>816</v>
      </c>
      <c r="E1347" s="68"/>
      <c r="F1347" s="108">
        <v>157</v>
      </c>
      <c r="G1347" s="111">
        <v>152</v>
      </c>
      <c r="H1347" s="109">
        <v>5</v>
      </c>
      <c r="I1347" s="108">
        <v>138</v>
      </c>
      <c r="J1347" s="115">
        <v>136</v>
      </c>
      <c r="K1347" s="113">
        <v>2</v>
      </c>
      <c r="L1347" s="108">
        <v>117</v>
      </c>
      <c r="M1347" s="115">
        <v>114</v>
      </c>
      <c r="N1347" s="113">
        <v>3</v>
      </c>
    </row>
    <row r="1348" spans="1:14" ht="16.5">
      <c r="A1348" s="105" t="s">
        <v>3037</v>
      </c>
      <c r="B1348" s="67" t="s">
        <v>1257</v>
      </c>
      <c r="C1348" s="67" t="s">
        <v>808</v>
      </c>
      <c r="D1348" s="67" t="s">
        <v>816</v>
      </c>
      <c r="E1348" s="68" t="s">
        <v>3038</v>
      </c>
      <c r="F1348" s="108">
        <v>67</v>
      </c>
      <c r="G1348" s="111">
        <v>66</v>
      </c>
      <c r="H1348" s="109">
        <v>1</v>
      </c>
      <c r="I1348" s="108">
        <v>58</v>
      </c>
      <c r="J1348" s="115">
        <v>57</v>
      </c>
      <c r="K1348" s="113">
        <v>1</v>
      </c>
      <c r="L1348" s="108">
        <v>50</v>
      </c>
      <c r="M1348" s="115">
        <v>48</v>
      </c>
      <c r="N1348" s="113">
        <v>2</v>
      </c>
    </row>
    <row r="1349" spans="1:14" ht="16.5">
      <c r="A1349" s="105" t="s">
        <v>3039</v>
      </c>
      <c r="B1349" s="67" t="s">
        <v>1257</v>
      </c>
      <c r="C1349" s="67" t="s">
        <v>808</v>
      </c>
      <c r="D1349" s="67" t="s">
        <v>816</v>
      </c>
      <c r="E1349" s="68" t="s">
        <v>3040</v>
      </c>
      <c r="F1349" s="108">
        <v>13</v>
      </c>
      <c r="G1349" s="111">
        <v>13</v>
      </c>
      <c r="H1349" s="109" t="s">
        <v>129</v>
      </c>
      <c r="I1349" s="108">
        <v>11</v>
      </c>
      <c r="J1349" s="115">
        <v>11</v>
      </c>
      <c r="K1349" s="113" t="s">
        <v>129</v>
      </c>
      <c r="L1349" s="108">
        <v>9</v>
      </c>
      <c r="M1349" s="115">
        <v>9</v>
      </c>
      <c r="N1349" s="113" t="s">
        <v>129</v>
      </c>
    </row>
    <row r="1350" spans="1:14" ht="16.5">
      <c r="A1350" s="105" t="s">
        <v>3041</v>
      </c>
      <c r="B1350" s="67" t="s">
        <v>1257</v>
      </c>
      <c r="C1350" s="67" t="s">
        <v>808</v>
      </c>
      <c r="D1350" s="67" t="s">
        <v>816</v>
      </c>
      <c r="E1350" s="68" t="s">
        <v>201</v>
      </c>
      <c r="F1350" s="108">
        <v>52</v>
      </c>
      <c r="G1350" s="111">
        <v>48</v>
      </c>
      <c r="H1350" s="109">
        <v>4</v>
      </c>
      <c r="I1350" s="108">
        <v>50</v>
      </c>
      <c r="J1350" s="115">
        <v>49</v>
      </c>
      <c r="K1350" s="113">
        <v>1</v>
      </c>
      <c r="L1350" s="108">
        <v>41</v>
      </c>
      <c r="M1350" s="115">
        <v>40</v>
      </c>
      <c r="N1350" s="113">
        <v>1</v>
      </c>
    </row>
    <row r="1351" spans="1:14" ht="16.5">
      <c r="A1351" s="105" t="s">
        <v>3042</v>
      </c>
      <c r="B1351" s="67" t="s">
        <v>1257</v>
      </c>
      <c r="C1351" s="67" t="s">
        <v>808</v>
      </c>
      <c r="D1351" s="67" t="s">
        <v>816</v>
      </c>
      <c r="E1351" s="68" t="s">
        <v>3043</v>
      </c>
      <c r="F1351" s="108">
        <v>25</v>
      </c>
      <c r="G1351" s="111">
        <v>25</v>
      </c>
      <c r="H1351" s="109" t="s">
        <v>129</v>
      </c>
      <c r="I1351" s="108">
        <v>19</v>
      </c>
      <c r="J1351" s="115">
        <v>19</v>
      </c>
      <c r="K1351" s="113" t="s">
        <v>129</v>
      </c>
      <c r="L1351" s="108">
        <v>17</v>
      </c>
      <c r="M1351" s="115">
        <v>17</v>
      </c>
      <c r="N1351" s="113" t="s">
        <v>129</v>
      </c>
    </row>
    <row r="1352" spans="1:14" ht="16.5">
      <c r="A1352" s="105" t="s">
        <v>3044</v>
      </c>
      <c r="B1352" s="67" t="s">
        <v>1257</v>
      </c>
      <c r="C1352" s="67" t="s">
        <v>808</v>
      </c>
      <c r="D1352" s="67" t="s">
        <v>808</v>
      </c>
      <c r="E1352" s="68"/>
      <c r="F1352" s="108" t="s">
        <v>128</v>
      </c>
      <c r="G1352" s="111" t="s">
        <v>128</v>
      </c>
      <c r="H1352" s="109" t="s">
        <v>128</v>
      </c>
      <c r="I1352" s="108" t="s">
        <v>128</v>
      </c>
      <c r="J1352" s="115" t="s">
        <v>128</v>
      </c>
      <c r="K1352" s="113" t="s">
        <v>128</v>
      </c>
      <c r="L1352" s="108" t="s">
        <v>129</v>
      </c>
      <c r="M1352" s="115" t="s">
        <v>129</v>
      </c>
      <c r="N1352" s="113" t="s">
        <v>129</v>
      </c>
    </row>
    <row r="1353" spans="1:14" ht="16.5">
      <c r="A1353" s="105" t="s">
        <v>3045</v>
      </c>
      <c r="B1353" s="67" t="s">
        <v>1257</v>
      </c>
      <c r="C1353" s="67" t="s">
        <v>808</v>
      </c>
      <c r="D1353" s="67" t="s">
        <v>808</v>
      </c>
      <c r="E1353" s="68"/>
      <c r="F1353" s="108" t="s">
        <v>128</v>
      </c>
      <c r="G1353" s="111" t="s">
        <v>128</v>
      </c>
      <c r="H1353" s="109" t="s">
        <v>128</v>
      </c>
      <c r="I1353" s="108" t="s">
        <v>129</v>
      </c>
      <c r="J1353" s="115" t="s">
        <v>129</v>
      </c>
      <c r="K1353" s="113" t="s">
        <v>129</v>
      </c>
      <c r="L1353" s="108" t="s">
        <v>129</v>
      </c>
      <c r="M1353" s="115" t="s">
        <v>129</v>
      </c>
      <c r="N1353" s="113" t="s">
        <v>129</v>
      </c>
    </row>
    <row r="1354" spans="1:14" ht="16.5">
      <c r="A1354" s="105" t="s">
        <v>3046</v>
      </c>
      <c r="B1354" s="67" t="s">
        <v>1257</v>
      </c>
      <c r="C1354" s="67" t="s">
        <v>818</v>
      </c>
      <c r="D1354" s="67"/>
      <c r="E1354" s="68"/>
      <c r="F1354" s="108">
        <v>4</v>
      </c>
      <c r="G1354" s="111">
        <v>4</v>
      </c>
      <c r="H1354" s="109" t="s">
        <v>129</v>
      </c>
      <c r="I1354" s="108">
        <v>2</v>
      </c>
      <c r="J1354" s="115" t="s">
        <v>130</v>
      </c>
      <c r="K1354" s="113" t="s">
        <v>130</v>
      </c>
      <c r="L1354" s="108">
        <v>2</v>
      </c>
      <c r="M1354" s="115" t="s">
        <v>130</v>
      </c>
      <c r="N1354" s="113" t="s">
        <v>130</v>
      </c>
    </row>
    <row r="1355" spans="1:14" ht="16.5">
      <c r="A1355" s="105" t="s">
        <v>3047</v>
      </c>
      <c r="B1355" s="67" t="s">
        <v>1257</v>
      </c>
      <c r="C1355" s="67" t="s">
        <v>818</v>
      </c>
      <c r="D1355" s="67" t="s">
        <v>818</v>
      </c>
      <c r="E1355" s="68" t="s">
        <v>3048</v>
      </c>
      <c r="F1355" s="108" t="s">
        <v>129</v>
      </c>
      <c r="G1355" s="111" t="s">
        <v>129</v>
      </c>
      <c r="H1355" s="109" t="s">
        <v>129</v>
      </c>
      <c r="I1355" s="108" t="s">
        <v>129</v>
      </c>
      <c r="J1355" s="115" t="s">
        <v>129</v>
      </c>
      <c r="K1355" s="113" t="s">
        <v>129</v>
      </c>
      <c r="L1355" s="108" t="s">
        <v>129</v>
      </c>
      <c r="M1355" s="115" t="s">
        <v>129</v>
      </c>
      <c r="N1355" s="113" t="s">
        <v>129</v>
      </c>
    </row>
    <row r="1356" spans="1:14" ht="16.5">
      <c r="A1356" s="105" t="s">
        <v>3049</v>
      </c>
      <c r="B1356" s="67" t="s">
        <v>1257</v>
      </c>
      <c r="C1356" s="67" t="s">
        <v>818</v>
      </c>
      <c r="D1356" s="67" t="s">
        <v>818</v>
      </c>
      <c r="E1356" s="68" t="s">
        <v>3050</v>
      </c>
      <c r="F1356" s="108">
        <v>2</v>
      </c>
      <c r="G1356" s="111" t="s">
        <v>130</v>
      </c>
      <c r="H1356" s="109" t="s">
        <v>130</v>
      </c>
      <c r="I1356" s="108">
        <v>1</v>
      </c>
      <c r="J1356" s="115" t="s">
        <v>130</v>
      </c>
      <c r="K1356" s="113" t="s">
        <v>130</v>
      </c>
      <c r="L1356" s="108">
        <v>1</v>
      </c>
      <c r="M1356" s="115" t="s">
        <v>130</v>
      </c>
      <c r="N1356" s="113" t="s">
        <v>130</v>
      </c>
    </row>
    <row r="1357" spans="1:14" ht="16.5">
      <c r="A1357" s="105" t="s">
        <v>3051</v>
      </c>
      <c r="B1357" s="67" t="s">
        <v>1257</v>
      </c>
      <c r="C1357" s="67" t="s">
        <v>818</v>
      </c>
      <c r="D1357" s="67" t="s">
        <v>818</v>
      </c>
      <c r="E1357" s="68" t="s">
        <v>3052</v>
      </c>
      <c r="F1357" s="108" t="s">
        <v>129</v>
      </c>
      <c r="G1357" s="111" t="s">
        <v>129</v>
      </c>
      <c r="H1357" s="109" t="s">
        <v>129</v>
      </c>
      <c r="I1357" s="108" t="s">
        <v>129</v>
      </c>
      <c r="J1357" s="115" t="s">
        <v>129</v>
      </c>
      <c r="K1357" s="113" t="s">
        <v>129</v>
      </c>
      <c r="L1357" s="108" t="s">
        <v>129</v>
      </c>
      <c r="M1357" s="115" t="s">
        <v>129</v>
      </c>
      <c r="N1357" s="113" t="s">
        <v>129</v>
      </c>
    </row>
    <row r="1358" spans="1:14" ht="16.5">
      <c r="A1358" s="105" t="s">
        <v>3053</v>
      </c>
      <c r="B1358" s="67" t="s">
        <v>1257</v>
      </c>
      <c r="C1358" s="67" t="s">
        <v>818</v>
      </c>
      <c r="D1358" s="67" t="s">
        <v>818</v>
      </c>
      <c r="E1358" s="68" t="s">
        <v>3054</v>
      </c>
      <c r="F1358" s="108">
        <v>1</v>
      </c>
      <c r="G1358" s="111" t="s">
        <v>130</v>
      </c>
      <c r="H1358" s="109" t="s">
        <v>130</v>
      </c>
      <c r="I1358" s="108" t="s">
        <v>129</v>
      </c>
      <c r="J1358" s="115" t="s">
        <v>129</v>
      </c>
      <c r="K1358" s="113" t="s">
        <v>129</v>
      </c>
      <c r="L1358" s="108" t="s">
        <v>129</v>
      </c>
      <c r="M1358" s="115" t="s">
        <v>129</v>
      </c>
      <c r="N1358" s="113" t="s">
        <v>129</v>
      </c>
    </row>
    <row r="1359" spans="1:14" ht="16.5">
      <c r="A1359" s="105" t="s">
        <v>3055</v>
      </c>
      <c r="B1359" s="67" t="s">
        <v>1257</v>
      </c>
      <c r="C1359" s="67" t="s">
        <v>818</v>
      </c>
      <c r="D1359" s="67" t="s">
        <v>818</v>
      </c>
      <c r="E1359" s="68" t="s">
        <v>204</v>
      </c>
      <c r="F1359" s="108" t="s">
        <v>129</v>
      </c>
      <c r="G1359" s="111" t="s">
        <v>129</v>
      </c>
      <c r="H1359" s="109" t="s">
        <v>129</v>
      </c>
      <c r="I1359" s="108" t="s">
        <v>129</v>
      </c>
      <c r="J1359" s="115" t="s">
        <v>129</v>
      </c>
      <c r="K1359" s="113" t="s">
        <v>129</v>
      </c>
      <c r="L1359" s="108" t="s">
        <v>129</v>
      </c>
      <c r="M1359" s="115" t="s">
        <v>129</v>
      </c>
      <c r="N1359" s="113" t="s">
        <v>129</v>
      </c>
    </row>
    <row r="1360" spans="1:14" ht="16.5">
      <c r="A1360" s="105" t="s">
        <v>3056</v>
      </c>
      <c r="B1360" s="67" t="s">
        <v>1257</v>
      </c>
      <c r="C1360" s="67" t="s">
        <v>818</v>
      </c>
      <c r="D1360" s="67" t="s">
        <v>818</v>
      </c>
      <c r="E1360" s="68" t="s">
        <v>3057</v>
      </c>
      <c r="F1360" s="108">
        <v>1</v>
      </c>
      <c r="G1360" s="111" t="s">
        <v>130</v>
      </c>
      <c r="H1360" s="109" t="s">
        <v>130</v>
      </c>
      <c r="I1360" s="108">
        <v>1</v>
      </c>
      <c r="J1360" s="115" t="s">
        <v>130</v>
      </c>
      <c r="K1360" s="113" t="s">
        <v>130</v>
      </c>
      <c r="L1360" s="108">
        <v>1</v>
      </c>
      <c r="M1360" s="115" t="s">
        <v>130</v>
      </c>
      <c r="N1360" s="113" t="s">
        <v>130</v>
      </c>
    </row>
    <row r="1361" spans="1:14" ht="16.5">
      <c r="A1361" s="105" t="s">
        <v>3058</v>
      </c>
      <c r="B1361" s="67" t="s">
        <v>1257</v>
      </c>
      <c r="C1361" s="67" t="s">
        <v>818</v>
      </c>
      <c r="D1361" s="67" t="s">
        <v>818</v>
      </c>
      <c r="E1361" s="68" t="s">
        <v>3059</v>
      </c>
      <c r="F1361" s="108" t="s">
        <v>129</v>
      </c>
      <c r="G1361" s="111" t="s">
        <v>129</v>
      </c>
      <c r="H1361" s="109" t="s">
        <v>129</v>
      </c>
      <c r="I1361" s="108" t="s">
        <v>129</v>
      </c>
      <c r="J1361" s="115" t="s">
        <v>129</v>
      </c>
      <c r="K1361" s="113" t="s">
        <v>129</v>
      </c>
      <c r="L1361" s="108" t="s">
        <v>129</v>
      </c>
      <c r="M1361" s="115" t="s">
        <v>129</v>
      </c>
      <c r="N1361" s="113" t="s">
        <v>129</v>
      </c>
    </row>
    <row r="1362" spans="1:14" ht="16.5">
      <c r="A1362" s="105" t="s">
        <v>3060</v>
      </c>
      <c r="B1362" s="67" t="s">
        <v>1257</v>
      </c>
      <c r="C1362" s="67" t="s">
        <v>818</v>
      </c>
      <c r="D1362" s="67" t="s">
        <v>818</v>
      </c>
      <c r="E1362" s="68" t="s">
        <v>3061</v>
      </c>
      <c r="F1362" s="108" t="s">
        <v>129</v>
      </c>
      <c r="G1362" s="111" t="s">
        <v>129</v>
      </c>
      <c r="H1362" s="109" t="s">
        <v>129</v>
      </c>
      <c r="I1362" s="108" t="s">
        <v>129</v>
      </c>
      <c r="J1362" s="115" t="s">
        <v>129</v>
      </c>
      <c r="K1362" s="113" t="s">
        <v>129</v>
      </c>
      <c r="L1362" s="108" t="s">
        <v>129</v>
      </c>
      <c r="M1362" s="115" t="s">
        <v>129</v>
      </c>
      <c r="N1362" s="113" t="s">
        <v>129</v>
      </c>
    </row>
    <row r="1363" spans="1:14" ht="16.5">
      <c r="A1363" s="105" t="s">
        <v>3062</v>
      </c>
      <c r="B1363" s="67" t="s">
        <v>1257</v>
      </c>
      <c r="C1363" s="67" t="s">
        <v>820</v>
      </c>
      <c r="D1363" s="67"/>
      <c r="E1363" s="68"/>
      <c r="F1363" s="108">
        <v>837</v>
      </c>
      <c r="G1363" s="111">
        <v>834</v>
      </c>
      <c r="H1363" s="109">
        <v>3</v>
      </c>
      <c r="I1363" s="108">
        <v>807</v>
      </c>
      <c r="J1363" s="115">
        <v>804</v>
      </c>
      <c r="K1363" s="113">
        <v>3</v>
      </c>
      <c r="L1363" s="108">
        <v>720</v>
      </c>
      <c r="M1363" s="115">
        <v>715</v>
      </c>
      <c r="N1363" s="113">
        <v>5</v>
      </c>
    </row>
    <row r="1364" spans="1:14" ht="16.5">
      <c r="A1364" s="105" t="s">
        <v>821</v>
      </c>
      <c r="B1364" s="67" t="s">
        <v>1257</v>
      </c>
      <c r="C1364" s="67" t="s">
        <v>820</v>
      </c>
      <c r="D1364" s="67" t="s">
        <v>822</v>
      </c>
      <c r="E1364" s="68"/>
      <c r="F1364" s="108">
        <v>393</v>
      </c>
      <c r="G1364" s="111">
        <v>391</v>
      </c>
      <c r="H1364" s="109">
        <v>2</v>
      </c>
      <c r="I1364" s="108">
        <v>382</v>
      </c>
      <c r="J1364" s="115">
        <v>380</v>
      </c>
      <c r="K1364" s="113">
        <v>2</v>
      </c>
      <c r="L1364" s="108">
        <v>346</v>
      </c>
      <c r="M1364" s="115">
        <v>342</v>
      </c>
      <c r="N1364" s="113">
        <v>4</v>
      </c>
    </row>
    <row r="1365" spans="1:14" ht="16.5">
      <c r="A1365" s="105" t="s">
        <v>3063</v>
      </c>
      <c r="B1365" s="67" t="s">
        <v>1257</v>
      </c>
      <c r="C1365" s="67" t="s">
        <v>820</v>
      </c>
      <c r="D1365" s="67" t="s">
        <v>822</v>
      </c>
      <c r="E1365" s="68" t="s">
        <v>3064</v>
      </c>
      <c r="F1365" s="108">
        <v>8</v>
      </c>
      <c r="G1365" s="111">
        <v>8</v>
      </c>
      <c r="H1365" s="109" t="s">
        <v>129</v>
      </c>
      <c r="I1365" s="108">
        <v>8</v>
      </c>
      <c r="J1365" s="115">
        <v>8</v>
      </c>
      <c r="K1365" s="113" t="s">
        <v>129</v>
      </c>
      <c r="L1365" s="108">
        <v>8</v>
      </c>
      <c r="M1365" s="115">
        <v>8</v>
      </c>
      <c r="N1365" s="113" t="s">
        <v>129</v>
      </c>
    </row>
    <row r="1366" spans="1:14" ht="16.5">
      <c r="A1366" s="105" t="s">
        <v>3065</v>
      </c>
      <c r="B1366" s="67" t="s">
        <v>1257</v>
      </c>
      <c r="C1366" s="67" t="s">
        <v>820</v>
      </c>
      <c r="D1366" s="67" t="s">
        <v>822</v>
      </c>
      <c r="E1366" s="68" t="s">
        <v>3066</v>
      </c>
      <c r="F1366" s="108">
        <v>7</v>
      </c>
      <c r="G1366" s="111">
        <v>7</v>
      </c>
      <c r="H1366" s="109" t="s">
        <v>129</v>
      </c>
      <c r="I1366" s="108">
        <v>7</v>
      </c>
      <c r="J1366" s="115">
        <v>7</v>
      </c>
      <c r="K1366" s="113" t="s">
        <v>129</v>
      </c>
      <c r="L1366" s="108">
        <v>7</v>
      </c>
      <c r="M1366" s="115">
        <v>7</v>
      </c>
      <c r="N1366" s="113" t="s">
        <v>129</v>
      </c>
    </row>
    <row r="1367" spans="1:14" ht="16.5">
      <c r="A1367" s="105" t="s">
        <v>3067</v>
      </c>
      <c r="B1367" s="67" t="s">
        <v>1257</v>
      </c>
      <c r="C1367" s="67" t="s">
        <v>820</v>
      </c>
      <c r="D1367" s="67" t="s">
        <v>822</v>
      </c>
      <c r="E1367" s="68" t="s">
        <v>3068</v>
      </c>
      <c r="F1367" s="108">
        <v>16</v>
      </c>
      <c r="G1367" s="111">
        <v>16</v>
      </c>
      <c r="H1367" s="109" t="s">
        <v>129</v>
      </c>
      <c r="I1367" s="108">
        <v>16</v>
      </c>
      <c r="J1367" s="115">
        <v>16</v>
      </c>
      <c r="K1367" s="113" t="s">
        <v>129</v>
      </c>
      <c r="L1367" s="108">
        <v>12</v>
      </c>
      <c r="M1367" s="115">
        <v>11</v>
      </c>
      <c r="N1367" s="113">
        <v>1</v>
      </c>
    </row>
    <row r="1368" spans="1:14" ht="16.5">
      <c r="A1368" s="105" t="s">
        <v>3069</v>
      </c>
      <c r="B1368" s="67" t="s">
        <v>1257</v>
      </c>
      <c r="C1368" s="67" t="s">
        <v>820</v>
      </c>
      <c r="D1368" s="67" t="s">
        <v>822</v>
      </c>
      <c r="E1368" s="68" t="s">
        <v>3070</v>
      </c>
      <c r="F1368" s="108">
        <v>9</v>
      </c>
      <c r="G1368" s="111">
        <v>9</v>
      </c>
      <c r="H1368" s="109" t="s">
        <v>129</v>
      </c>
      <c r="I1368" s="108">
        <v>8</v>
      </c>
      <c r="J1368" s="115">
        <v>8</v>
      </c>
      <c r="K1368" s="113" t="s">
        <v>129</v>
      </c>
      <c r="L1368" s="108">
        <v>10</v>
      </c>
      <c r="M1368" s="115">
        <v>10</v>
      </c>
      <c r="N1368" s="113" t="s">
        <v>129</v>
      </c>
    </row>
    <row r="1369" spans="1:14" ht="16.5">
      <c r="A1369" s="105" t="s">
        <v>3071</v>
      </c>
      <c r="B1369" s="67" t="s">
        <v>1257</v>
      </c>
      <c r="C1369" s="67" t="s">
        <v>820</v>
      </c>
      <c r="D1369" s="67" t="s">
        <v>822</v>
      </c>
      <c r="E1369" s="68" t="s">
        <v>3072</v>
      </c>
      <c r="F1369" s="108">
        <v>6</v>
      </c>
      <c r="G1369" s="111">
        <v>6</v>
      </c>
      <c r="H1369" s="109" t="s">
        <v>129</v>
      </c>
      <c r="I1369" s="108">
        <v>6</v>
      </c>
      <c r="J1369" s="115">
        <v>6</v>
      </c>
      <c r="K1369" s="113" t="s">
        <v>129</v>
      </c>
      <c r="L1369" s="108">
        <v>6</v>
      </c>
      <c r="M1369" s="115">
        <v>6</v>
      </c>
      <c r="N1369" s="113" t="s">
        <v>129</v>
      </c>
    </row>
    <row r="1370" spans="1:14" ht="16.5">
      <c r="A1370" s="105" t="s">
        <v>3073</v>
      </c>
      <c r="B1370" s="67" t="s">
        <v>1257</v>
      </c>
      <c r="C1370" s="67" t="s">
        <v>820</v>
      </c>
      <c r="D1370" s="67" t="s">
        <v>822</v>
      </c>
      <c r="E1370" s="68" t="s">
        <v>137</v>
      </c>
      <c r="F1370" s="108">
        <v>8</v>
      </c>
      <c r="G1370" s="111">
        <v>8</v>
      </c>
      <c r="H1370" s="109" t="s">
        <v>129</v>
      </c>
      <c r="I1370" s="108">
        <v>8</v>
      </c>
      <c r="J1370" s="115">
        <v>8</v>
      </c>
      <c r="K1370" s="113" t="s">
        <v>129</v>
      </c>
      <c r="L1370" s="108">
        <v>6</v>
      </c>
      <c r="M1370" s="115">
        <v>6</v>
      </c>
      <c r="N1370" s="113" t="s">
        <v>129</v>
      </c>
    </row>
    <row r="1371" spans="1:14" ht="16.5">
      <c r="A1371" s="105" t="s">
        <v>3074</v>
      </c>
      <c r="B1371" s="67" t="s">
        <v>1257</v>
      </c>
      <c r="C1371" s="67" t="s">
        <v>820</v>
      </c>
      <c r="D1371" s="67" t="s">
        <v>822</v>
      </c>
      <c r="E1371" s="68" t="s">
        <v>3075</v>
      </c>
      <c r="F1371" s="108">
        <v>8</v>
      </c>
      <c r="G1371" s="111">
        <v>8</v>
      </c>
      <c r="H1371" s="109" t="s">
        <v>129</v>
      </c>
      <c r="I1371" s="108">
        <v>8</v>
      </c>
      <c r="J1371" s="115">
        <v>8</v>
      </c>
      <c r="K1371" s="113" t="s">
        <v>129</v>
      </c>
      <c r="L1371" s="108">
        <v>6</v>
      </c>
      <c r="M1371" s="115">
        <v>6</v>
      </c>
      <c r="N1371" s="113" t="s">
        <v>129</v>
      </c>
    </row>
    <row r="1372" spans="1:14" ht="16.5">
      <c r="A1372" s="105" t="s">
        <v>3076</v>
      </c>
      <c r="B1372" s="67" t="s">
        <v>1257</v>
      </c>
      <c r="C1372" s="67" t="s">
        <v>820</v>
      </c>
      <c r="D1372" s="67" t="s">
        <v>822</v>
      </c>
      <c r="E1372" s="68" t="s">
        <v>3077</v>
      </c>
      <c r="F1372" s="108">
        <v>20</v>
      </c>
      <c r="G1372" s="111">
        <v>18</v>
      </c>
      <c r="H1372" s="109">
        <v>2</v>
      </c>
      <c r="I1372" s="108">
        <v>23</v>
      </c>
      <c r="J1372" s="115">
        <v>21</v>
      </c>
      <c r="K1372" s="113">
        <v>2</v>
      </c>
      <c r="L1372" s="108">
        <v>16</v>
      </c>
      <c r="M1372" s="115">
        <v>15</v>
      </c>
      <c r="N1372" s="113">
        <v>1</v>
      </c>
    </row>
    <row r="1373" spans="1:14" ht="16.5">
      <c r="A1373" s="105" t="s">
        <v>3078</v>
      </c>
      <c r="B1373" s="67" t="s">
        <v>1257</v>
      </c>
      <c r="C1373" s="67" t="s">
        <v>820</v>
      </c>
      <c r="D1373" s="67" t="s">
        <v>822</v>
      </c>
      <c r="E1373" s="68" t="s">
        <v>3079</v>
      </c>
      <c r="F1373" s="108">
        <v>11</v>
      </c>
      <c r="G1373" s="111">
        <v>11</v>
      </c>
      <c r="H1373" s="109" t="s">
        <v>129</v>
      </c>
      <c r="I1373" s="108">
        <v>11</v>
      </c>
      <c r="J1373" s="115">
        <v>11</v>
      </c>
      <c r="K1373" s="113" t="s">
        <v>129</v>
      </c>
      <c r="L1373" s="108">
        <v>11</v>
      </c>
      <c r="M1373" s="115">
        <v>11</v>
      </c>
      <c r="N1373" s="113" t="s">
        <v>129</v>
      </c>
    </row>
    <row r="1374" spans="1:14" ht="16.5">
      <c r="A1374" s="105" t="s">
        <v>3080</v>
      </c>
      <c r="B1374" s="67" t="s">
        <v>1257</v>
      </c>
      <c r="C1374" s="67" t="s">
        <v>820</v>
      </c>
      <c r="D1374" s="67" t="s">
        <v>822</v>
      </c>
      <c r="E1374" s="68" t="s">
        <v>3081</v>
      </c>
      <c r="F1374" s="108">
        <v>9</v>
      </c>
      <c r="G1374" s="111">
        <v>9</v>
      </c>
      <c r="H1374" s="109" t="s">
        <v>129</v>
      </c>
      <c r="I1374" s="108">
        <v>8</v>
      </c>
      <c r="J1374" s="115">
        <v>8</v>
      </c>
      <c r="K1374" s="113" t="s">
        <v>129</v>
      </c>
      <c r="L1374" s="108">
        <v>3</v>
      </c>
      <c r="M1374" s="115">
        <v>3</v>
      </c>
      <c r="N1374" s="113" t="s">
        <v>129</v>
      </c>
    </row>
    <row r="1375" spans="1:14" ht="16.5">
      <c r="A1375" s="105" t="s">
        <v>3082</v>
      </c>
      <c r="B1375" s="67" t="s">
        <v>1257</v>
      </c>
      <c r="C1375" s="67" t="s">
        <v>820</v>
      </c>
      <c r="D1375" s="67" t="s">
        <v>822</v>
      </c>
      <c r="E1375" s="68" t="s">
        <v>3083</v>
      </c>
      <c r="F1375" s="108">
        <v>17</v>
      </c>
      <c r="G1375" s="111">
        <v>17</v>
      </c>
      <c r="H1375" s="109" t="s">
        <v>129</v>
      </c>
      <c r="I1375" s="108">
        <v>17</v>
      </c>
      <c r="J1375" s="115">
        <v>17</v>
      </c>
      <c r="K1375" s="113" t="s">
        <v>129</v>
      </c>
      <c r="L1375" s="108">
        <v>16</v>
      </c>
      <c r="M1375" s="115">
        <v>16</v>
      </c>
      <c r="N1375" s="113" t="s">
        <v>129</v>
      </c>
    </row>
    <row r="1376" spans="1:14" ht="16.5">
      <c r="A1376" s="105" t="s">
        <v>3084</v>
      </c>
      <c r="B1376" s="67" t="s">
        <v>1257</v>
      </c>
      <c r="C1376" s="67" t="s">
        <v>820</v>
      </c>
      <c r="D1376" s="67" t="s">
        <v>822</v>
      </c>
      <c r="E1376" s="68" t="s">
        <v>3085</v>
      </c>
      <c r="F1376" s="108">
        <v>25</v>
      </c>
      <c r="G1376" s="111">
        <v>25</v>
      </c>
      <c r="H1376" s="109" t="s">
        <v>129</v>
      </c>
      <c r="I1376" s="108">
        <v>25</v>
      </c>
      <c r="J1376" s="115">
        <v>25</v>
      </c>
      <c r="K1376" s="113" t="s">
        <v>129</v>
      </c>
      <c r="L1376" s="108">
        <v>17</v>
      </c>
      <c r="M1376" s="115">
        <v>17</v>
      </c>
      <c r="N1376" s="113" t="s">
        <v>129</v>
      </c>
    </row>
    <row r="1377" spans="1:14" ht="16.5">
      <c r="A1377" s="105" t="s">
        <v>3086</v>
      </c>
      <c r="B1377" s="67" t="s">
        <v>1257</v>
      </c>
      <c r="C1377" s="67" t="s">
        <v>820</v>
      </c>
      <c r="D1377" s="67" t="s">
        <v>822</v>
      </c>
      <c r="E1377" s="68" t="s">
        <v>3087</v>
      </c>
      <c r="F1377" s="108">
        <v>33</v>
      </c>
      <c r="G1377" s="111">
        <v>33</v>
      </c>
      <c r="H1377" s="109" t="s">
        <v>129</v>
      </c>
      <c r="I1377" s="108">
        <v>33</v>
      </c>
      <c r="J1377" s="115">
        <v>33</v>
      </c>
      <c r="K1377" s="113" t="s">
        <v>129</v>
      </c>
      <c r="L1377" s="108">
        <v>40</v>
      </c>
      <c r="M1377" s="115">
        <v>40</v>
      </c>
      <c r="N1377" s="113" t="s">
        <v>129</v>
      </c>
    </row>
    <row r="1378" spans="1:14" ht="16.5">
      <c r="A1378" s="105" t="s">
        <v>3088</v>
      </c>
      <c r="B1378" s="67" t="s">
        <v>1257</v>
      </c>
      <c r="C1378" s="67" t="s">
        <v>820</v>
      </c>
      <c r="D1378" s="67" t="s">
        <v>822</v>
      </c>
      <c r="E1378" s="68" t="s">
        <v>354</v>
      </c>
      <c r="F1378" s="108">
        <v>21</v>
      </c>
      <c r="G1378" s="111">
        <v>21</v>
      </c>
      <c r="H1378" s="109" t="s">
        <v>129</v>
      </c>
      <c r="I1378" s="108">
        <v>18</v>
      </c>
      <c r="J1378" s="115">
        <v>18</v>
      </c>
      <c r="K1378" s="113" t="s">
        <v>129</v>
      </c>
      <c r="L1378" s="108">
        <v>13</v>
      </c>
      <c r="M1378" s="115">
        <v>12</v>
      </c>
      <c r="N1378" s="113">
        <v>1</v>
      </c>
    </row>
    <row r="1379" spans="1:14" ht="16.5">
      <c r="A1379" s="105" t="s">
        <v>3089</v>
      </c>
      <c r="B1379" s="67" t="s">
        <v>1257</v>
      </c>
      <c r="C1379" s="67" t="s">
        <v>820</v>
      </c>
      <c r="D1379" s="67" t="s">
        <v>822</v>
      </c>
      <c r="E1379" s="68" t="s">
        <v>3090</v>
      </c>
      <c r="F1379" s="108">
        <v>15</v>
      </c>
      <c r="G1379" s="111">
        <v>15</v>
      </c>
      <c r="H1379" s="109" t="s">
        <v>129</v>
      </c>
      <c r="I1379" s="108">
        <v>12</v>
      </c>
      <c r="J1379" s="115">
        <v>12</v>
      </c>
      <c r="K1379" s="113" t="s">
        <v>129</v>
      </c>
      <c r="L1379" s="108">
        <v>11</v>
      </c>
      <c r="M1379" s="115">
        <v>10</v>
      </c>
      <c r="N1379" s="113">
        <v>1</v>
      </c>
    </row>
    <row r="1380" spans="1:14" ht="16.5">
      <c r="A1380" s="105" t="s">
        <v>3091</v>
      </c>
      <c r="B1380" s="67" t="s">
        <v>1257</v>
      </c>
      <c r="C1380" s="67" t="s">
        <v>820</v>
      </c>
      <c r="D1380" s="67" t="s">
        <v>822</v>
      </c>
      <c r="E1380" s="68" t="s">
        <v>3092</v>
      </c>
      <c r="F1380" s="108">
        <v>19</v>
      </c>
      <c r="G1380" s="111">
        <v>19</v>
      </c>
      <c r="H1380" s="109" t="s">
        <v>129</v>
      </c>
      <c r="I1380" s="108">
        <v>19</v>
      </c>
      <c r="J1380" s="115">
        <v>19</v>
      </c>
      <c r="K1380" s="113" t="s">
        <v>129</v>
      </c>
      <c r="L1380" s="108">
        <v>17</v>
      </c>
      <c r="M1380" s="115">
        <v>17</v>
      </c>
      <c r="N1380" s="113" t="s">
        <v>129</v>
      </c>
    </row>
    <row r="1381" spans="1:14" ht="16.5">
      <c r="A1381" s="105" t="s">
        <v>3093</v>
      </c>
      <c r="B1381" s="67" t="s">
        <v>1257</v>
      </c>
      <c r="C1381" s="67" t="s">
        <v>820</v>
      </c>
      <c r="D1381" s="67" t="s">
        <v>822</v>
      </c>
      <c r="E1381" s="68" t="s">
        <v>3094</v>
      </c>
      <c r="F1381" s="108">
        <v>13</v>
      </c>
      <c r="G1381" s="111">
        <v>13</v>
      </c>
      <c r="H1381" s="109" t="s">
        <v>129</v>
      </c>
      <c r="I1381" s="108">
        <v>13</v>
      </c>
      <c r="J1381" s="115">
        <v>13</v>
      </c>
      <c r="K1381" s="113" t="s">
        <v>129</v>
      </c>
      <c r="L1381" s="108">
        <v>16</v>
      </c>
      <c r="M1381" s="115">
        <v>16</v>
      </c>
      <c r="N1381" s="113" t="s">
        <v>129</v>
      </c>
    </row>
    <row r="1382" spans="1:14" ht="16.5">
      <c r="A1382" s="105" t="s">
        <v>3095</v>
      </c>
      <c r="B1382" s="67" t="s">
        <v>1257</v>
      </c>
      <c r="C1382" s="67" t="s">
        <v>820</v>
      </c>
      <c r="D1382" s="67" t="s">
        <v>822</v>
      </c>
      <c r="E1382" s="68" t="s">
        <v>3096</v>
      </c>
      <c r="F1382" s="108">
        <v>27</v>
      </c>
      <c r="G1382" s="111">
        <v>27</v>
      </c>
      <c r="H1382" s="109" t="s">
        <v>129</v>
      </c>
      <c r="I1382" s="108">
        <v>26</v>
      </c>
      <c r="J1382" s="115">
        <v>26</v>
      </c>
      <c r="K1382" s="113" t="s">
        <v>129</v>
      </c>
      <c r="L1382" s="108">
        <v>23</v>
      </c>
      <c r="M1382" s="115">
        <v>23</v>
      </c>
      <c r="N1382" s="113" t="s">
        <v>129</v>
      </c>
    </row>
    <row r="1383" spans="1:14" ht="16.5">
      <c r="A1383" s="105" t="s">
        <v>3097</v>
      </c>
      <c r="B1383" s="67" t="s">
        <v>1257</v>
      </c>
      <c r="C1383" s="67" t="s">
        <v>820</v>
      </c>
      <c r="D1383" s="67" t="s">
        <v>822</v>
      </c>
      <c r="E1383" s="68" t="s">
        <v>3098</v>
      </c>
      <c r="F1383" s="108">
        <v>7</v>
      </c>
      <c r="G1383" s="111">
        <v>7</v>
      </c>
      <c r="H1383" s="109" t="s">
        <v>129</v>
      </c>
      <c r="I1383" s="108">
        <v>9</v>
      </c>
      <c r="J1383" s="115">
        <v>9</v>
      </c>
      <c r="K1383" s="113" t="s">
        <v>129</v>
      </c>
      <c r="L1383" s="108">
        <v>10</v>
      </c>
      <c r="M1383" s="115">
        <v>10</v>
      </c>
      <c r="N1383" s="113" t="s">
        <v>129</v>
      </c>
    </row>
    <row r="1384" spans="1:14" ht="16.5">
      <c r="A1384" s="105" t="s">
        <v>3099</v>
      </c>
      <c r="B1384" s="67" t="s">
        <v>1257</v>
      </c>
      <c r="C1384" s="67" t="s">
        <v>820</v>
      </c>
      <c r="D1384" s="67" t="s">
        <v>822</v>
      </c>
      <c r="E1384" s="68" t="s">
        <v>1939</v>
      </c>
      <c r="F1384" s="108">
        <v>15</v>
      </c>
      <c r="G1384" s="111">
        <v>15</v>
      </c>
      <c r="H1384" s="109" t="s">
        <v>129</v>
      </c>
      <c r="I1384" s="108">
        <v>14</v>
      </c>
      <c r="J1384" s="115">
        <v>14</v>
      </c>
      <c r="K1384" s="113" t="s">
        <v>129</v>
      </c>
      <c r="L1384" s="108">
        <v>11</v>
      </c>
      <c r="M1384" s="115">
        <v>11</v>
      </c>
      <c r="N1384" s="113" t="s">
        <v>129</v>
      </c>
    </row>
    <row r="1385" spans="1:14" ht="16.5">
      <c r="A1385" s="105" t="s">
        <v>3100</v>
      </c>
      <c r="B1385" s="67" t="s">
        <v>1257</v>
      </c>
      <c r="C1385" s="67" t="s">
        <v>820</v>
      </c>
      <c r="D1385" s="67" t="s">
        <v>822</v>
      </c>
      <c r="E1385" s="68" t="s">
        <v>3101</v>
      </c>
      <c r="F1385" s="108">
        <v>23</v>
      </c>
      <c r="G1385" s="111">
        <v>23</v>
      </c>
      <c r="H1385" s="109" t="s">
        <v>129</v>
      </c>
      <c r="I1385" s="108">
        <v>23</v>
      </c>
      <c r="J1385" s="115">
        <v>23</v>
      </c>
      <c r="K1385" s="113" t="s">
        <v>129</v>
      </c>
      <c r="L1385" s="108">
        <v>24</v>
      </c>
      <c r="M1385" s="115">
        <v>24</v>
      </c>
      <c r="N1385" s="113" t="s">
        <v>129</v>
      </c>
    </row>
    <row r="1386" spans="1:14" ht="16.5">
      <c r="A1386" s="105" t="s">
        <v>3102</v>
      </c>
      <c r="B1386" s="67" t="s">
        <v>1257</v>
      </c>
      <c r="C1386" s="67" t="s">
        <v>820</v>
      </c>
      <c r="D1386" s="67" t="s">
        <v>822</v>
      </c>
      <c r="E1386" s="68" t="s">
        <v>3103</v>
      </c>
      <c r="F1386" s="108">
        <v>41</v>
      </c>
      <c r="G1386" s="111">
        <v>41</v>
      </c>
      <c r="H1386" s="109" t="s">
        <v>129</v>
      </c>
      <c r="I1386" s="108">
        <v>39</v>
      </c>
      <c r="J1386" s="115">
        <v>39</v>
      </c>
      <c r="K1386" s="113" t="s">
        <v>129</v>
      </c>
      <c r="L1386" s="108">
        <v>35</v>
      </c>
      <c r="M1386" s="115">
        <v>35</v>
      </c>
      <c r="N1386" s="113" t="s">
        <v>129</v>
      </c>
    </row>
    <row r="1387" spans="1:14" ht="16.5">
      <c r="A1387" s="105" t="s">
        <v>3104</v>
      </c>
      <c r="B1387" s="67" t="s">
        <v>1257</v>
      </c>
      <c r="C1387" s="67" t="s">
        <v>820</v>
      </c>
      <c r="D1387" s="67" t="s">
        <v>822</v>
      </c>
      <c r="E1387" s="68" t="s">
        <v>3105</v>
      </c>
      <c r="F1387" s="108">
        <v>35</v>
      </c>
      <c r="G1387" s="111">
        <v>35</v>
      </c>
      <c r="H1387" s="109" t="s">
        <v>129</v>
      </c>
      <c r="I1387" s="108">
        <v>31</v>
      </c>
      <c r="J1387" s="115">
        <v>31</v>
      </c>
      <c r="K1387" s="113" t="s">
        <v>129</v>
      </c>
      <c r="L1387" s="108">
        <v>28</v>
      </c>
      <c r="M1387" s="115">
        <v>28</v>
      </c>
      <c r="N1387" s="113" t="s">
        <v>129</v>
      </c>
    </row>
    <row r="1388" spans="1:14" ht="16.5">
      <c r="A1388" s="105" t="s">
        <v>823</v>
      </c>
      <c r="B1388" s="67" t="s">
        <v>1257</v>
      </c>
      <c r="C1388" s="67" t="s">
        <v>820</v>
      </c>
      <c r="D1388" s="67" t="s">
        <v>824</v>
      </c>
      <c r="E1388" s="68"/>
      <c r="F1388" s="108">
        <v>142</v>
      </c>
      <c r="G1388" s="111">
        <v>142</v>
      </c>
      <c r="H1388" s="109" t="s">
        <v>129</v>
      </c>
      <c r="I1388" s="108">
        <v>130</v>
      </c>
      <c r="J1388" s="115">
        <v>130</v>
      </c>
      <c r="K1388" s="113" t="s">
        <v>129</v>
      </c>
      <c r="L1388" s="108">
        <v>123</v>
      </c>
      <c r="M1388" s="115">
        <v>123</v>
      </c>
      <c r="N1388" s="113" t="s">
        <v>129</v>
      </c>
    </row>
    <row r="1389" spans="1:14" ht="16.5">
      <c r="A1389" s="105" t="s">
        <v>3106</v>
      </c>
      <c r="B1389" s="67" t="s">
        <v>1257</v>
      </c>
      <c r="C1389" s="67" t="s">
        <v>820</v>
      </c>
      <c r="D1389" s="67" t="s">
        <v>824</v>
      </c>
      <c r="E1389" s="68" t="s">
        <v>155</v>
      </c>
      <c r="F1389" s="108">
        <v>27</v>
      </c>
      <c r="G1389" s="111">
        <v>27</v>
      </c>
      <c r="H1389" s="109" t="s">
        <v>129</v>
      </c>
      <c r="I1389" s="108">
        <v>26</v>
      </c>
      <c r="J1389" s="115">
        <v>26</v>
      </c>
      <c r="K1389" s="113" t="s">
        <v>129</v>
      </c>
      <c r="L1389" s="108">
        <v>25</v>
      </c>
      <c r="M1389" s="115">
        <v>25</v>
      </c>
      <c r="N1389" s="113" t="s">
        <v>129</v>
      </c>
    </row>
    <row r="1390" spans="1:14" ht="16.5">
      <c r="A1390" s="105" t="s">
        <v>3107</v>
      </c>
      <c r="B1390" s="67" t="s">
        <v>1257</v>
      </c>
      <c r="C1390" s="67" t="s">
        <v>820</v>
      </c>
      <c r="D1390" s="67" t="s">
        <v>824</v>
      </c>
      <c r="E1390" s="68" t="s">
        <v>257</v>
      </c>
      <c r="F1390" s="108">
        <v>34</v>
      </c>
      <c r="G1390" s="111">
        <v>34</v>
      </c>
      <c r="H1390" s="109" t="s">
        <v>129</v>
      </c>
      <c r="I1390" s="108">
        <v>33</v>
      </c>
      <c r="J1390" s="115">
        <v>33</v>
      </c>
      <c r="K1390" s="113" t="s">
        <v>129</v>
      </c>
      <c r="L1390" s="108">
        <v>32</v>
      </c>
      <c r="M1390" s="115">
        <v>32</v>
      </c>
      <c r="N1390" s="113" t="s">
        <v>129</v>
      </c>
    </row>
    <row r="1391" spans="1:14" ht="16.5">
      <c r="A1391" s="105" t="s">
        <v>3108</v>
      </c>
      <c r="B1391" s="67" t="s">
        <v>1257</v>
      </c>
      <c r="C1391" s="67" t="s">
        <v>820</v>
      </c>
      <c r="D1391" s="67" t="s">
        <v>824</v>
      </c>
      <c r="E1391" s="68" t="s">
        <v>3109</v>
      </c>
      <c r="F1391" s="108">
        <v>9</v>
      </c>
      <c r="G1391" s="111" t="s">
        <v>130</v>
      </c>
      <c r="H1391" s="109" t="s">
        <v>130</v>
      </c>
      <c r="I1391" s="108">
        <v>7</v>
      </c>
      <c r="J1391" s="115" t="s">
        <v>130</v>
      </c>
      <c r="K1391" s="113" t="s">
        <v>130</v>
      </c>
      <c r="L1391" s="108">
        <v>7</v>
      </c>
      <c r="M1391" s="115">
        <v>7</v>
      </c>
      <c r="N1391" s="113" t="s">
        <v>129</v>
      </c>
    </row>
    <row r="1392" spans="1:14" ht="16.5">
      <c r="A1392" s="105" t="s">
        <v>3110</v>
      </c>
      <c r="B1392" s="67" t="s">
        <v>1257</v>
      </c>
      <c r="C1392" s="67" t="s">
        <v>820</v>
      </c>
      <c r="D1392" s="67" t="s">
        <v>824</v>
      </c>
      <c r="E1392" s="68" t="s">
        <v>3111</v>
      </c>
      <c r="F1392" s="108" t="s">
        <v>129</v>
      </c>
      <c r="G1392" s="111" t="s">
        <v>129</v>
      </c>
      <c r="H1392" s="109" t="s">
        <v>129</v>
      </c>
      <c r="I1392" s="108" t="s">
        <v>129</v>
      </c>
      <c r="J1392" s="115" t="s">
        <v>129</v>
      </c>
      <c r="K1392" s="113" t="s">
        <v>129</v>
      </c>
      <c r="L1392" s="108" t="s">
        <v>129</v>
      </c>
      <c r="M1392" s="115" t="s">
        <v>129</v>
      </c>
      <c r="N1392" s="113" t="s">
        <v>129</v>
      </c>
    </row>
    <row r="1393" spans="1:14" ht="16.5">
      <c r="A1393" s="105" t="s">
        <v>3112</v>
      </c>
      <c r="B1393" s="67" t="s">
        <v>1257</v>
      </c>
      <c r="C1393" s="67" t="s">
        <v>820</v>
      </c>
      <c r="D1393" s="67" t="s">
        <v>824</v>
      </c>
      <c r="E1393" s="68" t="s">
        <v>177</v>
      </c>
      <c r="F1393" s="108">
        <v>1</v>
      </c>
      <c r="G1393" s="111" t="s">
        <v>130</v>
      </c>
      <c r="H1393" s="109" t="s">
        <v>130</v>
      </c>
      <c r="I1393" s="108">
        <v>1</v>
      </c>
      <c r="J1393" s="115" t="s">
        <v>130</v>
      </c>
      <c r="K1393" s="113" t="s">
        <v>130</v>
      </c>
      <c r="L1393" s="108" t="s">
        <v>129</v>
      </c>
      <c r="M1393" s="115" t="s">
        <v>129</v>
      </c>
      <c r="N1393" s="113" t="s">
        <v>129</v>
      </c>
    </row>
    <row r="1394" spans="1:14" ht="16.5">
      <c r="A1394" s="105" t="s">
        <v>3113</v>
      </c>
      <c r="B1394" s="67" t="s">
        <v>1257</v>
      </c>
      <c r="C1394" s="67" t="s">
        <v>820</v>
      </c>
      <c r="D1394" s="67" t="s">
        <v>824</v>
      </c>
      <c r="E1394" s="68" t="s">
        <v>3114</v>
      </c>
      <c r="F1394" s="108">
        <v>40</v>
      </c>
      <c r="G1394" s="111">
        <v>40</v>
      </c>
      <c r="H1394" s="109" t="s">
        <v>129</v>
      </c>
      <c r="I1394" s="108">
        <v>33</v>
      </c>
      <c r="J1394" s="115">
        <v>33</v>
      </c>
      <c r="K1394" s="113" t="s">
        <v>129</v>
      </c>
      <c r="L1394" s="108">
        <v>35</v>
      </c>
      <c r="M1394" s="115">
        <v>35</v>
      </c>
      <c r="N1394" s="113" t="s">
        <v>129</v>
      </c>
    </row>
    <row r="1395" spans="1:14" ht="16.5">
      <c r="A1395" s="105" t="s">
        <v>3115</v>
      </c>
      <c r="B1395" s="67" t="s">
        <v>1257</v>
      </c>
      <c r="C1395" s="67" t="s">
        <v>820</v>
      </c>
      <c r="D1395" s="67" t="s">
        <v>824</v>
      </c>
      <c r="E1395" s="68" t="s">
        <v>3116</v>
      </c>
      <c r="F1395" s="108">
        <v>31</v>
      </c>
      <c r="G1395" s="111">
        <v>31</v>
      </c>
      <c r="H1395" s="109" t="s">
        <v>129</v>
      </c>
      <c r="I1395" s="108">
        <v>30</v>
      </c>
      <c r="J1395" s="115">
        <v>30</v>
      </c>
      <c r="K1395" s="113" t="s">
        <v>129</v>
      </c>
      <c r="L1395" s="108">
        <v>24</v>
      </c>
      <c r="M1395" s="115">
        <v>24</v>
      </c>
      <c r="N1395" s="113" t="s">
        <v>129</v>
      </c>
    </row>
    <row r="1396" spans="1:14" ht="16.5">
      <c r="A1396" s="105" t="s">
        <v>825</v>
      </c>
      <c r="B1396" s="67" t="s">
        <v>1257</v>
      </c>
      <c r="C1396" s="67" t="s">
        <v>820</v>
      </c>
      <c r="D1396" s="67" t="s">
        <v>826</v>
      </c>
      <c r="E1396" s="68"/>
      <c r="F1396" s="108">
        <v>302</v>
      </c>
      <c r="G1396" s="111">
        <v>301</v>
      </c>
      <c r="H1396" s="109">
        <v>1</v>
      </c>
      <c r="I1396" s="108">
        <v>295</v>
      </c>
      <c r="J1396" s="115">
        <v>294</v>
      </c>
      <c r="K1396" s="113">
        <v>1</v>
      </c>
      <c r="L1396" s="108">
        <v>251</v>
      </c>
      <c r="M1396" s="115">
        <v>250</v>
      </c>
      <c r="N1396" s="113">
        <v>1</v>
      </c>
    </row>
    <row r="1397" spans="1:14" ht="16.5">
      <c r="A1397" s="105" t="s">
        <v>3117</v>
      </c>
      <c r="B1397" s="67" t="s">
        <v>1257</v>
      </c>
      <c r="C1397" s="67" t="s">
        <v>820</v>
      </c>
      <c r="D1397" s="67" t="s">
        <v>826</v>
      </c>
      <c r="E1397" s="68" t="s">
        <v>3118</v>
      </c>
      <c r="F1397" s="108">
        <v>33</v>
      </c>
      <c r="G1397" s="111">
        <v>33</v>
      </c>
      <c r="H1397" s="109" t="s">
        <v>129</v>
      </c>
      <c r="I1397" s="108">
        <v>30</v>
      </c>
      <c r="J1397" s="115">
        <v>30</v>
      </c>
      <c r="K1397" s="113" t="s">
        <v>129</v>
      </c>
      <c r="L1397" s="108">
        <v>28</v>
      </c>
      <c r="M1397" s="115">
        <v>28</v>
      </c>
      <c r="N1397" s="113" t="s">
        <v>129</v>
      </c>
    </row>
    <row r="1398" spans="1:14" ht="16.5">
      <c r="A1398" s="105" t="s">
        <v>3119</v>
      </c>
      <c r="B1398" s="67" t="s">
        <v>1257</v>
      </c>
      <c r="C1398" s="67" t="s">
        <v>820</v>
      </c>
      <c r="D1398" s="67" t="s">
        <v>826</v>
      </c>
      <c r="E1398" s="68" t="s">
        <v>3120</v>
      </c>
      <c r="F1398" s="108">
        <v>22</v>
      </c>
      <c r="G1398" s="111">
        <v>22</v>
      </c>
      <c r="H1398" s="109" t="s">
        <v>129</v>
      </c>
      <c r="I1398" s="108">
        <v>22</v>
      </c>
      <c r="J1398" s="115">
        <v>22</v>
      </c>
      <c r="K1398" s="113" t="s">
        <v>129</v>
      </c>
      <c r="L1398" s="108">
        <v>12</v>
      </c>
      <c r="M1398" s="115">
        <v>12</v>
      </c>
      <c r="N1398" s="113" t="s">
        <v>129</v>
      </c>
    </row>
    <row r="1399" spans="1:14" ht="16.5">
      <c r="A1399" s="105" t="s">
        <v>3121</v>
      </c>
      <c r="B1399" s="67" t="s">
        <v>1257</v>
      </c>
      <c r="C1399" s="67" t="s">
        <v>820</v>
      </c>
      <c r="D1399" s="67" t="s">
        <v>826</v>
      </c>
      <c r="E1399" s="68" t="s">
        <v>3122</v>
      </c>
      <c r="F1399" s="108">
        <v>16</v>
      </c>
      <c r="G1399" s="111">
        <v>16</v>
      </c>
      <c r="H1399" s="109" t="s">
        <v>129</v>
      </c>
      <c r="I1399" s="108">
        <v>15</v>
      </c>
      <c r="J1399" s="115">
        <v>15</v>
      </c>
      <c r="K1399" s="113" t="s">
        <v>129</v>
      </c>
      <c r="L1399" s="108">
        <v>12</v>
      </c>
      <c r="M1399" s="115">
        <v>12</v>
      </c>
      <c r="N1399" s="113" t="s">
        <v>129</v>
      </c>
    </row>
    <row r="1400" spans="1:14" ht="16.5">
      <c r="A1400" s="105" t="s">
        <v>3123</v>
      </c>
      <c r="B1400" s="67" t="s">
        <v>1257</v>
      </c>
      <c r="C1400" s="67" t="s">
        <v>820</v>
      </c>
      <c r="D1400" s="67" t="s">
        <v>826</v>
      </c>
      <c r="E1400" s="68" t="s">
        <v>3124</v>
      </c>
      <c r="F1400" s="108">
        <v>23</v>
      </c>
      <c r="G1400" s="111">
        <v>23</v>
      </c>
      <c r="H1400" s="109" t="s">
        <v>129</v>
      </c>
      <c r="I1400" s="108">
        <v>22</v>
      </c>
      <c r="J1400" s="115">
        <v>22</v>
      </c>
      <c r="K1400" s="113" t="s">
        <v>129</v>
      </c>
      <c r="L1400" s="108">
        <v>19</v>
      </c>
      <c r="M1400" s="115">
        <v>19</v>
      </c>
      <c r="N1400" s="113" t="s">
        <v>129</v>
      </c>
    </row>
    <row r="1401" spans="1:14" ht="16.5">
      <c r="A1401" s="105" t="s">
        <v>3125</v>
      </c>
      <c r="B1401" s="67" t="s">
        <v>1257</v>
      </c>
      <c r="C1401" s="67" t="s">
        <v>820</v>
      </c>
      <c r="D1401" s="67" t="s">
        <v>826</v>
      </c>
      <c r="E1401" s="68" t="s">
        <v>3126</v>
      </c>
      <c r="F1401" s="108">
        <v>17</v>
      </c>
      <c r="G1401" s="111">
        <v>16</v>
      </c>
      <c r="H1401" s="109">
        <v>1</v>
      </c>
      <c r="I1401" s="108">
        <v>17</v>
      </c>
      <c r="J1401" s="115">
        <v>16</v>
      </c>
      <c r="K1401" s="113">
        <v>1</v>
      </c>
      <c r="L1401" s="108">
        <v>11</v>
      </c>
      <c r="M1401" s="115">
        <v>11</v>
      </c>
      <c r="N1401" s="113" t="s">
        <v>129</v>
      </c>
    </row>
    <row r="1402" spans="1:14" ht="16.5">
      <c r="A1402" s="105" t="s">
        <v>3127</v>
      </c>
      <c r="B1402" s="67" t="s">
        <v>1257</v>
      </c>
      <c r="C1402" s="67" t="s">
        <v>820</v>
      </c>
      <c r="D1402" s="67" t="s">
        <v>826</v>
      </c>
      <c r="E1402" s="68" t="s">
        <v>3128</v>
      </c>
      <c r="F1402" s="108">
        <v>19</v>
      </c>
      <c r="G1402" s="111">
        <v>19</v>
      </c>
      <c r="H1402" s="109" t="s">
        <v>129</v>
      </c>
      <c r="I1402" s="108">
        <v>19</v>
      </c>
      <c r="J1402" s="115">
        <v>19</v>
      </c>
      <c r="K1402" s="113" t="s">
        <v>129</v>
      </c>
      <c r="L1402" s="108">
        <v>20</v>
      </c>
      <c r="M1402" s="115">
        <v>19</v>
      </c>
      <c r="N1402" s="113">
        <v>1</v>
      </c>
    </row>
    <row r="1403" spans="1:14" ht="16.5">
      <c r="A1403" s="105" t="s">
        <v>3129</v>
      </c>
      <c r="B1403" s="67" t="s">
        <v>1257</v>
      </c>
      <c r="C1403" s="67" t="s">
        <v>820</v>
      </c>
      <c r="D1403" s="67" t="s">
        <v>826</v>
      </c>
      <c r="E1403" s="68" t="s">
        <v>3130</v>
      </c>
      <c r="F1403" s="108">
        <v>28</v>
      </c>
      <c r="G1403" s="111">
        <v>28</v>
      </c>
      <c r="H1403" s="109" t="s">
        <v>129</v>
      </c>
      <c r="I1403" s="108">
        <v>28</v>
      </c>
      <c r="J1403" s="115">
        <v>28</v>
      </c>
      <c r="K1403" s="113" t="s">
        <v>129</v>
      </c>
      <c r="L1403" s="108">
        <v>28</v>
      </c>
      <c r="M1403" s="115">
        <v>28</v>
      </c>
      <c r="N1403" s="113" t="s">
        <v>129</v>
      </c>
    </row>
    <row r="1404" spans="1:14" ht="16.5">
      <c r="A1404" s="105" t="s">
        <v>3131</v>
      </c>
      <c r="B1404" s="67" t="s">
        <v>1257</v>
      </c>
      <c r="C1404" s="67" t="s">
        <v>820</v>
      </c>
      <c r="D1404" s="67" t="s">
        <v>826</v>
      </c>
      <c r="E1404" s="68" t="s">
        <v>3132</v>
      </c>
      <c r="F1404" s="108">
        <v>26</v>
      </c>
      <c r="G1404" s="111">
        <v>26</v>
      </c>
      <c r="H1404" s="109" t="s">
        <v>129</v>
      </c>
      <c r="I1404" s="108">
        <v>27</v>
      </c>
      <c r="J1404" s="115">
        <v>27</v>
      </c>
      <c r="K1404" s="113" t="s">
        <v>129</v>
      </c>
      <c r="L1404" s="108">
        <v>26</v>
      </c>
      <c r="M1404" s="115">
        <v>26</v>
      </c>
      <c r="N1404" s="113" t="s">
        <v>129</v>
      </c>
    </row>
    <row r="1405" spans="1:14" ht="16.5">
      <c r="A1405" s="105" t="s">
        <v>3133</v>
      </c>
      <c r="B1405" s="67" t="s">
        <v>1257</v>
      </c>
      <c r="C1405" s="67" t="s">
        <v>820</v>
      </c>
      <c r="D1405" s="67" t="s">
        <v>826</v>
      </c>
      <c r="E1405" s="68" t="s">
        <v>3134</v>
      </c>
      <c r="F1405" s="108">
        <v>42</v>
      </c>
      <c r="G1405" s="111">
        <v>42</v>
      </c>
      <c r="H1405" s="109" t="s">
        <v>129</v>
      </c>
      <c r="I1405" s="108">
        <v>43</v>
      </c>
      <c r="J1405" s="115">
        <v>43</v>
      </c>
      <c r="K1405" s="113" t="s">
        <v>129</v>
      </c>
      <c r="L1405" s="108">
        <v>28</v>
      </c>
      <c r="M1405" s="115">
        <v>28</v>
      </c>
      <c r="N1405" s="113" t="s">
        <v>129</v>
      </c>
    </row>
    <row r="1406" spans="1:14" ht="16.5">
      <c r="A1406" s="105" t="s">
        <v>3135</v>
      </c>
      <c r="B1406" s="67" t="s">
        <v>1257</v>
      </c>
      <c r="C1406" s="67" t="s">
        <v>820</v>
      </c>
      <c r="D1406" s="67" t="s">
        <v>826</v>
      </c>
      <c r="E1406" s="68" t="s">
        <v>2857</v>
      </c>
      <c r="F1406" s="108">
        <v>23</v>
      </c>
      <c r="G1406" s="111">
        <v>23</v>
      </c>
      <c r="H1406" s="109" t="s">
        <v>129</v>
      </c>
      <c r="I1406" s="108">
        <v>20</v>
      </c>
      <c r="J1406" s="115">
        <v>20</v>
      </c>
      <c r="K1406" s="113" t="s">
        <v>129</v>
      </c>
      <c r="L1406" s="108">
        <v>19</v>
      </c>
      <c r="M1406" s="115">
        <v>19</v>
      </c>
      <c r="N1406" s="113" t="s">
        <v>129</v>
      </c>
    </row>
    <row r="1407" spans="1:14" ht="16.5">
      <c r="A1407" s="105" t="s">
        <v>3136</v>
      </c>
      <c r="B1407" s="67" t="s">
        <v>1257</v>
      </c>
      <c r="C1407" s="67" t="s">
        <v>820</v>
      </c>
      <c r="D1407" s="67" t="s">
        <v>826</v>
      </c>
      <c r="E1407" s="68" t="s">
        <v>276</v>
      </c>
      <c r="F1407" s="108">
        <v>14</v>
      </c>
      <c r="G1407" s="111">
        <v>14</v>
      </c>
      <c r="H1407" s="109" t="s">
        <v>129</v>
      </c>
      <c r="I1407" s="108">
        <v>14</v>
      </c>
      <c r="J1407" s="115">
        <v>14</v>
      </c>
      <c r="K1407" s="113" t="s">
        <v>129</v>
      </c>
      <c r="L1407" s="108">
        <v>10</v>
      </c>
      <c r="M1407" s="115">
        <v>10</v>
      </c>
      <c r="N1407" s="113" t="s">
        <v>129</v>
      </c>
    </row>
    <row r="1408" spans="1:14" ht="16.5">
      <c r="A1408" s="105" t="s">
        <v>3137</v>
      </c>
      <c r="B1408" s="67" t="s">
        <v>1257</v>
      </c>
      <c r="C1408" s="67" t="s">
        <v>820</v>
      </c>
      <c r="D1408" s="67" t="s">
        <v>826</v>
      </c>
      <c r="E1408" s="68" t="s">
        <v>3138</v>
      </c>
      <c r="F1408" s="108">
        <v>20</v>
      </c>
      <c r="G1408" s="111">
        <v>20</v>
      </c>
      <c r="H1408" s="109" t="s">
        <v>129</v>
      </c>
      <c r="I1408" s="108">
        <v>19</v>
      </c>
      <c r="J1408" s="115">
        <v>19</v>
      </c>
      <c r="K1408" s="113" t="s">
        <v>129</v>
      </c>
      <c r="L1408" s="108">
        <v>21</v>
      </c>
      <c r="M1408" s="115">
        <v>21</v>
      </c>
      <c r="N1408" s="113" t="s">
        <v>129</v>
      </c>
    </row>
    <row r="1409" spans="1:14" ht="16.5">
      <c r="A1409" s="105" t="s">
        <v>3139</v>
      </c>
      <c r="B1409" s="67" t="s">
        <v>1257</v>
      </c>
      <c r="C1409" s="67" t="s">
        <v>820</v>
      </c>
      <c r="D1409" s="67" t="s">
        <v>826</v>
      </c>
      <c r="E1409" s="68" t="s">
        <v>3140</v>
      </c>
      <c r="F1409" s="108">
        <v>19</v>
      </c>
      <c r="G1409" s="111">
        <v>19</v>
      </c>
      <c r="H1409" s="109" t="s">
        <v>129</v>
      </c>
      <c r="I1409" s="108">
        <v>19</v>
      </c>
      <c r="J1409" s="115">
        <v>19</v>
      </c>
      <c r="K1409" s="113" t="s">
        <v>129</v>
      </c>
      <c r="L1409" s="108">
        <v>17</v>
      </c>
      <c r="M1409" s="115">
        <v>17</v>
      </c>
      <c r="N1409" s="113" t="s">
        <v>129</v>
      </c>
    </row>
    <row r="1410" spans="1:14" ht="16.5">
      <c r="A1410" s="105" t="s">
        <v>3141</v>
      </c>
      <c r="B1410" s="67" t="s">
        <v>1257</v>
      </c>
      <c r="C1410" s="67" t="s">
        <v>820</v>
      </c>
      <c r="D1410" s="67" t="s">
        <v>820</v>
      </c>
      <c r="E1410" s="68"/>
      <c r="F1410" s="108" t="s">
        <v>128</v>
      </c>
      <c r="G1410" s="111" t="s">
        <v>128</v>
      </c>
      <c r="H1410" s="109" t="s">
        <v>128</v>
      </c>
      <c r="I1410" s="108" t="s">
        <v>128</v>
      </c>
      <c r="J1410" s="115" t="s">
        <v>128</v>
      </c>
      <c r="K1410" s="113" t="s">
        <v>128</v>
      </c>
      <c r="L1410" s="108" t="s">
        <v>129</v>
      </c>
      <c r="M1410" s="115" t="s">
        <v>129</v>
      </c>
      <c r="N1410" s="113" t="s">
        <v>129</v>
      </c>
    </row>
    <row r="1411" spans="1:14" ht="16.5">
      <c r="A1411" s="105" t="s">
        <v>3142</v>
      </c>
      <c r="B1411" s="67" t="s">
        <v>1257</v>
      </c>
      <c r="C1411" s="67" t="s">
        <v>820</v>
      </c>
      <c r="D1411" s="67" t="s">
        <v>820</v>
      </c>
      <c r="E1411" s="68"/>
      <c r="F1411" s="108" t="s">
        <v>128</v>
      </c>
      <c r="G1411" s="111" t="s">
        <v>128</v>
      </c>
      <c r="H1411" s="109" t="s">
        <v>128</v>
      </c>
      <c r="I1411" s="108" t="s">
        <v>129</v>
      </c>
      <c r="J1411" s="115" t="s">
        <v>129</v>
      </c>
      <c r="K1411" s="113" t="s">
        <v>129</v>
      </c>
      <c r="L1411" s="108" t="s">
        <v>129</v>
      </c>
      <c r="M1411" s="115" t="s">
        <v>129</v>
      </c>
      <c r="N1411" s="113" t="s">
        <v>129</v>
      </c>
    </row>
    <row r="1412" spans="1:14" ht="16.5">
      <c r="A1412" s="105" t="s">
        <v>3143</v>
      </c>
      <c r="B1412" s="67" t="s">
        <v>1257</v>
      </c>
      <c r="C1412" s="67" t="s">
        <v>828</v>
      </c>
      <c r="D1412" s="67"/>
      <c r="E1412" s="68"/>
      <c r="F1412" s="108">
        <v>882</v>
      </c>
      <c r="G1412" s="111">
        <v>871</v>
      </c>
      <c r="H1412" s="109">
        <v>10</v>
      </c>
      <c r="I1412" s="108">
        <v>844</v>
      </c>
      <c r="J1412" s="115">
        <v>834</v>
      </c>
      <c r="K1412" s="113">
        <v>10</v>
      </c>
      <c r="L1412" s="108">
        <v>754</v>
      </c>
      <c r="M1412" s="115">
        <v>742</v>
      </c>
      <c r="N1412" s="113">
        <v>12</v>
      </c>
    </row>
    <row r="1413" spans="1:14" ht="16.5">
      <c r="A1413" s="105" t="s">
        <v>829</v>
      </c>
      <c r="B1413" s="67" t="s">
        <v>1257</v>
      </c>
      <c r="C1413" s="67" t="s">
        <v>828</v>
      </c>
      <c r="D1413" s="67" t="s">
        <v>830</v>
      </c>
      <c r="E1413" s="68"/>
      <c r="F1413" s="108">
        <v>80</v>
      </c>
      <c r="G1413" s="111">
        <v>79</v>
      </c>
      <c r="H1413" s="109" t="s">
        <v>129</v>
      </c>
      <c r="I1413" s="108">
        <v>72</v>
      </c>
      <c r="J1413" s="115">
        <v>72</v>
      </c>
      <c r="K1413" s="113" t="s">
        <v>129</v>
      </c>
      <c r="L1413" s="108">
        <v>67</v>
      </c>
      <c r="M1413" s="115">
        <v>67</v>
      </c>
      <c r="N1413" s="113" t="s">
        <v>129</v>
      </c>
    </row>
    <row r="1414" spans="1:14" ht="16.5">
      <c r="A1414" s="105" t="s">
        <v>3144</v>
      </c>
      <c r="B1414" s="67" t="s">
        <v>1257</v>
      </c>
      <c r="C1414" s="67" t="s">
        <v>828</v>
      </c>
      <c r="D1414" s="67" t="s">
        <v>830</v>
      </c>
      <c r="E1414" s="68" t="s">
        <v>3145</v>
      </c>
      <c r="F1414" s="108">
        <v>3</v>
      </c>
      <c r="G1414" s="111" t="s">
        <v>130</v>
      </c>
      <c r="H1414" s="109" t="s">
        <v>130</v>
      </c>
      <c r="I1414" s="108">
        <v>3</v>
      </c>
      <c r="J1414" s="115" t="s">
        <v>130</v>
      </c>
      <c r="K1414" s="113" t="s">
        <v>130</v>
      </c>
      <c r="L1414" s="108">
        <v>2</v>
      </c>
      <c r="M1414" s="115" t="s">
        <v>130</v>
      </c>
      <c r="N1414" s="113" t="s">
        <v>130</v>
      </c>
    </row>
    <row r="1415" spans="1:14" ht="16.5">
      <c r="A1415" s="105" t="s">
        <v>3146</v>
      </c>
      <c r="B1415" s="67" t="s">
        <v>1257</v>
      </c>
      <c r="C1415" s="67" t="s">
        <v>828</v>
      </c>
      <c r="D1415" s="67" t="s">
        <v>830</v>
      </c>
      <c r="E1415" s="68" t="s">
        <v>3147</v>
      </c>
      <c r="F1415" s="108">
        <v>6</v>
      </c>
      <c r="G1415" s="111">
        <v>5</v>
      </c>
      <c r="H1415" s="109" t="s">
        <v>129</v>
      </c>
      <c r="I1415" s="108">
        <v>4</v>
      </c>
      <c r="J1415" s="115">
        <v>4</v>
      </c>
      <c r="K1415" s="113" t="s">
        <v>129</v>
      </c>
      <c r="L1415" s="108">
        <v>3</v>
      </c>
      <c r="M1415" s="115">
        <v>3</v>
      </c>
      <c r="N1415" s="113" t="s">
        <v>129</v>
      </c>
    </row>
    <row r="1416" spans="1:14" ht="16.5">
      <c r="A1416" s="105" t="s">
        <v>3148</v>
      </c>
      <c r="B1416" s="67" t="s">
        <v>1257</v>
      </c>
      <c r="C1416" s="67" t="s">
        <v>828</v>
      </c>
      <c r="D1416" s="67" t="s">
        <v>830</v>
      </c>
      <c r="E1416" s="68" t="s">
        <v>3149</v>
      </c>
      <c r="F1416" s="108">
        <v>3</v>
      </c>
      <c r="G1416" s="111">
        <v>3</v>
      </c>
      <c r="H1416" s="109" t="s">
        <v>129</v>
      </c>
      <c r="I1416" s="108">
        <v>3</v>
      </c>
      <c r="J1416" s="115">
        <v>3</v>
      </c>
      <c r="K1416" s="113" t="s">
        <v>129</v>
      </c>
      <c r="L1416" s="108">
        <v>3</v>
      </c>
      <c r="M1416" s="115">
        <v>3</v>
      </c>
      <c r="N1416" s="113" t="s">
        <v>129</v>
      </c>
    </row>
    <row r="1417" spans="1:14" ht="16.5">
      <c r="A1417" s="105" t="s">
        <v>3150</v>
      </c>
      <c r="B1417" s="67" t="s">
        <v>1257</v>
      </c>
      <c r="C1417" s="67" t="s">
        <v>828</v>
      </c>
      <c r="D1417" s="67" t="s">
        <v>830</v>
      </c>
      <c r="E1417" s="68" t="s">
        <v>3151</v>
      </c>
      <c r="F1417" s="108">
        <v>5</v>
      </c>
      <c r="G1417" s="111">
        <v>5</v>
      </c>
      <c r="H1417" s="109" t="s">
        <v>129</v>
      </c>
      <c r="I1417" s="108">
        <v>5</v>
      </c>
      <c r="J1417" s="115">
        <v>5</v>
      </c>
      <c r="K1417" s="113" t="s">
        <v>129</v>
      </c>
      <c r="L1417" s="108">
        <v>5</v>
      </c>
      <c r="M1417" s="115">
        <v>5</v>
      </c>
      <c r="N1417" s="113" t="s">
        <v>129</v>
      </c>
    </row>
    <row r="1418" spans="1:14" ht="16.5">
      <c r="A1418" s="105" t="s">
        <v>3152</v>
      </c>
      <c r="B1418" s="67" t="s">
        <v>1257</v>
      </c>
      <c r="C1418" s="67" t="s">
        <v>828</v>
      </c>
      <c r="D1418" s="67" t="s">
        <v>830</v>
      </c>
      <c r="E1418" s="68" t="s">
        <v>3153</v>
      </c>
      <c r="F1418" s="108">
        <v>3</v>
      </c>
      <c r="G1418" s="111">
        <v>3</v>
      </c>
      <c r="H1418" s="109" t="s">
        <v>129</v>
      </c>
      <c r="I1418" s="108">
        <v>2</v>
      </c>
      <c r="J1418" s="115" t="s">
        <v>130</v>
      </c>
      <c r="K1418" s="113" t="s">
        <v>130</v>
      </c>
      <c r="L1418" s="108">
        <v>2</v>
      </c>
      <c r="M1418" s="115" t="s">
        <v>130</v>
      </c>
      <c r="N1418" s="113" t="s">
        <v>130</v>
      </c>
    </row>
    <row r="1419" spans="1:14" ht="16.5">
      <c r="A1419" s="105" t="s">
        <v>3154</v>
      </c>
      <c r="B1419" s="67" t="s">
        <v>1257</v>
      </c>
      <c r="C1419" s="67" t="s">
        <v>828</v>
      </c>
      <c r="D1419" s="67" t="s">
        <v>830</v>
      </c>
      <c r="E1419" s="68" t="s">
        <v>318</v>
      </c>
      <c r="F1419" s="108">
        <v>12</v>
      </c>
      <c r="G1419" s="111">
        <v>12</v>
      </c>
      <c r="H1419" s="109" t="s">
        <v>129</v>
      </c>
      <c r="I1419" s="108">
        <v>10</v>
      </c>
      <c r="J1419" s="115">
        <v>10</v>
      </c>
      <c r="K1419" s="113" t="s">
        <v>129</v>
      </c>
      <c r="L1419" s="108">
        <v>7</v>
      </c>
      <c r="M1419" s="115">
        <v>7</v>
      </c>
      <c r="N1419" s="113" t="s">
        <v>129</v>
      </c>
    </row>
    <row r="1420" spans="1:14" ht="16.5">
      <c r="A1420" s="105" t="s">
        <v>3155</v>
      </c>
      <c r="B1420" s="67" t="s">
        <v>1257</v>
      </c>
      <c r="C1420" s="67" t="s">
        <v>828</v>
      </c>
      <c r="D1420" s="67" t="s">
        <v>830</v>
      </c>
      <c r="E1420" s="68" t="s">
        <v>1037</v>
      </c>
      <c r="F1420" s="108">
        <v>6</v>
      </c>
      <c r="G1420" s="111">
        <v>6</v>
      </c>
      <c r="H1420" s="109" t="s">
        <v>129</v>
      </c>
      <c r="I1420" s="108">
        <v>5</v>
      </c>
      <c r="J1420" s="115">
        <v>5</v>
      </c>
      <c r="K1420" s="113" t="s">
        <v>129</v>
      </c>
      <c r="L1420" s="108">
        <v>8</v>
      </c>
      <c r="M1420" s="115">
        <v>8</v>
      </c>
      <c r="N1420" s="113" t="s">
        <v>129</v>
      </c>
    </row>
    <row r="1421" spans="1:14" ht="16.5">
      <c r="A1421" s="105" t="s">
        <v>3156</v>
      </c>
      <c r="B1421" s="67" t="s">
        <v>1257</v>
      </c>
      <c r="C1421" s="67" t="s">
        <v>828</v>
      </c>
      <c r="D1421" s="67" t="s">
        <v>830</v>
      </c>
      <c r="E1421" s="68" t="s">
        <v>168</v>
      </c>
      <c r="F1421" s="108">
        <v>4</v>
      </c>
      <c r="G1421" s="111">
        <v>4</v>
      </c>
      <c r="H1421" s="109" t="s">
        <v>129</v>
      </c>
      <c r="I1421" s="108">
        <v>4</v>
      </c>
      <c r="J1421" s="115">
        <v>4</v>
      </c>
      <c r="K1421" s="113" t="s">
        <v>129</v>
      </c>
      <c r="L1421" s="108">
        <v>5</v>
      </c>
      <c r="M1421" s="115">
        <v>5</v>
      </c>
      <c r="N1421" s="113" t="s">
        <v>129</v>
      </c>
    </row>
    <row r="1422" spans="1:14" ht="16.5">
      <c r="A1422" s="105" t="s">
        <v>3157</v>
      </c>
      <c r="B1422" s="67" t="s">
        <v>1257</v>
      </c>
      <c r="C1422" s="67" t="s">
        <v>828</v>
      </c>
      <c r="D1422" s="67" t="s">
        <v>830</v>
      </c>
      <c r="E1422" s="68" t="s">
        <v>3158</v>
      </c>
      <c r="F1422" s="108">
        <v>6</v>
      </c>
      <c r="G1422" s="111">
        <v>6</v>
      </c>
      <c r="H1422" s="109" t="s">
        <v>129</v>
      </c>
      <c r="I1422" s="108">
        <v>6</v>
      </c>
      <c r="J1422" s="115">
        <v>6</v>
      </c>
      <c r="K1422" s="113" t="s">
        <v>129</v>
      </c>
      <c r="L1422" s="108">
        <v>5</v>
      </c>
      <c r="M1422" s="115">
        <v>5</v>
      </c>
      <c r="N1422" s="113" t="s">
        <v>129</v>
      </c>
    </row>
    <row r="1423" spans="1:14" ht="16.5">
      <c r="A1423" s="105" t="s">
        <v>3159</v>
      </c>
      <c r="B1423" s="67" t="s">
        <v>1257</v>
      </c>
      <c r="C1423" s="67" t="s">
        <v>828</v>
      </c>
      <c r="D1423" s="67" t="s">
        <v>830</v>
      </c>
      <c r="E1423" s="68" t="s">
        <v>328</v>
      </c>
      <c r="F1423" s="108">
        <v>1</v>
      </c>
      <c r="G1423" s="111" t="s">
        <v>130</v>
      </c>
      <c r="H1423" s="109" t="s">
        <v>130</v>
      </c>
      <c r="I1423" s="108" t="s">
        <v>129</v>
      </c>
      <c r="J1423" s="115" t="s">
        <v>129</v>
      </c>
      <c r="K1423" s="113" t="s">
        <v>129</v>
      </c>
      <c r="L1423" s="108" t="s">
        <v>129</v>
      </c>
      <c r="M1423" s="115" t="s">
        <v>129</v>
      </c>
      <c r="N1423" s="113" t="s">
        <v>129</v>
      </c>
    </row>
    <row r="1424" spans="1:14" ht="16.5">
      <c r="A1424" s="105" t="s">
        <v>3160</v>
      </c>
      <c r="B1424" s="67" t="s">
        <v>1257</v>
      </c>
      <c r="C1424" s="67" t="s">
        <v>828</v>
      </c>
      <c r="D1424" s="67" t="s">
        <v>830</v>
      </c>
      <c r="E1424" s="68" t="s">
        <v>3161</v>
      </c>
      <c r="F1424" s="108">
        <v>3</v>
      </c>
      <c r="G1424" s="111">
        <v>3</v>
      </c>
      <c r="H1424" s="109" t="s">
        <v>129</v>
      </c>
      <c r="I1424" s="108">
        <v>3</v>
      </c>
      <c r="J1424" s="115">
        <v>3</v>
      </c>
      <c r="K1424" s="113" t="s">
        <v>129</v>
      </c>
      <c r="L1424" s="108">
        <v>2</v>
      </c>
      <c r="M1424" s="115" t="s">
        <v>130</v>
      </c>
      <c r="N1424" s="113" t="s">
        <v>130</v>
      </c>
    </row>
    <row r="1425" spans="1:14" ht="16.5">
      <c r="A1425" s="105" t="s">
        <v>3162</v>
      </c>
      <c r="B1425" s="67" t="s">
        <v>1257</v>
      </c>
      <c r="C1425" s="67" t="s">
        <v>828</v>
      </c>
      <c r="D1425" s="67" t="s">
        <v>830</v>
      </c>
      <c r="E1425" s="68" t="s">
        <v>3163</v>
      </c>
      <c r="F1425" s="108">
        <v>28</v>
      </c>
      <c r="G1425" s="111">
        <v>28</v>
      </c>
      <c r="H1425" s="109" t="s">
        <v>129</v>
      </c>
      <c r="I1425" s="108">
        <v>27</v>
      </c>
      <c r="J1425" s="115">
        <v>27</v>
      </c>
      <c r="K1425" s="113" t="s">
        <v>129</v>
      </c>
      <c r="L1425" s="108">
        <v>25</v>
      </c>
      <c r="M1425" s="115">
        <v>25</v>
      </c>
      <c r="N1425" s="113" t="s">
        <v>129</v>
      </c>
    </row>
    <row r="1426" spans="1:14" ht="16.5">
      <c r="A1426" s="105" t="s">
        <v>831</v>
      </c>
      <c r="B1426" s="67" t="s">
        <v>1257</v>
      </c>
      <c r="C1426" s="67" t="s">
        <v>828</v>
      </c>
      <c r="D1426" s="67" t="s">
        <v>832</v>
      </c>
      <c r="E1426" s="68"/>
      <c r="F1426" s="108">
        <v>158</v>
      </c>
      <c r="G1426" s="111">
        <v>156</v>
      </c>
      <c r="H1426" s="109">
        <v>2</v>
      </c>
      <c r="I1426" s="108">
        <v>154</v>
      </c>
      <c r="J1426" s="115">
        <v>151</v>
      </c>
      <c r="K1426" s="113">
        <v>3</v>
      </c>
      <c r="L1426" s="108">
        <v>128</v>
      </c>
      <c r="M1426" s="115">
        <v>125</v>
      </c>
      <c r="N1426" s="113">
        <v>3</v>
      </c>
    </row>
    <row r="1427" spans="1:14" ht="16.5">
      <c r="A1427" s="105" t="s">
        <v>3164</v>
      </c>
      <c r="B1427" s="67" t="s">
        <v>1257</v>
      </c>
      <c r="C1427" s="67" t="s">
        <v>828</v>
      </c>
      <c r="D1427" s="67" t="s">
        <v>832</v>
      </c>
      <c r="E1427" s="68" t="s">
        <v>3165</v>
      </c>
      <c r="F1427" s="108">
        <v>15</v>
      </c>
      <c r="G1427" s="111">
        <v>15</v>
      </c>
      <c r="H1427" s="109" t="s">
        <v>129</v>
      </c>
      <c r="I1427" s="108">
        <v>14</v>
      </c>
      <c r="J1427" s="115">
        <v>14</v>
      </c>
      <c r="K1427" s="113" t="s">
        <v>129</v>
      </c>
      <c r="L1427" s="108">
        <v>9</v>
      </c>
      <c r="M1427" s="115">
        <v>9</v>
      </c>
      <c r="N1427" s="113" t="s">
        <v>129</v>
      </c>
    </row>
    <row r="1428" spans="1:14" ht="16.5">
      <c r="A1428" s="105" t="s">
        <v>3166</v>
      </c>
      <c r="B1428" s="67" t="s">
        <v>1257</v>
      </c>
      <c r="C1428" s="67" t="s">
        <v>828</v>
      </c>
      <c r="D1428" s="67" t="s">
        <v>832</v>
      </c>
      <c r="E1428" s="68" t="s">
        <v>1059</v>
      </c>
      <c r="F1428" s="108">
        <v>21</v>
      </c>
      <c r="G1428" s="111">
        <v>20</v>
      </c>
      <c r="H1428" s="109">
        <v>1</v>
      </c>
      <c r="I1428" s="108">
        <v>23</v>
      </c>
      <c r="J1428" s="115">
        <v>22</v>
      </c>
      <c r="K1428" s="113">
        <v>1</v>
      </c>
      <c r="L1428" s="108">
        <v>19</v>
      </c>
      <c r="M1428" s="115">
        <v>19</v>
      </c>
      <c r="N1428" s="113" t="s">
        <v>129</v>
      </c>
    </row>
    <row r="1429" spans="1:14" ht="16.5">
      <c r="A1429" s="105" t="s">
        <v>3167</v>
      </c>
      <c r="B1429" s="67" t="s">
        <v>1257</v>
      </c>
      <c r="C1429" s="67" t="s">
        <v>828</v>
      </c>
      <c r="D1429" s="67" t="s">
        <v>832</v>
      </c>
      <c r="E1429" s="68" t="s">
        <v>3168</v>
      </c>
      <c r="F1429" s="108">
        <v>38</v>
      </c>
      <c r="G1429" s="111">
        <v>38</v>
      </c>
      <c r="H1429" s="109" t="s">
        <v>129</v>
      </c>
      <c r="I1429" s="108">
        <v>34</v>
      </c>
      <c r="J1429" s="115">
        <v>34</v>
      </c>
      <c r="K1429" s="113" t="s">
        <v>129</v>
      </c>
      <c r="L1429" s="108">
        <v>33</v>
      </c>
      <c r="M1429" s="115">
        <v>32</v>
      </c>
      <c r="N1429" s="113">
        <v>1</v>
      </c>
    </row>
    <row r="1430" spans="1:14" ht="16.5">
      <c r="A1430" s="105" t="s">
        <v>3169</v>
      </c>
      <c r="B1430" s="67" t="s">
        <v>1257</v>
      </c>
      <c r="C1430" s="67" t="s">
        <v>828</v>
      </c>
      <c r="D1430" s="67" t="s">
        <v>832</v>
      </c>
      <c r="E1430" s="68" t="s">
        <v>297</v>
      </c>
      <c r="F1430" s="108">
        <v>21</v>
      </c>
      <c r="G1430" s="111">
        <v>20</v>
      </c>
      <c r="H1430" s="109">
        <v>1</v>
      </c>
      <c r="I1430" s="108">
        <v>20</v>
      </c>
      <c r="J1430" s="115">
        <v>18</v>
      </c>
      <c r="K1430" s="113">
        <v>2</v>
      </c>
      <c r="L1430" s="108">
        <v>20</v>
      </c>
      <c r="M1430" s="115">
        <v>18</v>
      </c>
      <c r="N1430" s="113">
        <v>2</v>
      </c>
    </row>
    <row r="1431" spans="1:14" ht="16.5">
      <c r="A1431" s="105" t="s">
        <v>3170</v>
      </c>
      <c r="B1431" s="67" t="s">
        <v>1257</v>
      </c>
      <c r="C1431" s="67" t="s">
        <v>828</v>
      </c>
      <c r="D1431" s="67" t="s">
        <v>832</v>
      </c>
      <c r="E1431" s="68" t="s">
        <v>3171</v>
      </c>
      <c r="F1431" s="108">
        <v>33</v>
      </c>
      <c r="G1431" s="111">
        <v>33</v>
      </c>
      <c r="H1431" s="109" t="s">
        <v>129</v>
      </c>
      <c r="I1431" s="108">
        <v>34</v>
      </c>
      <c r="J1431" s="115">
        <v>34</v>
      </c>
      <c r="K1431" s="113" t="s">
        <v>129</v>
      </c>
      <c r="L1431" s="108">
        <v>30</v>
      </c>
      <c r="M1431" s="115">
        <v>30</v>
      </c>
      <c r="N1431" s="113" t="s">
        <v>129</v>
      </c>
    </row>
    <row r="1432" spans="1:14" ht="16.5">
      <c r="A1432" s="105" t="s">
        <v>3172</v>
      </c>
      <c r="B1432" s="67" t="s">
        <v>1257</v>
      </c>
      <c r="C1432" s="67" t="s">
        <v>828</v>
      </c>
      <c r="D1432" s="67" t="s">
        <v>832</v>
      </c>
      <c r="E1432" s="68" t="s">
        <v>3173</v>
      </c>
      <c r="F1432" s="108">
        <v>30</v>
      </c>
      <c r="G1432" s="111">
        <v>30</v>
      </c>
      <c r="H1432" s="109" t="s">
        <v>129</v>
      </c>
      <c r="I1432" s="108">
        <v>29</v>
      </c>
      <c r="J1432" s="115">
        <v>29</v>
      </c>
      <c r="K1432" s="113" t="s">
        <v>129</v>
      </c>
      <c r="L1432" s="108">
        <v>17</v>
      </c>
      <c r="M1432" s="115">
        <v>17</v>
      </c>
      <c r="N1432" s="113" t="s">
        <v>129</v>
      </c>
    </row>
    <row r="1433" spans="1:14" ht="16.5">
      <c r="A1433" s="105" t="s">
        <v>833</v>
      </c>
      <c r="B1433" s="67" t="s">
        <v>1257</v>
      </c>
      <c r="C1433" s="67" t="s">
        <v>828</v>
      </c>
      <c r="D1433" s="67" t="s">
        <v>834</v>
      </c>
      <c r="E1433" s="68"/>
      <c r="F1433" s="108">
        <v>127</v>
      </c>
      <c r="G1433" s="111">
        <v>123</v>
      </c>
      <c r="H1433" s="109">
        <v>4</v>
      </c>
      <c r="I1433" s="108">
        <v>128</v>
      </c>
      <c r="J1433" s="115">
        <v>125</v>
      </c>
      <c r="K1433" s="113">
        <v>3</v>
      </c>
      <c r="L1433" s="108">
        <v>114</v>
      </c>
      <c r="M1433" s="115">
        <v>111</v>
      </c>
      <c r="N1433" s="113">
        <v>3</v>
      </c>
    </row>
    <row r="1434" spans="1:14" ht="16.5">
      <c r="A1434" s="105" t="s">
        <v>3174</v>
      </c>
      <c r="B1434" s="67" t="s">
        <v>1257</v>
      </c>
      <c r="C1434" s="67" t="s">
        <v>828</v>
      </c>
      <c r="D1434" s="67" t="s">
        <v>834</v>
      </c>
      <c r="E1434" s="68" t="s">
        <v>259</v>
      </c>
      <c r="F1434" s="108">
        <v>57</v>
      </c>
      <c r="G1434" s="111">
        <v>53</v>
      </c>
      <c r="H1434" s="109">
        <v>4</v>
      </c>
      <c r="I1434" s="108">
        <v>58</v>
      </c>
      <c r="J1434" s="115">
        <v>55</v>
      </c>
      <c r="K1434" s="113">
        <v>3</v>
      </c>
      <c r="L1434" s="108">
        <v>55</v>
      </c>
      <c r="M1434" s="115">
        <v>53</v>
      </c>
      <c r="N1434" s="113">
        <v>2</v>
      </c>
    </row>
    <row r="1435" spans="1:14" ht="16.5">
      <c r="A1435" s="105" t="s">
        <v>3175</v>
      </c>
      <c r="B1435" s="67" t="s">
        <v>1257</v>
      </c>
      <c r="C1435" s="67" t="s">
        <v>828</v>
      </c>
      <c r="D1435" s="67" t="s">
        <v>834</v>
      </c>
      <c r="E1435" s="68" t="s">
        <v>3176</v>
      </c>
      <c r="F1435" s="108">
        <v>29</v>
      </c>
      <c r="G1435" s="111">
        <v>29</v>
      </c>
      <c r="H1435" s="109" t="s">
        <v>129</v>
      </c>
      <c r="I1435" s="108">
        <v>29</v>
      </c>
      <c r="J1435" s="115">
        <v>29</v>
      </c>
      <c r="K1435" s="113" t="s">
        <v>129</v>
      </c>
      <c r="L1435" s="108">
        <v>25</v>
      </c>
      <c r="M1435" s="115">
        <v>24</v>
      </c>
      <c r="N1435" s="113">
        <v>1</v>
      </c>
    </row>
    <row r="1436" spans="1:14" ht="16.5">
      <c r="A1436" s="105" t="s">
        <v>3177</v>
      </c>
      <c r="B1436" s="67" t="s">
        <v>1257</v>
      </c>
      <c r="C1436" s="67" t="s">
        <v>828</v>
      </c>
      <c r="D1436" s="67" t="s">
        <v>834</v>
      </c>
      <c r="E1436" s="68" t="s">
        <v>369</v>
      </c>
      <c r="F1436" s="108">
        <v>9</v>
      </c>
      <c r="G1436" s="111">
        <v>9</v>
      </c>
      <c r="H1436" s="109" t="s">
        <v>129</v>
      </c>
      <c r="I1436" s="108">
        <v>9</v>
      </c>
      <c r="J1436" s="115">
        <v>9</v>
      </c>
      <c r="K1436" s="113" t="s">
        <v>129</v>
      </c>
      <c r="L1436" s="108">
        <v>8</v>
      </c>
      <c r="M1436" s="115">
        <v>8</v>
      </c>
      <c r="N1436" s="113" t="s">
        <v>129</v>
      </c>
    </row>
    <row r="1437" spans="1:14" ht="16.5">
      <c r="A1437" s="105" t="s">
        <v>3178</v>
      </c>
      <c r="B1437" s="67" t="s">
        <v>1257</v>
      </c>
      <c r="C1437" s="67" t="s">
        <v>828</v>
      </c>
      <c r="D1437" s="67" t="s">
        <v>834</v>
      </c>
      <c r="E1437" s="68" t="s">
        <v>3179</v>
      </c>
      <c r="F1437" s="108">
        <v>32</v>
      </c>
      <c r="G1437" s="111">
        <v>32</v>
      </c>
      <c r="H1437" s="109" t="s">
        <v>129</v>
      </c>
      <c r="I1437" s="108">
        <v>32</v>
      </c>
      <c r="J1437" s="115">
        <v>32</v>
      </c>
      <c r="K1437" s="113" t="s">
        <v>129</v>
      </c>
      <c r="L1437" s="108">
        <v>26</v>
      </c>
      <c r="M1437" s="115">
        <v>26</v>
      </c>
      <c r="N1437" s="113" t="s">
        <v>129</v>
      </c>
    </row>
    <row r="1438" spans="1:14" ht="16.5">
      <c r="A1438" s="105" t="s">
        <v>835</v>
      </c>
      <c r="B1438" s="67" t="s">
        <v>1257</v>
      </c>
      <c r="C1438" s="67" t="s">
        <v>828</v>
      </c>
      <c r="D1438" s="67" t="s">
        <v>836</v>
      </c>
      <c r="E1438" s="68"/>
      <c r="F1438" s="108">
        <v>131</v>
      </c>
      <c r="G1438" s="111">
        <v>129</v>
      </c>
      <c r="H1438" s="109">
        <v>2</v>
      </c>
      <c r="I1438" s="108">
        <v>123</v>
      </c>
      <c r="J1438" s="115">
        <v>121</v>
      </c>
      <c r="K1438" s="113">
        <v>2</v>
      </c>
      <c r="L1438" s="108">
        <v>106</v>
      </c>
      <c r="M1438" s="115">
        <v>103</v>
      </c>
      <c r="N1438" s="113">
        <v>3</v>
      </c>
    </row>
    <row r="1439" spans="1:14" ht="16.5">
      <c r="A1439" s="105" t="s">
        <v>3180</v>
      </c>
      <c r="B1439" s="67" t="s">
        <v>1257</v>
      </c>
      <c r="C1439" s="67" t="s">
        <v>828</v>
      </c>
      <c r="D1439" s="67" t="s">
        <v>836</v>
      </c>
      <c r="E1439" s="68" t="s">
        <v>3181</v>
      </c>
      <c r="F1439" s="108">
        <v>27</v>
      </c>
      <c r="G1439" s="111">
        <v>27</v>
      </c>
      <c r="H1439" s="109" t="s">
        <v>129</v>
      </c>
      <c r="I1439" s="108">
        <v>25</v>
      </c>
      <c r="J1439" s="115">
        <v>25</v>
      </c>
      <c r="K1439" s="113" t="s">
        <v>129</v>
      </c>
      <c r="L1439" s="108">
        <v>19</v>
      </c>
      <c r="M1439" s="115">
        <v>19</v>
      </c>
      <c r="N1439" s="113" t="s">
        <v>129</v>
      </c>
    </row>
    <row r="1440" spans="1:14" ht="16.5">
      <c r="A1440" s="105" t="s">
        <v>3182</v>
      </c>
      <c r="B1440" s="67" t="s">
        <v>1257</v>
      </c>
      <c r="C1440" s="67" t="s">
        <v>828</v>
      </c>
      <c r="D1440" s="67" t="s">
        <v>836</v>
      </c>
      <c r="E1440" s="68" t="s">
        <v>372</v>
      </c>
      <c r="F1440" s="108">
        <v>40</v>
      </c>
      <c r="G1440" s="111">
        <v>39</v>
      </c>
      <c r="H1440" s="109">
        <v>1</v>
      </c>
      <c r="I1440" s="108">
        <v>42</v>
      </c>
      <c r="J1440" s="115">
        <v>41</v>
      </c>
      <c r="K1440" s="113">
        <v>1</v>
      </c>
      <c r="L1440" s="108">
        <v>40</v>
      </c>
      <c r="M1440" s="115">
        <v>38</v>
      </c>
      <c r="N1440" s="113">
        <v>2</v>
      </c>
    </row>
    <row r="1441" spans="1:14" ht="16.5">
      <c r="A1441" s="105" t="s">
        <v>3183</v>
      </c>
      <c r="B1441" s="67" t="s">
        <v>1257</v>
      </c>
      <c r="C1441" s="67" t="s">
        <v>828</v>
      </c>
      <c r="D1441" s="67" t="s">
        <v>836</v>
      </c>
      <c r="E1441" s="68" t="s">
        <v>3184</v>
      </c>
      <c r="F1441" s="108">
        <v>29</v>
      </c>
      <c r="G1441" s="111">
        <v>28</v>
      </c>
      <c r="H1441" s="109">
        <v>1</v>
      </c>
      <c r="I1441" s="108">
        <v>26</v>
      </c>
      <c r="J1441" s="115">
        <v>25</v>
      </c>
      <c r="K1441" s="113">
        <v>1</v>
      </c>
      <c r="L1441" s="108">
        <v>21</v>
      </c>
      <c r="M1441" s="115">
        <v>21</v>
      </c>
      <c r="N1441" s="113" t="s">
        <v>129</v>
      </c>
    </row>
    <row r="1442" spans="1:14" ht="16.5">
      <c r="A1442" s="105" t="s">
        <v>3185</v>
      </c>
      <c r="B1442" s="67" t="s">
        <v>1257</v>
      </c>
      <c r="C1442" s="67" t="s">
        <v>828</v>
      </c>
      <c r="D1442" s="67" t="s">
        <v>836</v>
      </c>
      <c r="E1442" s="68" t="s">
        <v>3186</v>
      </c>
      <c r="F1442" s="108">
        <v>35</v>
      </c>
      <c r="G1442" s="111">
        <v>35</v>
      </c>
      <c r="H1442" s="109" t="s">
        <v>129</v>
      </c>
      <c r="I1442" s="108">
        <v>30</v>
      </c>
      <c r="J1442" s="115">
        <v>30</v>
      </c>
      <c r="K1442" s="113" t="s">
        <v>129</v>
      </c>
      <c r="L1442" s="108">
        <v>26</v>
      </c>
      <c r="M1442" s="115">
        <v>25</v>
      </c>
      <c r="N1442" s="113">
        <v>1</v>
      </c>
    </row>
    <row r="1443" spans="1:14" ht="16.5">
      <c r="A1443" s="105" t="s">
        <v>837</v>
      </c>
      <c r="B1443" s="67" t="s">
        <v>1257</v>
      </c>
      <c r="C1443" s="67" t="s">
        <v>828</v>
      </c>
      <c r="D1443" s="67" t="s">
        <v>838</v>
      </c>
      <c r="E1443" s="68"/>
      <c r="F1443" s="108">
        <v>141</v>
      </c>
      <c r="G1443" s="111">
        <v>140</v>
      </c>
      <c r="H1443" s="109">
        <v>1</v>
      </c>
      <c r="I1443" s="108">
        <v>132</v>
      </c>
      <c r="J1443" s="115">
        <v>131</v>
      </c>
      <c r="K1443" s="113">
        <v>1</v>
      </c>
      <c r="L1443" s="108">
        <v>116</v>
      </c>
      <c r="M1443" s="115">
        <v>115</v>
      </c>
      <c r="N1443" s="113">
        <v>1</v>
      </c>
    </row>
    <row r="1444" spans="1:14" ht="16.5">
      <c r="A1444" s="105" t="s">
        <v>3187</v>
      </c>
      <c r="B1444" s="67" t="s">
        <v>1257</v>
      </c>
      <c r="C1444" s="67" t="s">
        <v>828</v>
      </c>
      <c r="D1444" s="67" t="s">
        <v>838</v>
      </c>
      <c r="E1444" s="68" t="s">
        <v>3188</v>
      </c>
      <c r="F1444" s="108">
        <v>28</v>
      </c>
      <c r="G1444" s="111">
        <v>28</v>
      </c>
      <c r="H1444" s="109" t="s">
        <v>129</v>
      </c>
      <c r="I1444" s="108">
        <v>24</v>
      </c>
      <c r="J1444" s="115">
        <v>24</v>
      </c>
      <c r="K1444" s="113" t="s">
        <v>129</v>
      </c>
      <c r="L1444" s="108">
        <v>25</v>
      </c>
      <c r="M1444" s="115">
        <v>25</v>
      </c>
      <c r="N1444" s="113" t="s">
        <v>129</v>
      </c>
    </row>
    <row r="1445" spans="1:14" ht="16.5">
      <c r="A1445" s="105" t="s">
        <v>3189</v>
      </c>
      <c r="B1445" s="67" t="s">
        <v>1257</v>
      </c>
      <c r="C1445" s="67" t="s">
        <v>828</v>
      </c>
      <c r="D1445" s="67" t="s">
        <v>838</v>
      </c>
      <c r="E1445" s="68" t="s">
        <v>3190</v>
      </c>
      <c r="F1445" s="108">
        <v>20</v>
      </c>
      <c r="G1445" s="111">
        <v>20</v>
      </c>
      <c r="H1445" s="109" t="s">
        <v>129</v>
      </c>
      <c r="I1445" s="108">
        <v>20</v>
      </c>
      <c r="J1445" s="115">
        <v>20</v>
      </c>
      <c r="K1445" s="113" t="s">
        <v>129</v>
      </c>
      <c r="L1445" s="108">
        <v>17</v>
      </c>
      <c r="M1445" s="115">
        <v>17</v>
      </c>
      <c r="N1445" s="113" t="s">
        <v>129</v>
      </c>
    </row>
    <row r="1446" spans="1:14" ht="16.5">
      <c r="A1446" s="105" t="s">
        <v>3191</v>
      </c>
      <c r="B1446" s="67" t="s">
        <v>1257</v>
      </c>
      <c r="C1446" s="67" t="s">
        <v>828</v>
      </c>
      <c r="D1446" s="67" t="s">
        <v>838</v>
      </c>
      <c r="E1446" s="68" t="s">
        <v>3192</v>
      </c>
      <c r="F1446" s="108">
        <v>66</v>
      </c>
      <c r="G1446" s="111">
        <v>65</v>
      </c>
      <c r="H1446" s="109">
        <v>1</v>
      </c>
      <c r="I1446" s="108">
        <v>63</v>
      </c>
      <c r="J1446" s="115">
        <v>62</v>
      </c>
      <c r="K1446" s="113">
        <v>1</v>
      </c>
      <c r="L1446" s="108">
        <v>54</v>
      </c>
      <c r="M1446" s="115">
        <v>53</v>
      </c>
      <c r="N1446" s="113">
        <v>1</v>
      </c>
    </row>
    <row r="1447" spans="1:14" ht="16.5">
      <c r="A1447" s="105" t="s">
        <v>3193</v>
      </c>
      <c r="B1447" s="67" t="s">
        <v>1257</v>
      </c>
      <c r="C1447" s="67" t="s">
        <v>828</v>
      </c>
      <c r="D1447" s="67" t="s">
        <v>838</v>
      </c>
      <c r="E1447" s="68" t="s">
        <v>3194</v>
      </c>
      <c r="F1447" s="108">
        <v>27</v>
      </c>
      <c r="G1447" s="111">
        <v>27</v>
      </c>
      <c r="H1447" s="109" t="s">
        <v>129</v>
      </c>
      <c r="I1447" s="108">
        <v>25</v>
      </c>
      <c r="J1447" s="115">
        <v>25</v>
      </c>
      <c r="K1447" s="113" t="s">
        <v>129</v>
      </c>
      <c r="L1447" s="108">
        <v>20</v>
      </c>
      <c r="M1447" s="115">
        <v>20</v>
      </c>
      <c r="N1447" s="113" t="s">
        <v>129</v>
      </c>
    </row>
    <row r="1448" spans="1:14" ht="16.5">
      <c r="A1448" s="105" t="s">
        <v>839</v>
      </c>
      <c r="B1448" s="67" t="s">
        <v>1257</v>
      </c>
      <c r="C1448" s="67" t="s">
        <v>828</v>
      </c>
      <c r="D1448" s="67" t="s">
        <v>840</v>
      </c>
      <c r="E1448" s="68"/>
      <c r="F1448" s="108">
        <v>177</v>
      </c>
      <c r="G1448" s="111">
        <v>176</v>
      </c>
      <c r="H1448" s="109">
        <v>1</v>
      </c>
      <c r="I1448" s="108">
        <v>174</v>
      </c>
      <c r="J1448" s="115">
        <v>173</v>
      </c>
      <c r="K1448" s="113">
        <v>1</v>
      </c>
      <c r="L1448" s="108">
        <v>164</v>
      </c>
      <c r="M1448" s="115">
        <v>163</v>
      </c>
      <c r="N1448" s="113">
        <v>1</v>
      </c>
    </row>
    <row r="1449" spans="1:14" ht="16.5">
      <c r="A1449" s="105" t="s">
        <v>3195</v>
      </c>
      <c r="B1449" s="67" t="s">
        <v>1257</v>
      </c>
      <c r="C1449" s="67" t="s">
        <v>828</v>
      </c>
      <c r="D1449" s="67" t="s">
        <v>840</v>
      </c>
      <c r="E1449" s="68" t="s">
        <v>3196</v>
      </c>
      <c r="F1449" s="108">
        <v>46</v>
      </c>
      <c r="G1449" s="111">
        <v>46</v>
      </c>
      <c r="H1449" s="109" t="s">
        <v>129</v>
      </c>
      <c r="I1449" s="108">
        <v>45</v>
      </c>
      <c r="J1449" s="115">
        <v>45</v>
      </c>
      <c r="K1449" s="113" t="s">
        <v>129</v>
      </c>
      <c r="L1449" s="108">
        <v>44</v>
      </c>
      <c r="M1449" s="115">
        <v>44</v>
      </c>
      <c r="N1449" s="113" t="s">
        <v>129</v>
      </c>
    </row>
    <row r="1450" spans="1:14" ht="16.5">
      <c r="A1450" s="105" t="s">
        <v>3197</v>
      </c>
      <c r="B1450" s="67" t="s">
        <v>1257</v>
      </c>
      <c r="C1450" s="67" t="s">
        <v>828</v>
      </c>
      <c r="D1450" s="67" t="s">
        <v>840</v>
      </c>
      <c r="E1450" s="68" t="s">
        <v>268</v>
      </c>
      <c r="F1450" s="108">
        <v>7</v>
      </c>
      <c r="G1450" s="111">
        <v>7</v>
      </c>
      <c r="H1450" s="109" t="s">
        <v>129</v>
      </c>
      <c r="I1450" s="108">
        <v>7</v>
      </c>
      <c r="J1450" s="115">
        <v>7</v>
      </c>
      <c r="K1450" s="113" t="s">
        <v>129</v>
      </c>
      <c r="L1450" s="108">
        <v>6</v>
      </c>
      <c r="M1450" s="115">
        <v>6</v>
      </c>
      <c r="N1450" s="113" t="s">
        <v>129</v>
      </c>
    </row>
    <row r="1451" spans="1:14" ht="16.5">
      <c r="A1451" s="105" t="s">
        <v>3198</v>
      </c>
      <c r="B1451" s="67" t="s">
        <v>1257</v>
      </c>
      <c r="C1451" s="67" t="s">
        <v>828</v>
      </c>
      <c r="D1451" s="67" t="s">
        <v>840</v>
      </c>
      <c r="E1451" s="68" t="s">
        <v>3199</v>
      </c>
      <c r="F1451" s="108">
        <v>41</v>
      </c>
      <c r="G1451" s="111">
        <v>40</v>
      </c>
      <c r="H1451" s="109">
        <v>1</v>
      </c>
      <c r="I1451" s="108">
        <v>39</v>
      </c>
      <c r="J1451" s="115">
        <v>38</v>
      </c>
      <c r="K1451" s="113">
        <v>1</v>
      </c>
      <c r="L1451" s="108">
        <v>34</v>
      </c>
      <c r="M1451" s="115">
        <v>34</v>
      </c>
      <c r="N1451" s="113" t="s">
        <v>129</v>
      </c>
    </row>
    <row r="1452" spans="1:14" ht="16.5">
      <c r="A1452" s="105" t="s">
        <v>3200</v>
      </c>
      <c r="B1452" s="67" t="s">
        <v>1257</v>
      </c>
      <c r="C1452" s="67" t="s">
        <v>828</v>
      </c>
      <c r="D1452" s="67" t="s">
        <v>840</v>
      </c>
      <c r="E1452" s="68" t="s">
        <v>320</v>
      </c>
      <c r="F1452" s="108">
        <v>59</v>
      </c>
      <c r="G1452" s="111">
        <v>59</v>
      </c>
      <c r="H1452" s="109" t="s">
        <v>129</v>
      </c>
      <c r="I1452" s="108">
        <v>60</v>
      </c>
      <c r="J1452" s="115">
        <v>60</v>
      </c>
      <c r="K1452" s="113" t="s">
        <v>129</v>
      </c>
      <c r="L1452" s="108">
        <v>58</v>
      </c>
      <c r="M1452" s="115">
        <v>57</v>
      </c>
      <c r="N1452" s="113">
        <v>1</v>
      </c>
    </row>
    <row r="1453" spans="1:14" ht="16.5">
      <c r="A1453" s="105" t="s">
        <v>3201</v>
      </c>
      <c r="B1453" s="67" t="s">
        <v>1257</v>
      </c>
      <c r="C1453" s="67" t="s">
        <v>828</v>
      </c>
      <c r="D1453" s="67" t="s">
        <v>840</v>
      </c>
      <c r="E1453" s="68" t="s">
        <v>3202</v>
      </c>
      <c r="F1453" s="108">
        <v>24</v>
      </c>
      <c r="G1453" s="111">
        <v>24</v>
      </c>
      <c r="H1453" s="109" t="s">
        <v>129</v>
      </c>
      <c r="I1453" s="108">
        <v>23</v>
      </c>
      <c r="J1453" s="115">
        <v>23</v>
      </c>
      <c r="K1453" s="113" t="s">
        <v>129</v>
      </c>
      <c r="L1453" s="108">
        <v>22</v>
      </c>
      <c r="M1453" s="115">
        <v>22</v>
      </c>
      <c r="N1453" s="113" t="s">
        <v>129</v>
      </c>
    </row>
    <row r="1454" spans="1:14" ht="16.5">
      <c r="A1454" s="105" t="s">
        <v>841</v>
      </c>
      <c r="B1454" s="67" t="s">
        <v>1257</v>
      </c>
      <c r="C1454" s="67" t="s">
        <v>828</v>
      </c>
      <c r="D1454" s="67" t="s">
        <v>842</v>
      </c>
      <c r="E1454" s="68"/>
      <c r="F1454" s="108">
        <v>68</v>
      </c>
      <c r="G1454" s="111">
        <v>68</v>
      </c>
      <c r="H1454" s="109" t="s">
        <v>129</v>
      </c>
      <c r="I1454" s="108">
        <v>61</v>
      </c>
      <c r="J1454" s="115">
        <v>61</v>
      </c>
      <c r="K1454" s="113" t="s">
        <v>129</v>
      </c>
      <c r="L1454" s="108">
        <v>59</v>
      </c>
      <c r="M1454" s="115">
        <v>58</v>
      </c>
      <c r="N1454" s="113">
        <v>1</v>
      </c>
    </row>
    <row r="1455" spans="1:14" ht="16.5">
      <c r="A1455" s="105" t="s">
        <v>3203</v>
      </c>
      <c r="B1455" s="67" t="s">
        <v>1257</v>
      </c>
      <c r="C1455" s="67" t="s">
        <v>828</v>
      </c>
      <c r="D1455" s="67" t="s">
        <v>842</v>
      </c>
      <c r="E1455" s="68" t="s">
        <v>3204</v>
      </c>
      <c r="F1455" s="108">
        <v>9</v>
      </c>
      <c r="G1455" s="111">
        <v>9</v>
      </c>
      <c r="H1455" s="109" t="s">
        <v>129</v>
      </c>
      <c r="I1455" s="108">
        <v>7</v>
      </c>
      <c r="J1455" s="115">
        <v>7</v>
      </c>
      <c r="K1455" s="113" t="s">
        <v>129</v>
      </c>
      <c r="L1455" s="108">
        <v>10</v>
      </c>
      <c r="M1455" s="115">
        <v>10</v>
      </c>
      <c r="N1455" s="113" t="s">
        <v>129</v>
      </c>
    </row>
    <row r="1456" spans="1:14" ht="16.5">
      <c r="A1456" s="105" t="s">
        <v>3205</v>
      </c>
      <c r="B1456" s="67" t="s">
        <v>1257</v>
      </c>
      <c r="C1456" s="67" t="s">
        <v>828</v>
      </c>
      <c r="D1456" s="67" t="s">
        <v>842</v>
      </c>
      <c r="E1456" s="68" t="s">
        <v>3206</v>
      </c>
      <c r="F1456" s="108">
        <v>23</v>
      </c>
      <c r="G1456" s="111">
        <v>23</v>
      </c>
      <c r="H1456" s="109" t="s">
        <v>129</v>
      </c>
      <c r="I1456" s="108">
        <v>21</v>
      </c>
      <c r="J1456" s="115">
        <v>21</v>
      </c>
      <c r="K1456" s="113" t="s">
        <v>129</v>
      </c>
      <c r="L1456" s="108">
        <v>18</v>
      </c>
      <c r="M1456" s="115">
        <v>18</v>
      </c>
      <c r="N1456" s="113" t="s">
        <v>129</v>
      </c>
    </row>
    <row r="1457" spans="1:14" ht="16.5">
      <c r="A1457" s="105" t="s">
        <v>3207</v>
      </c>
      <c r="B1457" s="67" t="s">
        <v>1257</v>
      </c>
      <c r="C1457" s="67" t="s">
        <v>828</v>
      </c>
      <c r="D1457" s="67" t="s">
        <v>842</v>
      </c>
      <c r="E1457" s="68" t="s">
        <v>3208</v>
      </c>
      <c r="F1457" s="108">
        <v>25</v>
      </c>
      <c r="G1457" s="111">
        <v>25</v>
      </c>
      <c r="H1457" s="109" t="s">
        <v>129</v>
      </c>
      <c r="I1457" s="108">
        <v>23</v>
      </c>
      <c r="J1457" s="115">
        <v>23</v>
      </c>
      <c r="K1457" s="113" t="s">
        <v>129</v>
      </c>
      <c r="L1457" s="108">
        <v>21</v>
      </c>
      <c r="M1457" s="115">
        <v>21</v>
      </c>
      <c r="N1457" s="113" t="s">
        <v>129</v>
      </c>
    </row>
    <row r="1458" spans="1:14" ht="16.5">
      <c r="A1458" s="105" t="s">
        <v>3209</v>
      </c>
      <c r="B1458" s="67" t="s">
        <v>1257</v>
      </c>
      <c r="C1458" s="67" t="s">
        <v>828</v>
      </c>
      <c r="D1458" s="67" t="s">
        <v>842</v>
      </c>
      <c r="E1458" s="68" t="s">
        <v>3210</v>
      </c>
      <c r="F1458" s="108">
        <v>11</v>
      </c>
      <c r="G1458" s="111">
        <v>11</v>
      </c>
      <c r="H1458" s="109" t="s">
        <v>129</v>
      </c>
      <c r="I1458" s="108">
        <v>10</v>
      </c>
      <c r="J1458" s="115">
        <v>10</v>
      </c>
      <c r="K1458" s="113" t="s">
        <v>129</v>
      </c>
      <c r="L1458" s="108">
        <v>10</v>
      </c>
      <c r="M1458" s="115">
        <v>9</v>
      </c>
      <c r="N1458" s="113">
        <v>1</v>
      </c>
    </row>
    <row r="1459" spans="1:14" ht="16.5">
      <c r="A1459" s="105" t="s">
        <v>3211</v>
      </c>
      <c r="B1459" s="67" t="s">
        <v>1257</v>
      </c>
      <c r="C1459" s="67" t="s">
        <v>844</v>
      </c>
      <c r="D1459" s="67"/>
      <c r="E1459" s="68"/>
      <c r="F1459" s="108">
        <v>930</v>
      </c>
      <c r="G1459" s="111">
        <v>920</v>
      </c>
      <c r="H1459" s="109">
        <v>8</v>
      </c>
      <c r="I1459" s="108">
        <v>851</v>
      </c>
      <c r="J1459" s="115">
        <v>841</v>
      </c>
      <c r="K1459" s="113">
        <v>9</v>
      </c>
      <c r="L1459" s="108">
        <v>787</v>
      </c>
      <c r="M1459" s="115">
        <v>776</v>
      </c>
      <c r="N1459" s="113">
        <v>10</v>
      </c>
    </row>
    <row r="1460" spans="1:14" ht="16.5">
      <c r="A1460" s="105" t="s">
        <v>845</v>
      </c>
      <c r="B1460" s="67" t="s">
        <v>1257</v>
      </c>
      <c r="C1460" s="67" t="s">
        <v>844</v>
      </c>
      <c r="D1460" s="67" t="s">
        <v>846</v>
      </c>
      <c r="E1460" s="68"/>
      <c r="F1460" s="108">
        <v>5</v>
      </c>
      <c r="G1460" s="111">
        <v>2</v>
      </c>
      <c r="H1460" s="109">
        <v>2</v>
      </c>
      <c r="I1460" s="108">
        <v>1</v>
      </c>
      <c r="J1460" s="115" t="s">
        <v>130</v>
      </c>
      <c r="K1460" s="113" t="s">
        <v>130</v>
      </c>
      <c r="L1460" s="108" t="s">
        <v>129</v>
      </c>
      <c r="M1460" s="115" t="s">
        <v>129</v>
      </c>
      <c r="N1460" s="113" t="s">
        <v>129</v>
      </c>
    </row>
    <row r="1461" spans="1:14" ht="16.5">
      <c r="A1461" s="105" t="s">
        <v>3212</v>
      </c>
      <c r="B1461" s="67" t="s">
        <v>1257</v>
      </c>
      <c r="C1461" s="67" t="s">
        <v>844</v>
      </c>
      <c r="D1461" s="67" t="s">
        <v>846</v>
      </c>
      <c r="E1461" s="68" t="s">
        <v>3213</v>
      </c>
      <c r="F1461" s="108">
        <v>3</v>
      </c>
      <c r="G1461" s="111">
        <v>1</v>
      </c>
      <c r="H1461" s="109">
        <v>2</v>
      </c>
      <c r="I1461" s="108">
        <v>1</v>
      </c>
      <c r="J1461" s="115" t="s">
        <v>130</v>
      </c>
      <c r="K1461" s="113" t="s">
        <v>130</v>
      </c>
      <c r="L1461" s="108" t="s">
        <v>129</v>
      </c>
      <c r="M1461" s="115" t="s">
        <v>129</v>
      </c>
      <c r="N1461" s="113" t="s">
        <v>129</v>
      </c>
    </row>
    <row r="1462" spans="1:14" ht="16.5">
      <c r="A1462" s="105" t="s">
        <v>3214</v>
      </c>
      <c r="B1462" s="67" t="s">
        <v>1257</v>
      </c>
      <c r="C1462" s="67" t="s">
        <v>844</v>
      </c>
      <c r="D1462" s="67" t="s">
        <v>846</v>
      </c>
      <c r="E1462" s="68" t="s">
        <v>133</v>
      </c>
      <c r="F1462" s="108" t="s">
        <v>129</v>
      </c>
      <c r="G1462" s="111" t="s">
        <v>129</v>
      </c>
      <c r="H1462" s="109" t="s">
        <v>129</v>
      </c>
      <c r="I1462" s="108" t="s">
        <v>129</v>
      </c>
      <c r="J1462" s="115" t="s">
        <v>129</v>
      </c>
      <c r="K1462" s="113" t="s">
        <v>129</v>
      </c>
      <c r="L1462" s="108" t="s">
        <v>129</v>
      </c>
      <c r="M1462" s="115" t="s">
        <v>129</v>
      </c>
      <c r="N1462" s="113" t="s">
        <v>129</v>
      </c>
    </row>
    <row r="1463" spans="1:14" ht="16.5">
      <c r="A1463" s="105" t="s">
        <v>3215</v>
      </c>
      <c r="B1463" s="67" t="s">
        <v>1257</v>
      </c>
      <c r="C1463" s="67" t="s">
        <v>844</v>
      </c>
      <c r="D1463" s="67" t="s">
        <v>846</v>
      </c>
      <c r="E1463" s="68" t="s">
        <v>3216</v>
      </c>
      <c r="F1463" s="108">
        <v>1</v>
      </c>
      <c r="G1463" s="111" t="s">
        <v>130</v>
      </c>
      <c r="H1463" s="109" t="s">
        <v>130</v>
      </c>
      <c r="I1463" s="108" t="s">
        <v>129</v>
      </c>
      <c r="J1463" s="115" t="s">
        <v>129</v>
      </c>
      <c r="K1463" s="113" t="s">
        <v>129</v>
      </c>
      <c r="L1463" s="108" t="s">
        <v>129</v>
      </c>
      <c r="M1463" s="115" t="s">
        <v>129</v>
      </c>
      <c r="N1463" s="113" t="s">
        <v>129</v>
      </c>
    </row>
    <row r="1464" spans="1:14" ht="16.5">
      <c r="A1464" s="105" t="s">
        <v>3217</v>
      </c>
      <c r="B1464" s="67" t="s">
        <v>1257</v>
      </c>
      <c r="C1464" s="67" t="s">
        <v>844</v>
      </c>
      <c r="D1464" s="67" t="s">
        <v>846</v>
      </c>
      <c r="E1464" s="68" t="s">
        <v>3218</v>
      </c>
      <c r="F1464" s="108">
        <v>1</v>
      </c>
      <c r="G1464" s="111" t="s">
        <v>130</v>
      </c>
      <c r="H1464" s="109" t="s">
        <v>130</v>
      </c>
      <c r="I1464" s="108" t="s">
        <v>129</v>
      </c>
      <c r="J1464" s="115" t="s">
        <v>129</v>
      </c>
      <c r="K1464" s="113" t="s">
        <v>129</v>
      </c>
      <c r="L1464" s="108" t="s">
        <v>129</v>
      </c>
      <c r="M1464" s="115" t="s">
        <v>129</v>
      </c>
      <c r="N1464" s="113" t="s">
        <v>129</v>
      </c>
    </row>
    <row r="1465" spans="1:14" ht="16.5">
      <c r="A1465" s="105" t="s">
        <v>3219</v>
      </c>
      <c r="B1465" s="67" t="s">
        <v>1257</v>
      </c>
      <c r="C1465" s="67" t="s">
        <v>844</v>
      </c>
      <c r="D1465" s="67" t="s">
        <v>846</v>
      </c>
      <c r="E1465" s="68" t="s">
        <v>3220</v>
      </c>
      <c r="F1465" s="108" t="s">
        <v>129</v>
      </c>
      <c r="G1465" s="111" t="s">
        <v>129</v>
      </c>
      <c r="H1465" s="109" t="s">
        <v>129</v>
      </c>
      <c r="I1465" s="108" t="s">
        <v>129</v>
      </c>
      <c r="J1465" s="115" t="s">
        <v>129</v>
      </c>
      <c r="K1465" s="113" t="s">
        <v>129</v>
      </c>
      <c r="L1465" s="108" t="s">
        <v>129</v>
      </c>
      <c r="M1465" s="115" t="s">
        <v>129</v>
      </c>
      <c r="N1465" s="113" t="s">
        <v>129</v>
      </c>
    </row>
    <row r="1466" spans="1:14" ht="16.5">
      <c r="A1466" s="105" t="s">
        <v>3221</v>
      </c>
      <c r="B1466" s="67" t="s">
        <v>1257</v>
      </c>
      <c r="C1466" s="67" t="s">
        <v>844</v>
      </c>
      <c r="D1466" s="67" t="s">
        <v>846</v>
      </c>
      <c r="E1466" s="68" t="s">
        <v>3222</v>
      </c>
      <c r="F1466" s="108" t="s">
        <v>129</v>
      </c>
      <c r="G1466" s="111" t="s">
        <v>129</v>
      </c>
      <c r="H1466" s="109" t="s">
        <v>129</v>
      </c>
      <c r="I1466" s="108" t="s">
        <v>129</v>
      </c>
      <c r="J1466" s="115" t="s">
        <v>129</v>
      </c>
      <c r="K1466" s="113" t="s">
        <v>129</v>
      </c>
      <c r="L1466" s="108" t="s">
        <v>129</v>
      </c>
      <c r="M1466" s="115" t="s">
        <v>129</v>
      </c>
      <c r="N1466" s="113" t="s">
        <v>129</v>
      </c>
    </row>
    <row r="1467" spans="1:14" ht="16.5">
      <c r="A1467" s="105" t="s">
        <v>3223</v>
      </c>
      <c r="B1467" s="67" t="s">
        <v>1257</v>
      </c>
      <c r="C1467" s="67" t="s">
        <v>844</v>
      </c>
      <c r="D1467" s="67" t="s">
        <v>846</v>
      </c>
      <c r="E1467" s="68" t="s">
        <v>3224</v>
      </c>
      <c r="F1467" s="108" t="s">
        <v>129</v>
      </c>
      <c r="G1467" s="111" t="s">
        <v>129</v>
      </c>
      <c r="H1467" s="109" t="s">
        <v>129</v>
      </c>
      <c r="I1467" s="108" t="s">
        <v>129</v>
      </c>
      <c r="J1467" s="115" t="s">
        <v>129</v>
      </c>
      <c r="K1467" s="113" t="s">
        <v>129</v>
      </c>
      <c r="L1467" s="108" t="s">
        <v>129</v>
      </c>
      <c r="M1467" s="115" t="s">
        <v>129</v>
      </c>
      <c r="N1467" s="113" t="s">
        <v>129</v>
      </c>
    </row>
    <row r="1468" spans="1:14" ht="16.5">
      <c r="A1468" s="105" t="s">
        <v>3225</v>
      </c>
      <c r="B1468" s="67" t="s">
        <v>1257</v>
      </c>
      <c r="C1468" s="67" t="s">
        <v>844</v>
      </c>
      <c r="D1468" s="67" t="s">
        <v>846</v>
      </c>
      <c r="E1468" s="68" t="s">
        <v>3226</v>
      </c>
      <c r="F1468" s="108" t="s">
        <v>129</v>
      </c>
      <c r="G1468" s="111" t="s">
        <v>129</v>
      </c>
      <c r="H1468" s="109" t="s">
        <v>129</v>
      </c>
      <c r="I1468" s="108" t="s">
        <v>129</v>
      </c>
      <c r="J1468" s="115" t="s">
        <v>129</v>
      </c>
      <c r="K1468" s="113" t="s">
        <v>129</v>
      </c>
      <c r="L1468" s="108" t="s">
        <v>129</v>
      </c>
      <c r="M1468" s="115" t="s">
        <v>129</v>
      </c>
      <c r="N1468" s="113" t="s">
        <v>129</v>
      </c>
    </row>
    <row r="1469" spans="1:14" ht="16.5">
      <c r="A1469" s="105" t="s">
        <v>3227</v>
      </c>
      <c r="B1469" s="67" t="s">
        <v>1257</v>
      </c>
      <c r="C1469" s="67" t="s">
        <v>844</v>
      </c>
      <c r="D1469" s="67" t="s">
        <v>846</v>
      </c>
      <c r="E1469" s="68" t="s">
        <v>3228</v>
      </c>
      <c r="F1469" s="108" t="s">
        <v>129</v>
      </c>
      <c r="G1469" s="111" t="s">
        <v>129</v>
      </c>
      <c r="H1469" s="109" t="s">
        <v>129</v>
      </c>
      <c r="I1469" s="108" t="s">
        <v>129</v>
      </c>
      <c r="J1469" s="115" t="s">
        <v>129</v>
      </c>
      <c r="K1469" s="113" t="s">
        <v>129</v>
      </c>
      <c r="L1469" s="108" t="s">
        <v>129</v>
      </c>
      <c r="M1469" s="115" t="s">
        <v>129</v>
      </c>
      <c r="N1469" s="113" t="s">
        <v>129</v>
      </c>
    </row>
    <row r="1470" spans="1:14" ht="16.5">
      <c r="A1470" s="105" t="s">
        <v>3229</v>
      </c>
      <c r="B1470" s="67" t="s">
        <v>1257</v>
      </c>
      <c r="C1470" s="67" t="s">
        <v>844</v>
      </c>
      <c r="D1470" s="67" t="s">
        <v>846</v>
      </c>
      <c r="E1470" s="68" t="s">
        <v>3230</v>
      </c>
      <c r="F1470" s="108" t="s">
        <v>129</v>
      </c>
      <c r="G1470" s="111" t="s">
        <v>129</v>
      </c>
      <c r="H1470" s="109" t="s">
        <v>129</v>
      </c>
      <c r="I1470" s="108" t="s">
        <v>129</v>
      </c>
      <c r="J1470" s="115" t="s">
        <v>129</v>
      </c>
      <c r="K1470" s="113" t="s">
        <v>129</v>
      </c>
      <c r="L1470" s="108" t="s">
        <v>129</v>
      </c>
      <c r="M1470" s="115" t="s">
        <v>129</v>
      </c>
      <c r="N1470" s="113" t="s">
        <v>129</v>
      </c>
    </row>
    <row r="1471" spans="1:14" ht="16.5">
      <c r="A1471" s="105" t="s">
        <v>847</v>
      </c>
      <c r="B1471" s="67" t="s">
        <v>1257</v>
      </c>
      <c r="C1471" s="67" t="s">
        <v>844</v>
      </c>
      <c r="D1471" s="67" t="s">
        <v>848</v>
      </c>
      <c r="E1471" s="68"/>
      <c r="F1471" s="108">
        <v>189</v>
      </c>
      <c r="G1471" s="111">
        <v>187</v>
      </c>
      <c r="H1471" s="109">
        <v>1</v>
      </c>
      <c r="I1471" s="108">
        <v>175</v>
      </c>
      <c r="J1471" s="115">
        <v>174</v>
      </c>
      <c r="K1471" s="113" t="s">
        <v>129</v>
      </c>
      <c r="L1471" s="108">
        <v>158</v>
      </c>
      <c r="M1471" s="115">
        <v>155</v>
      </c>
      <c r="N1471" s="113">
        <v>2</v>
      </c>
    </row>
    <row r="1472" spans="1:14" ht="16.5">
      <c r="A1472" s="105" t="s">
        <v>3231</v>
      </c>
      <c r="B1472" s="67" t="s">
        <v>1257</v>
      </c>
      <c r="C1472" s="67" t="s">
        <v>844</v>
      </c>
      <c r="D1472" s="67" t="s">
        <v>848</v>
      </c>
      <c r="E1472" s="68" t="s">
        <v>148</v>
      </c>
      <c r="F1472" s="108">
        <v>8</v>
      </c>
      <c r="G1472" s="111">
        <v>8</v>
      </c>
      <c r="H1472" s="109" t="s">
        <v>129</v>
      </c>
      <c r="I1472" s="108">
        <v>8</v>
      </c>
      <c r="J1472" s="115">
        <v>8</v>
      </c>
      <c r="K1472" s="113" t="s">
        <v>129</v>
      </c>
      <c r="L1472" s="108">
        <v>4</v>
      </c>
      <c r="M1472" s="115" t="s">
        <v>130</v>
      </c>
      <c r="N1472" s="113" t="s">
        <v>130</v>
      </c>
    </row>
    <row r="1473" spans="1:14" ht="16.5">
      <c r="A1473" s="105" t="s">
        <v>3232</v>
      </c>
      <c r="B1473" s="67" t="s">
        <v>1257</v>
      </c>
      <c r="C1473" s="67" t="s">
        <v>844</v>
      </c>
      <c r="D1473" s="67" t="s">
        <v>848</v>
      </c>
      <c r="E1473" s="68" t="s">
        <v>189</v>
      </c>
      <c r="F1473" s="108">
        <v>13</v>
      </c>
      <c r="G1473" s="111">
        <v>13</v>
      </c>
      <c r="H1473" s="109" t="s">
        <v>129</v>
      </c>
      <c r="I1473" s="108">
        <v>15</v>
      </c>
      <c r="J1473" s="115">
        <v>15</v>
      </c>
      <c r="K1473" s="113" t="s">
        <v>129</v>
      </c>
      <c r="L1473" s="108">
        <v>8</v>
      </c>
      <c r="M1473" s="115">
        <v>8</v>
      </c>
      <c r="N1473" s="113" t="s">
        <v>129</v>
      </c>
    </row>
    <row r="1474" spans="1:14" ht="16.5">
      <c r="A1474" s="105" t="s">
        <v>3233</v>
      </c>
      <c r="B1474" s="67" t="s">
        <v>1257</v>
      </c>
      <c r="C1474" s="67" t="s">
        <v>844</v>
      </c>
      <c r="D1474" s="67" t="s">
        <v>848</v>
      </c>
      <c r="E1474" s="68" t="s">
        <v>398</v>
      </c>
      <c r="F1474" s="108">
        <v>24</v>
      </c>
      <c r="G1474" s="111">
        <v>24</v>
      </c>
      <c r="H1474" s="109" t="s">
        <v>129</v>
      </c>
      <c r="I1474" s="108">
        <v>21</v>
      </c>
      <c r="J1474" s="115">
        <v>21</v>
      </c>
      <c r="K1474" s="113" t="s">
        <v>129</v>
      </c>
      <c r="L1474" s="108">
        <v>20</v>
      </c>
      <c r="M1474" s="115">
        <v>20</v>
      </c>
      <c r="N1474" s="113" t="s">
        <v>129</v>
      </c>
    </row>
    <row r="1475" spans="1:14" ht="16.5">
      <c r="A1475" s="105" t="s">
        <v>3234</v>
      </c>
      <c r="B1475" s="67" t="s">
        <v>1257</v>
      </c>
      <c r="C1475" s="67" t="s">
        <v>844</v>
      </c>
      <c r="D1475" s="67" t="s">
        <v>848</v>
      </c>
      <c r="E1475" s="68" t="s">
        <v>3235</v>
      </c>
      <c r="F1475" s="108">
        <v>18</v>
      </c>
      <c r="G1475" s="111">
        <v>18</v>
      </c>
      <c r="H1475" s="109" t="s">
        <v>129</v>
      </c>
      <c r="I1475" s="108">
        <v>15</v>
      </c>
      <c r="J1475" s="115">
        <v>15</v>
      </c>
      <c r="K1475" s="113" t="s">
        <v>129</v>
      </c>
      <c r="L1475" s="108">
        <v>15</v>
      </c>
      <c r="M1475" s="115">
        <v>15</v>
      </c>
      <c r="N1475" s="113" t="s">
        <v>129</v>
      </c>
    </row>
    <row r="1476" spans="1:14" ht="16.5">
      <c r="A1476" s="105" t="s">
        <v>3236</v>
      </c>
      <c r="B1476" s="67" t="s">
        <v>1257</v>
      </c>
      <c r="C1476" s="67" t="s">
        <v>844</v>
      </c>
      <c r="D1476" s="67" t="s">
        <v>848</v>
      </c>
      <c r="E1476" s="68" t="s">
        <v>352</v>
      </c>
      <c r="F1476" s="108">
        <v>2</v>
      </c>
      <c r="G1476" s="111" t="s">
        <v>130</v>
      </c>
      <c r="H1476" s="109" t="s">
        <v>130</v>
      </c>
      <c r="I1476" s="108">
        <v>1</v>
      </c>
      <c r="J1476" s="115" t="s">
        <v>130</v>
      </c>
      <c r="K1476" s="113" t="s">
        <v>130</v>
      </c>
      <c r="L1476" s="108">
        <v>1</v>
      </c>
      <c r="M1476" s="115" t="s">
        <v>130</v>
      </c>
      <c r="N1476" s="113" t="s">
        <v>130</v>
      </c>
    </row>
    <row r="1477" spans="1:14" ht="16.5">
      <c r="A1477" s="105" t="s">
        <v>3237</v>
      </c>
      <c r="B1477" s="67" t="s">
        <v>1257</v>
      </c>
      <c r="C1477" s="67" t="s">
        <v>844</v>
      </c>
      <c r="D1477" s="67" t="s">
        <v>848</v>
      </c>
      <c r="E1477" s="68" t="s">
        <v>3061</v>
      </c>
      <c r="F1477" s="108">
        <v>15</v>
      </c>
      <c r="G1477" s="111">
        <v>14</v>
      </c>
      <c r="H1477" s="109">
        <v>1</v>
      </c>
      <c r="I1477" s="108">
        <v>13</v>
      </c>
      <c r="J1477" s="115">
        <v>13</v>
      </c>
      <c r="K1477" s="113" t="s">
        <v>129</v>
      </c>
      <c r="L1477" s="108">
        <v>12</v>
      </c>
      <c r="M1477" s="115">
        <v>11</v>
      </c>
      <c r="N1477" s="113">
        <v>1</v>
      </c>
    </row>
    <row r="1478" spans="1:14" ht="16.5">
      <c r="A1478" s="105" t="s">
        <v>3238</v>
      </c>
      <c r="B1478" s="67" t="s">
        <v>1257</v>
      </c>
      <c r="C1478" s="67" t="s">
        <v>844</v>
      </c>
      <c r="D1478" s="67" t="s">
        <v>848</v>
      </c>
      <c r="E1478" s="68" t="s">
        <v>243</v>
      </c>
      <c r="F1478" s="108">
        <v>12</v>
      </c>
      <c r="G1478" s="111">
        <v>12</v>
      </c>
      <c r="H1478" s="109" t="s">
        <v>129</v>
      </c>
      <c r="I1478" s="108">
        <v>10</v>
      </c>
      <c r="J1478" s="115">
        <v>10</v>
      </c>
      <c r="K1478" s="113" t="s">
        <v>129</v>
      </c>
      <c r="L1478" s="108">
        <v>9</v>
      </c>
      <c r="M1478" s="115">
        <v>9</v>
      </c>
      <c r="N1478" s="113" t="s">
        <v>129</v>
      </c>
    </row>
    <row r="1479" spans="1:14" ht="16.5">
      <c r="A1479" s="105" t="s">
        <v>3239</v>
      </c>
      <c r="B1479" s="67" t="s">
        <v>1257</v>
      </c>
      <c r="C1479" s="67" t="s">
        <v>844</v>
      </c>
      <c r="D1479" s="67" t="s">
        <v>848</v>
      </c>
      <c r="E1479" s="68" t="s">
        <v>3240</v>
      </c>
      <c r="F1479" s="108">
        <v>9</v>
      </c>
      <c r="G1479" s="111">
        <v>9</v>
      </c>
      <c r="H1479" s="109" t="s">
        <v>129</v>
      </c>
      <c r="I1479" s="108">
        <v>9</v>
      </c>
      <c r="J1479" s="115">
        <v>9</v>
      </c>
      <c r="K1479" s="113" t="s">
        <v>129</v>
      </c>
      <c r="L1479" s="108">
        <v>9</v>
      </c>
      <c r="M1479" s="115">
        <v>9</v>
      </c>
      <c r="N1479" s="113" t="s">
        <v>129</v>
      </c>
    </row>
    <row r="1480" spans="1:14" ht="16.5">
      <c r="A1480" s="105" t="s">
        <v>3241</v>
      </c>
      <c r="B1480" s="67" t="s">
        <v>1257</v>
      </c>
      <c r="C1480" s="67" t="s">
        <v>844</v>
      </c>
      <c r="D1480" s="67" t="s">
        <v>848</v>
      </c>
      <c r="E1480" s="68" t="s">
        <v>2039</v>
      </c>
      <c r="F1480" s="108">
        <v>12</v>
      </c>
      <c r="G1480" s="111">
        <v>12</v>
      </c>
      <c r="H1480" s="109" t="s">
        <v>129</v>
      </c>
      <c r="I1480" s="108">
        <v>12</v>
      </c>
      <c r="J1480" s="115">
        <v>12</v>
      </c>
      <c r="K1480" s="113" t="s">
        <v>129</v>
      </c>
      <c r="L1480" s="108">
        <v>10</v>
      </c>
      <c r="M1480" s="115">
        <v>10</v>
      </c>
      <c r="N1480" s="113" t="s">
        <v>129</v>
      </c>
    </row>
    <row r="1481" spans="1:14" ht="16.5">
      <c r="A1481" s="105" t="s">
        <v>3242</v>
      </c>
      <c r="B1481" s="67" t="s">
        <v>1257</v>
      </c>
      <c r="C1481" s="67" t="s">
        <v>844</v>
      </c>
      <c r="D1481" s="67" t="s">
        <v>848</v>
      </c>
      <c r="E1481" s="68" t="s">
        <v>2406</v>
      </c>
      <c r="F1481" s="108">
        <v>20</v>
      </c>
      <c r="G1481" s="111">
        <v>19</v>
      </c>
      <c r="H1481" s="109" t="s">
        <v>129</v>
      </c>
      <c r="I1481" s="108">
        <v>15</v>
      </c>
      <c r="J1481" s="115">
        <v>14</v>
      </c>
      <c r="K1481" s="113" t="s">
        <v>129</v>
      </c>
      <c r="L1481" s="108">
        <v>14</v>
      </c>
      <c r="M1481" s="115">
        <v>13</v>
      </c>
      <c r="N1481" s="113" t="s">
        <v>129</v>
      </c>
    </row>
    <row r="1482" spans="1:14" ht="16.5">
      <c r="A1482" s="105" t="s">
        <v>3243</v>
      </c>
      <c r="B1482" s="67" t="s">
        <v>1257</v>
      </c>
      <c r="C1482" s="67" t="s">
        <v>844</v>
      </c>
      <c r="D1482" s="67" t="s">
        <v>848</v>
      </c>
      <c r="E1482" s="68" t="s">
        <v>3244</v>
      </c>
      <c r="F1482" s="108">
        <v>15</v>
      </c>
      <c r="G1482" s="111">
        <v>15</v>
      </c>
      <c r="H1482" s="109" t="s">
        <v>129</v>
      </c>
      <c r="I1482" s="108">
        <v>13</v>
      </c>
      <c r="J1482" s="115">
        <v>13</v>
      </c>
      <c r="K1482" s="113" t="s">
        <v>129</v>
      </c>
      <c r="L1482" s="108">
        <v>15</v>
      </c>
      <c r="M1482" s="115">
        <v>15</v>
      </c>
      <c r="N1482" s="113" t="s">
        <v>129</v>
      </c>
    </row>
    <row r="1483" spans="1:14" ht="16.5">
      <c r="A1483" s="105" t="s">
        <v>3245</v>
      </c>
      <c r="B1483" s="67" t="s">
        <v>1257</v>
      </c>
      <c r="C1483" s="67" t="s">
        <v>844</v>
      </c>
      <c r="D1483" s="67" t="s">
        <v>848</v>
      </c>
      <c r="E1483" s="68" t="s">
        <v>3246</v>
      </c>
      <c r="F1483" s="108">
        <v>11</v>
      </c>
      <c r="G1483" s="111">
        <v>11</v>
      </c>
      <c r="H1483" s="109" t="s">
        <v>129</v>
      </c>
      <c r="I1483" s="108">
        <v>12</v>
      </c>
      <c r="J1483" s="115">
        <v>12</v>
      </c>
      <c r="K1483" s="113" t="s">
        <v>129</v>
      </c>
      <c r="L1483" s="108">
        <v>11</v>
      </c>
      <c r="M1483" s="115">
        <v>11</v>
      </c>
      <c r="N1483" s="113" t="s">
        <v>129</v>
      </c>
    </row>
    <row r="1484" spans="1:14" ht="16.5">
      <c r="A1484" s="105" t="s">
        <v>3247</v>
      </c>
      <c r="B1484" s="67" t="s">
        <v>1257</v>
      </c>
      <c r="C1484" s="67" t="s">
        <v>844</v>
      </c>
      <c r="D1484" s="67" t="s">
        <v>848</v>
      </c>
      <c r="E1484" s="68" t="s">
        <v>3248</v>
      </c>
      <c r="F1484" s="108">
        <v>14</v>
      </c>
      <c r="G1484" s="111">
        <v>14</v>
      </c>
      <c r="H1484" s="109" t="s">
        <v>129</v>
      </c>
      <c r="I1484" s="108">
        <v>15</v>
      </c>
      <c r="J1484" s="115">
        <v>15</v>
      </c>
      <c r="K1484" s="113" t="s">
        <v>129</v>
      </c>
      <c r="L1484" s="108">
        <v>13</v>
      </c>
      <c r="M1484" s="115">
        <v>12</v>
      </c>
      <c r="N1484" s="113">
        <v>1</v>
      </c>
    </row>
    <row r="1485" spans="1:14" ht="16.5">
      <c r="A1485" s="105" t="s">
        <v>3249</v>
      </c>
      <c r="B1485" s="67" t="s">
        <v>1257</v>
      </c>
      <c r="C1485" s="67" t="s">
        <v>844</v>
      </c>
      <c r="D1485" s="67" t="s">
        <v>848</v>
      </c>
      <c r="E1485" s="68" t="s">
        <v>3250</v>
      </c>
      <c r="F1485" s="108">
        <v>7</v>
      </c>
      <c r="G1485" s="111" t="s">
        <v>130</v>
      </c>
      <c r="H1485" s="109" t="s">
        <v>130</v>
      </c>
      <c r="I1485" s="108">
        <v>7</v>
      </c>
      <c r="J1485" s="115" t="s">
        <v>130</v>
      </c>
      <c r="K1485" s="113" t="s">
        <v>130</v>
      </c>
      <c r="L1485" s="108">
        <v>6</v>
      </c>
      <c r="M1485" s="115">
        <v>6</v>
      </c>
      <c r="N1485" s="113" t="s">
        <v>129</v>
      </c>
    </row>
    <row r="1486" spans="1:14" ht="16.5">
      <c r="A1486" s="105" t="s">
        <v>3251</v>
      </c>
      <c r="B1486" s="67" t="s">
        <v>1257</v>
      </c>
      <c r="C1486" s="67" t="s">
        <v>844</v>
      </c>
      <c r="D1486" s="67" t="s">
        <v>848</v>
      </c>
      <c r="E1486" s="68" t="s">
        <v>3252</v>
      </c>
      <c r="F1486" s="108">
        <v>9</v>
      </c>
      <c r="G1486" s="111">
        <v>9</v>
      </c>
      <c r="H1486" s="109" t="s">
        <v>129</v>
      </c>
      <c r="I1486" s="108">
        <v>9</v>
      </c>
      <c r="J1486" s="115">
        <v>9</v>
      </c>
      <c r="K1486" s="113" t="s">
        <v>129</v>
      </c>
      <c r="L1486" s="108">
        <v>11</v>
      </c>
      <c r="M1486" s="115">
        <v>11</v>
      </c>
      <c r="N1486" s="113" t="s">
        <v>129</v>
      </c>
    </row>
    <row r="1487" spans="1:14" ht="16.5">
      <c r="A1487" s="105" t="s">
        <v>849</v>
      </c>
      <c r="B1487" s="67" t="s">
        <v>1257</v>
      </c>
      <c r="C1487" s="67" t="s">
        <v>844</v>
      </c>
      <c r="D1487" s="67" t="s">
        <v>850</v>
      </c>
      <c r="E1487" s="68"/>
      <c r="F1487" s="108">
        <v>99</v>
      </c>
      <c r="G1487" s="111">
        <v>99</v>
      </c>
      <c r="H1487" s="109" t="s">
        <v>129</v>
      </c>
      <c r="I1487" s="108">
        <v>93</v>
      </c>
      <c r="J1487" s="115">
        <v>93</v>
      </c>
      <c r="K1487" s="113" t="s">
        <v>129</v>
      </c>
      <c r="L1487" s="108">
        <v>65</v>
      </c>
      <c r="M1487" s="115">
        <v>65</v>
      </c>
      <c r="N1487" s="113" t="s">
        <v>129</v>
      </c>
    </row>
    <row r="1488" spans="1:14" ht="16.5">
      <c r="A1488" s="105" t="s">
        <v>3253</v>
      </c>
      <c r="B1488" s="67" t="s">
        <v>1257</v>
      </c>
      <c r="C1488" s="67" t="s">
        <v>844</v>
      </c>
      <c r="D1488" s="67" t="s">
        <v>850</v>
      </c>
      <c r="E1488" s="68" t="s">
        <v>3254</v>
      </c>
      <c r="F1488" s="108">
        <v>3</v>
      </c>
      <c r="G1488" s="111">
        <v>3</v>
      </c>
      <c r="H1488" s="109" t="s">
        <v>129</v>
      </c>
      <c r="I1488" s="108">
        <v>3</v>
      </c>
      <c r="J1488" s="115">
        <v>3</v>
      </c>
      <c r="K1488" s="113" t="s">
        <v>129</v>
      </c>
      <c r="L1488" s="108">
        <v>2</v>
      </c>
      <c r="M1488" s="115" t="s">
        <v>130</v>
      </c>
      <c r="N1488" s="113" t="s">
        <v>130</v>
      </c>
    </row>
    <row r="1489" spans="1:14" ht="16.5">
      <c r="A1489" s="105" t="s">
        <v>3255</v>
      </c>
      <c r="B1489" s="67" t="s">
        <v>1257</v>
      </c>
      <c r="C1489" s="67" t="s">
        <v>844</v>
      </c>
      <c r="D1489" s="67" t="s">
        <v>850</v>
      </c>
      <c r="E1489" s="68" t="s">
        <v>360</v>
      </c>
      <c r="F1489" s="108">
        <v>7</v>
      </c>
      <c r="G1489" s="111">
        <v>7</v>
      </c>
      <c r="H1489" s="109" t="s">
        <v>129</v>
      </c>
      <c r="I1489" s="108">
        <v>7</v>
      </c>
      <c r="J1489" s="115">
        <v>7</v>
      </c>
      <c r="K1489" s="113" t="s">
        <v>129</v>
      </c>
      <c r="L1489" s="108">
        <v>6</v>
      </c>
      <c r="M1489" s="115">
        <v>6</v>
      </c>
      <c r="N1489" s="113" t="s">
        <v>129</v>
      </c>
    </row>
    <row r="1490" spans="1:14" ht="16.5">
      <c r="A1490" s="105" t="s">
        <v>3256</v>
      </c>
      <c r="B1490" s="67" t="s">
        <v>1257</v>
      </c>
      <c r="C1490" s="67" t="s">
        <v>844</v>
      </c>
      <c r="D1490" s="67" t="s">
        <v>850</v>
      </c>
      <c r="E1490" s="68" t="s">
        <v>3257</v>
      </c>
      <c r="F1490" s="108">
        <v>2</v>
      </c>
      <c r="G1490" s="111" t="s">
        <v>130</v>
      </c>
      <c r="H1490" s="109" t="s">
        <v>130</v>
      </c>
      <c r="I1490" s="108">
        <v>1</v>
      </c>
      <c r="J1490" s="115" t="s">
        <v>130</v>
      </c>
      <c r="K1490" s="113" t="s">
        <v>130</v>
      </c>
      <c r="L1490" s="108">
        <v>1</v>
      </c>
      <c r="M1490" s="115" t="s">
        <v>130</v>
      </c>
      <c r="N1490" s="113" t="s">
        <v>130</v>
      </c>
    </row>
    <row r="1491" spans="1:14" ht="16.5">
      <c r="A1491" s="105" t="s">
        <v>3258</v>
      </c>
      <c r="B1491" s="67" t="s">
        <v>1257</v>
      </c>
      <c r="C1491" s="67" t="s">
        <v>844</v>
      </c>
      <c r="D1491" s="67" t="s">
        <v>850</v>
      </c>
      <c r="E1491" s="68" t="s">
        <v>2224</v>
      </c>
      <c r="F1491" s="108">
        <v>3</v>
      </c>
      <c r="G1491" s="111">
        <v>3</v>
      </c>
      <c r="H1491" s="109" t="s">
        <v>129</v>
      </c>
      <c r="I1491" s="108">
        <v>8</v>
      </c>
      <c r="J1491" s="115">
        <v>8</v>
      </c>
      <c r="K1491" s="113" t="s">
        <v>129</v>
      </c>
      <c r="L1491" s="108">
        <v>2</v>
      </c>
      <c r="M1491" s="115" t="s">
        <v>130</v>
      </c>
      <c r="N1491" s="113" t="s">
        <v>130</v>
      </c>
    </row>
    <row r="1492" spans="1:14" ht="16.5">
      <c r="A1492" s="105" t="s">
        <v>3259</v>
      </c>
      <c r="B1492" s="67" t="s">
        <v>1257</v>
      </c>
      <c r="C1492" s="67" t="s">
        <v>844</v>
      </c>
      <c r="D1492" s="67" t="s">
        <v>850</v>
      </c>
      <c r="E1492" s="68" t="s">
        <v>3260</v>
      </c>
      <c r="F1492" s="108">
        <v>3</v>
      </c>
      <c r="G1492" s="111">
        <v>3</v>
      </c>
      <c r="H1492" s="109" t="s">
        <v>129</v>
      </c>
      <c r="I1492" s="108">
        <v>3</v>
      </c>
      <c r="J1492" s="115">
        <v>3</v>
      </c>
      <c r="K1492" s="113" t="s">
        <v>129</v>
      </c>
      <c r="L1492" s="108">
        <v>3</v>
      </c>
      <c r="M1492" s="115">
        <v>3</v>
      </c>
      <c r="N1492" s="113" t="s">
        <v>129</v>
      </c>
    </row>
    <row r="1493" spans="1:14" ht="16.5">
      <c r="A1493" s="105" t="s">
        <v>3261</v>
      </c>
      <c r="B1493" s="67" t="s">
        <v>1257</v>
      </c>
      <c r="C1493" s="67" t="s">
        <v>844</v>
      </c>
      <c r="D1493" s="67" t="s">
        <v>850</v>
      </c>
      <c r="E1493" s="68" t="s">
        <v>3262</v>
      </c>
      <c r="F1493" s="108">
        <v>2</v>
      </c>
      <c r="G1493" s="111" t="s">
        <v>130</v>
      </c>
      <c r="H1493" s="109" t="s">
        <v>130</v>
      </c>
      <c r="I1493" s="108">
        <v>2</v>
      </c>
      <c r="J1493" s="115" t="s">
        <v>130</v>
      </c>
      <c r="K1493" s="113" t="s">
        <v>130</v>
      </c>
      <c r="L1493" s="108">
        <v>2</v>
      </c>
      <c r="M1493" s="115" t="s">
        <v>130</v>
      </c>
      <c r="N1493" s="113" t="s">
        <v>130</v>
      </c>
    </row>
    <row r="1494" spans="1:14" ht="16.5">
      <c r="A1494" s="105" t="s">
        <v>3263</v>
      </c>
      <c r="B1494" s="67" t="s">
        <v>1257</v>
      </c>
      <c r="C1494" s="67" t="s">
        <v>844</v>
      </c>
      <c r="D1494" s="67" t="s">
        <v>850</v>
      </c>
      <c r="E1494" s="68" t="s">
        <v>1999</v>
      </c>
      <c r="F1494" s="108" t="s">
        <v>129</v>
      </c>
      <c r="G1494" s="111" t="s">
        <v>129</v>
      </c>
      <c r="H1494" s="109" t="s">
        <v>129</v>
      </c>
      <c r="I1494" s="108" t="s">
        <v>129</v>
      </c>
      <c r="J1494" s="115" t="s">
        <v>129</v>
      </c>
      <c r="K1494" s="113" t="s">
        <v>129</v>
      </c>
      <c r="L1494" s="108" t="s">
        <v>129</v>
      </c>
      <c r="M1494" s="115" t="s">
        <v>129</v>
      </c>
      <c r="N1494" s="113" t="s">
        <v>129</v>
      </c>
    </row>
    <row r="1495" spans="1:14" ht="16.5">
      <c r="A1495" s="105" t="s">
        <v>3264</v>
      </c>
      <c r="B1495" s="67" t="s">
        <v>1257</v>
      </c>
      <c r="C1495" s="67" t="s">
        <v>844</v>
      </c>
      <c r="D1495" s="67" t="s">
        <v>850</v>
      </c>
      <c r="E1495" s="68" t="s">
        <v>3265</v>
      </c>
      <c r="F1495" s="108" t="s">
        <v>129</v>
      </c>
      <c r="G1495" s="111" t="s">
        <v>129</v>
      </c>
      <c r="H1495" s="109" t="s">
        <v>129</v>
      </c>
      <c r="I1495" s="108" t="s">
        <v>129</v>
      </c>
      <c r="J1495" s="115" t="s">
        <v>129</v>
      </c>
      <c r="K1495" s="113" t="s">
        <v>129</v>
      </c>
      <c r="L1495" s="108" t="s">
        <v>129</v>
      </c>
      <c r="M1495" s="115" t="s">
        <v>129</v>
      </c>
      <c r="N1495" s="113" t="s">
        <v>129</v>
      </c>
    </row>
    <row r="1496" spans="1:14" ht="16.5">
      <c r="A1496" s="105" t="s">
        <v>3266</v>
      </c>
      <c r="B1496" s="67" t="s">
        <v>1257</v>
      </c>
      <c r="C1496" s="67" t="s">
        <v>844</v>
      </c>
      <c r="D1496" s="67" t="s">
        <v>850</v>
      </c>
      <c r="E1496" s="68" t="s">
        <v>3267</v>
      </c>
      <c r="F1496" s="108">
        <v>2</v>
      </c>
      <c r="G1496" s="111" t="s">
        <v>130</v>
      </c>
      <c r="H1496" s="109" t="s">
        <v>130</v>
      </c>
      <c r="I1496" s="108">
        <v>1</v>
      </c>
      <c r="J1496" s="115" t="s">
        <v>130</v>
      </c>
      <c r="K1496" s="113" t="s">
        <v>130</v>
      </c>
      <c r="L1496" s="108">
        <v>1</v>
      </c>
      <c r="M1496" s="115" t="s">
        <v>130</v>
      </c>
      <c r="N1496" s="113" t="s">
        <v>130</v>
      </c>
    </row>
    <row r="1497" spans="1:14" ht="16.5">
      <c r="A1497" s="105" t="s">
        <v>3268</v>
      </c>
      <c r="B1497" s="67" t="s">
        <v>1257</v>
      </c>
      <c r="C1497" s="67" t="s">
        <v>844</v>
      </c>
      <c r="D1497" s="67" t="s">
        <v>850</v>
      </c>
      <c r="E1497" s="68" t="s">
        <v>164</v>
      </c>
      <c r="F1497" s="108" t="s">
        <v>129</v>
      </c>
      <c r="G1497" s="111" t="s">
        <v>129</v>
      </c>
      <c r="H1497" s="109" t="s">
        <v>129</v>
      </c>
      <c r="I1497" s="108" t="s">
        <v>129</v>
      </c>
      <c r="J1497" s="115" t="s">
        <v>129</v>
      </c>
      <c r="K1497" s="113" t="s">
        <v>129</v>
      </c>
      <c r="L1497" s="108" t="s">
        <v>129</v>
      </c>
      <c r="M1497" s="115" t="s">
        <v>129</v>
      </c>
      <c r="N1497" s="113" t="s">
        <v>129</v>
      </c>
    </row>
    <row r="1498" spans="1:14" ht="16.5">
      <c r="A1498" s="105" t="s">
        <v>3269</v>
      </c>
      <c r="B1498" s="67" t="s">
        <v>1257</v>
      </c>
      <c r="C1498" s="67" t="s">
        <v>844</v>
      </c>
      <c r="D1498" s="67" t="s">
        <v>850</v>
      </c>
      <c r="E1498" s="68" t="s">
        <v>195</v>
      </c>
      <c r="F1498" s="108">
        <v>2</v>
      </c>
      <c r="G1498" s="111" t="s">
        <v>130</v>
      </c>
      <c r="H1498" s="109" t="s">
        <v>130</v>
      </c>
      <c r="I1498" s="108">
        <v>2</v>
      </c>
      <c r="J1498" s="115" t="s">
        <v>130</v>
      </c>
      <c r="K1498" s="113" t="s">
        <v>130</v>
      </c>
      <c r="L1498" s="108">
        <v>1</v>
      </c>
      <c r="M1498" s="115" t="s">
        <v>130</v>
      </c>
      <c r="N1498" s="113" t="s">
        <v>130</v>
      </c>
    </row>
    <row r="1499" spans="1:14" ht="16.5">
      <c r="A1499" s="105" t="s">
        <v>3270</v>
      </c>
      <c r="B1499" s="67" t="s">
        <v>1257</v>
      </c>
      <c r="C1499" s="67" t="s">
        <v>844</v>
      </c>
      <c r="D1499" s="67" t="s">
        <v>850</v>
      </c>
      <c r="E1499" s="68" t="s">
        <v>3271</v>
      </c>
      <c r="F1499" s="108" t="s">
        <v>129</v>
      </c>
      <c r="G1499" s="111" t="s">
        <v>129</v>
      </c>
      <c r="H1499" s="109" t="s">
        <v>129</v>
      </c>
      <c r="I1499" s="108" t="s">
        <v>129</v>
      </c>
      <c r="J1499" s="115" t="s">
        <v>129</v>
      </c>
      <c r="K1499" s="113" t="s">
        <v>129</v>
      </c>
      <c r="L1499" s="108" t="s">
        <v>129</v>
      </c>
      <c r="M1499" s="115" t="s">
        <v>129</v>
      </c>
      <c r="N1499" s="113" t="s">
        <v>129</v>
      </c>
    </row>
    <row r="1500" spans="1:14" ht="16.5">
      <c r="A1500" s="105" t="s">
        <v>3272</v>
      </c>
      <c r="B1500" s="67" t="s">
        <v>1257</v>
      </c>
      <c r="C1500" s="67" t="s">
        <v>844</v>
      </c>
      <c r="D1500" s="67" t="s">
        <v>850</v>
      </c>
      <c r="E1500" s="68" t="s">
        <v>160</v>
      </c>
      <c r="F1500" s="108" t="s">
        <v>129</v>
      </c>
      <c r="G1500" s="111" t="s">
        <v>129</v>
      </c>
      <c r="H1500" s="109" t="s">
        <v>129</v>
      </c>
      <c r="I1500" s="108" t="s">
        <v>129</v>
      </c>
      <c r="J1500" s="115" t="s">
        <v>129</v>
      </c>
      <c r="K1500" s="113" t="s">
        <v>129</v>
      </c>
      <c r="L1500" s="108" t="s">
        <v>129</v>
      </c>
      <c r="M1500" s="115" t="s">
        <v>129</v>
      </c>
      <c r="N1500" s="113" t="s">
        <v>129</v>
      </c>
    </row>
    <row r="1501" spans="1:14" ht="16.5">
      <c r="A1501" s="105" t="s">
        <v>3273</v>
      </c>
      <c r="B1501" s="67" t="s">
        <v>1257</v>
      </c>
      <c r="C1501" s="67" t="s">
        <v>844</v>
      </c>
      <c r="D1501" s="67" t="s">
        <v>850</v>
      </c>
      <c r="E1501" s="68" t="s">
        <v>3274</v>
      </c>
      <c r="F1501" s="108">
        <v>10</v>
      </c>
      <c r="G1501" s="111">
        <v>10</v>
      </c>
      <c r="H1501" s="109" t="s">
        <v>129</v>
      </c>
      <c r="I1501" s="108">
        <v>10</v>
      </c>
      <c r="J1501" s="115">
        <v>10</v>
      </c>
      <c r="K1501" s="113" t="s">
        <v>129</v>
      </c>
      <c r="L1501" s="108">
        <v>8</v>
      </c>
      <c r="M1501" s="115">
        <v>8</v>
      </c>
      <c r="N1501" s="113" t="s">
        <v>129</v>
      </c>
    </row>
    <row r="1502" spans="1:14" ht="16.5">
      <c r="A1502" s="105" t="s">
        <v>3275</v>
      </c>
      <c r="B1502" s="67" t="s">
        <v>1257</v>
      </c>
      <c r="C1502" s="67" t="s">
        <v>844</v>
      </c>
      <c r="D1502" s="67" t="s">
        <v>850</v>
      </c>
      <c r="E1502" s="68" t="s">
        <v>187</v>
      </c>
      <c r="F1502" s="108">
        <v>9</v>
      </c>
      <c r="G1502" s="111">
        <v>9</v>
      </c>
      <c r="H1502" s="109" t="s">
        <v>129</v>
      </c>
      <c r="I1502" s="108">
        <v>8</v>
      </c>
      <c r="J1502" s="115">
        <v>8</v>
      </c>
      <c r="K1502" s="113" t="s">
        <v>129</v>
      </c>
      <c r="L1502" s="108">
        <v>8</v>
      </c>
      <c r="M1502" s="115">
        <v>8</v>
      </c>
      <c r="N1502" s="113" t="s">
        <v>129</v>
      </c>
    </row>
    <row r="1503" spans="1:14" ht="16.5">
      <c r="A1503" s="105" t="s">
        <v>3276</v>
      </c>
      <c r="B1503" s="67" t="s">
        <v>1257</v>
      </c>
      <c r="C1503" s="67" t="s">
        <v>844</v>
      </c>
      <c r="D1503" s="67" t="s">
        <v>850</v>
      </c>
      <c r="E1503" s="68" t="s">
        <v>274</v>
      </c>
      <c r="F1503" s="108">
        <v>16</v>
      </c>
      <c r="G1503" s="111">
        <v>16</v>
      </c>
      <c r="H1503" s="109" t="s">
        <v>129</v>
      </c>
      <c r="I1503" s="108">
        <v>14</v>
      </c>
      <c r="J1503" s="115">
        <v>14</v>
      </c>
      <c r="K1503" s="113" t="s">
        <v>129</v>
      </c>
      <c r="L1503" s="108">
        <v>8</v>
      </c>
      <c r="M1503" s="115">
        <v>8</v>
      </c>
      <c r="N1503" s="113" t="s">
        <v>129</v>
      </c>
    </row>
    <row r="1504" spans="1:14" ht="16.5">
      <c r="A1504" s="105" t="s">
        <v>3277</v>
      </c>
      <c r="B1504" s="67" t="s">
        <v>1257</v>
      </c>
      <c r="C1504" s="67" t="s">
        <v>844</v>
      </c>
      <c r="D1504" s="67" t="s">
        <v>850</v>
      </c>
      <c r="E1504" s="68" t="s">
        <v>2467</v>
      </c>
      <c r="F1504" s="108">
        <v>5</v>
      </c>
      <c r="G1504" s="111">
        <v>5</v>
      </c>
      <c r="H1504" s="109" t="s">
        <v>129</v>
      </c>
      <c r="I1504" s="108">
        <v>5</v>
      </c>
      <c r="J1504" s="115">
        <v>5</v>
      </c>
      <c r="K1504" s="113" t="s">
        <v>129</v>
      </c>
      <c r="L1504" s="108">
        <v>3</v>
      </c>
      <c r="M1504" s="115">
        <v>3</v>
      </c>
      <c r="N1504" s="113" t="s">
        <v>129</v>
      </c>
    </row>
    <row r="1505" spans="1:14" ht="16.5">
      <c r="A1505" s="105" t="s">
        <v>3278</v>
      </c>
      <c r="B1505" s="67" t="s">
        <v>1257</v>
      </c>
      <c r="C1505" s="67" t="s">
        <v>844</v>
      </c>
      <c r="D1505" s="67" t="s">
        <v>850</v>
      </c>
      <c r="E1505" s="68" t="s">
        <v>3279</v>
      </c>
      <c r="F1505" s="108">
        <v>8</v>
      </c>
      <c r="G1505" s="111">
        <v>8</v>
      </c>
      <c r="H1505" s="109" t="s">
        <v>129</v>
      </c>
      <c r="I1505" s="108">
        <v>7</v>
      </c>
      <c r="J1505" s="115">
        <v>7</v>
      </c>
      <c r="K1505" s="113" t="s">
        <v>129</v>
      </c>
      <c r="L1505" s="108">
        <v>6</v>
      </c>
      <c r="M1505" s="115">
        <v>6</v>
      </c>
      <c r="N1505" s="113" t="s">
        <v>129</v>
      </c>
    </row>
    <row r="1506" spans="1:14" ht="16.5">
      <c r="A1506" s="105" t="s">
        <v>3280</v>
      </c>
      <c r="B1506" s="67" t="s">
        <v>1257</v>
      </c>
      <c r="C1506" s="67" t="s">
        <v>844</v>
      </c>
      <c r="D1506" s="67" t="s">
        <v>850</v>
      </c>
      <c r="E1506" s="68" t="s">
        <v>3281</v>
      </c>
      <c r="F1506" s="108">
        <v>18</v>
      </c>
      <c r="G1506" s="111">
        <v>18</v>
      </c>
      <c r="H1506" s="109" t="s">
        <v>129</v>
      </c>
      <c r="I1506" s="108">
        <v>17</v>
      </c>
      <c r="J1506" s="115">
        <v>17</v>
      </c>
      <c r="K1506" s="113" t="s">
        <v>129</v>
      </c>
      <c r="L1506" s="108">
        <v>11</v>
      </c>
      <c r="M1506" s="115">
        <v>11</v>
      </c>
      <c r="N1506" s="113" t="s">
        <v>129</v>
      </c>
    </row>
    <row r="1507" spans="1:14" ht="16.5">
      <c r="A1507" s="105" t="s">
        <v>3282</v>
      </c>
      <c r="B1507" s="67" t="s">
        <v>1257</v>
      </c>
      <c r="C1507" s="67" t="s">
        <v>844</v>
      </c>
      <c r="D1507" s="67" t="s">
        <v>850</v>
      </c>
      <c r="E1507" s="68" t="s">
        <v>204</v>
      </c>
      <c r="F1507" s="108">
        <v>5</v>
      </c>
      <c r="G1507" s="111">
        <v>5</v>
      </c>
      <c r="H1507" s="109" t="s">
        <v>129</v>
      </c>
      <c r="I1507" s="108">
        <v>2</v>
      </c>
      <c r="J1507" s="115" t="s">
        <v>130</v>
      </c>
      <c r="K1507" s="113" t="s">
        <v>130</v>
      </c>
      <c r="L1507" s="108" t="s">
        <v>129</v>
      </c>
      <c r="M1507" s="115" t="s">
        <v>129</v>
      </c>
      <c r="N1507" s="113" t="s">
        <v>129</v>
      </c>
    </row>
    <row r="1508" spans="1:14" ht="16.5">
      <c r="A1508" s="105" t="s">
        <v>3283</v>
      </c>
      <c r="B1508" s="67" t="s">
        <v>1257</v>
      </c>
      <c r="C1508" s="67" t="s">
        <v>844</v>
      </c>
      <c r="D1508" s="67" t="s">
        <v>850</v>
      </c>
      <c r="E1508" s="68" t="s">
        <v>3284</v>
      </c>
      <c r="F1508" s="108">
        <v>4</v>
      </c>
      <c r="G1508" s="111">
        <v>4</v>
      </c>
      <c r="H1508" s="109" t="s">
        <v>129</v>
      </c>
      <c r="I1508" s="108">
        <v>3</v>
      </c>
      <c r="J1508" s="115">
        <v>3</v>
      </c>
      <c r="K1508" s="113" t="s">
        <v>129</v>
      </c>
      <c r="L1508" s="108">
        <v>3</v>
      </c>
      <c r="M1508" s="115">
        <v>3</v>
      </c>
      <c r="N1508" s="113" t="s">
        <v>129</v>
      </c>
    </row>
    <row r="1509" spans="1:14" ht="16.5">
      <c r="A1509" s="105" t="s">
        <v>851</v>
      </c>
      <c r="B1509" s="67" t="s">
        <v>1257</v>
      </c>
      <c r="C1509" s="67" t="s">
        <v>844</v>
      </c>
      <c r="D1509" s="67" t="s">
        <v>852</v>
      </c>
      <c r="E1509" s="68"/>
      <c r="F1509" s="108">
        <v>158</v>
      </c>
      <c r="G1509" s="111">
        <v>158</v>
      </c>
      <c r="H1509" s="109" t="s">
        <v>129</v>
      </c>
      <c r="I1509" s="108">
        <v>140</v>
      </c>
      <c r="J1509" s="115">
        <v>138</v>
      </c>
      <c r="K1509" s="113">
        <v>2</v>
      </c>
      <c r="L1509" s="108">
        <v>137</v>
      </c>
      <c r="M1509" s="115">
        <v>136</v>
      </c>
      <c r="N1509" s="113">
        <v>1</v>
      </c>
    </row>
    <row r="1510" spans="1:14" ht="16.5">
      <c r="A1510" s="105" t="s">
        <v>3285</v>
      </c>
      <c r="B1510" s="67" t="s">
        <v>1257</v>
      </c>
      <c r="C1510" s="67" t="s">
        <v>844</v>
      </c>
      <c r="D1510" s="67" t="s">
        <v>852</v>
      </c>
      <c r="E1510" s="68" t="s">
        <v>3286</v>
      </c>
      <c r="F1510" s="108">
        <v>52</v>
      </c>
      <c r="G1510" s="111">
        <v>52</v>
      </c>
      <c r="H1510" s="109" t="s">
        <v>129</v>
      </c>
      <c r="I1510" s="108">
        <v>50</v>
      </c>
      <c r="J1510" s="115">
        <v>49</v>
      </c>
      <c r="K1510" s="113">
        <v>1</v>
      </c>
      <c r="L1510" s="108">
        <v>50</v>
      </c>
      <c r="M1510" s="115">
        <v>50</v>
      </c>
      <c r="N1510" s="113" t="s">
        <v>129</v>
      </c>
    </row>
    <row r="1511" spans="1:14" ht="16.5">
      <c r="A1511" s="105" t="s">
        <v>3287</v>
      </c>
      <c r="B1511" s="67" t="s">
        <v>1257</v>
      </c>
      <c r="C1511" s="67" t="s">
        <v>844</v>
      </c>
      <c r="D1511" s="67" t="s">
        <v>852</v>
      </c>
      <c r="E1511" s="68" t="s">
        <v>3288</v>
      </c>
      <c r="F1511" s="108">
        <v>12</v>
      </c>
      <c r="G1511" s="111">
        <v>12</v>
      </c>
      <c r="H1511" s="109" t="s">
        <v>129</v>
      </c>
      <c r="I1511" s="108">
        <v>9</v>
      </c>
      <c r="J1511" s="115">
        <v>9</v>
      </c>
      <c r="K1511" s="113" t="s">
        <v>129</v>
      </c>
      <c r="L1511" s="108">
        <v>9</v>
      </c>
      <c r="M1511" s="115">
        <v>9</v>
      </c>
      <c r="N1511" s="113" t="s">
        <v>129</v>
      </c>
    </row>
    <row r="1512" spans="1:14" ht="16.5">
      <c r="A1512" s="105" t="s">
        <v>3289</v>
      </c>
      <c r="B1512" s="67" t="s">
        <v>1257</v>
      </c>
      <c r="C1512" s="67" t="s">
        <v>844</v>
      </c>
      <c r="D1512" s="67" t="s">
        <v>852</v>
      </c>
      <c r="E1512" s="68" t="s">
        <v>3290</v>
      </c>
      <c r="F1512" s="108">
        <v>26</v>
      </c>
      <c r="G1512" s="111">
        <v>26</v>
      </c>
      <c r="H1512" s="109" t="s">
        <v>129</v>
      </c>
      <c r="I1512" s="108">
        <v>18</v>
      </c>
      <c r="J1512" s="115">
        <v>18</v>
      </c>
      <c r="K1512" s="113" t="s">
        <v>129</v>
      </c>
      <c r="L1512" s="108">
        <v>15</v>
      </c>
      <c r="M1512" s="115">
        <v>15</v>
      </c>
      <c r="N1512" s="113" t="s">
        <v>129</v>
      </c>
    </row>
    <row r="1513" spans="1:14" ht="16.5">
      <c r="A1513" s="105" t="s">
        <v>3291</v>
      </c>
      <c r="B1513" s="67" t="s">
        <v>1257</v>
      </c>
      <c r="C1513" s="67" t="s">
        <v>844</v>
      </c>
      <c r="D1513" s="67" t="s">
        <v>852</v>
      </c>
      <c r="E1513" s="68" t="s">
        <v>3292</v>
      </c>
      <c r="F1513" s="108">
        <v>15</v>
      </c>
      <c r="G1513" s="111">
        <v>15</v>
      </c>
      <c r="H1513" s="109" t="s">
        <v>129</v>
      </c>
      <c r="I1513" s="108">
        <v>15</v>
      </c>
      <c r="J1513" s="115">
        <v>14</v>
      </c>
      <c r="K1513" s="113">
        <v>1</v>
      </c>
      <c r="L1513" s="108">
        <v>12</v>
      </c>
      <c r="M1513" s="115">
        <v>11</v>
      </c>
      <c r="N1513" s="113">
        <v>1</v>
      </c>
    </row>
    <row r="1514" spans="1:14" ht="16.5">
      <c r="A1514" s="105" t="s">
        <v>3293</v>
      </c>
      <c r="B1514" s="67" t="s">
        <v>1257</v>
      </c>
      <c r="C1514" s="67" t="s">
        <v>844</v>
      </c>
      <c r="D1514" s="67" t="s">
        <v>852</v>
      </c>
      <c r="E1514" s="68" t="s">
        <v>3294</v>
      </c>
      <c r="F1514" s="108">
        <v>1</v>
      </c>
      <c r="G1514" s="111" t="s">
        <v>130</v>
      </c>
      <c r="H1514" s="109" t="s">
        <v>130</v>
      </c>
      <c r="I1514" s="108" t="s">
        <v>129</v>
      </c>
      <c r="J1514" s="115" t="s">
        <v>129</v>
      </c>
      <c r="K1514" s="113" t="s">
        <v>129</v>
      </c>
      <c r="L1514" s="108">
        <v>1</v>
      </c>
      <c r="M1514" s="115" t="s">
        <v>130</v>
      </c>
      <c r="N1514" s="113" t="s">
        <v>130</v>
      </c>
    </row>
    <row r="1515" spans="1:14" ht="16.5">
      <c r="A1515" s="105" t="s">
        <v>3295</v>
      </c>
      <c r="B1515" s="67" t="s">
        <v>1257</v>
      </c>
      <c r="C1515" s="67" t="s">
        <v>844</v>
      </c>
      <c r="D1515" s="67" t="s">
        <v>852</v>
      </c>
      <c r="E1515" s="68" t="s">
        <v>3296</v>
      </c>
      <c r="F1515" s="108">
        <v>4</v>
      </c>
      <c r="G1515" s="111">
        <v>4</v>
      </c>
      <c r="H1515" s="109" t="s">
        <v>129</v>
      </c>
      <c r="I1515" s="108">
        <v>5</v>
      </c>
      <c r="J1515" s="115">
        <v>5</v>
      </c>
      <c r="K1515" s="113" t="s">
        <v>129</v>
      </c>
      <c r="L1515" s="108">
        <v>5</v>
      </c>
      <c r="M1515" s="115">
        <v>5</v>
      </c>
      <c r="N1515" s="113" t="s">
        <v>129</v>
      </c>
    </row>
    <row r="1516" spans="1:14" ht="16.5">
      <c r="A1516" s="105" t="s">
        <v>3297</v>
      </c>
      <c r="B1516" s="67" t="s">
        <v>1257</v>
      </c>
      <c r="C1516" s="67" t="s">
        <v>844</v>
      </c>
      <c r="D1516" s="67" t="s">
        <v>852</v>
      </c>
      <c r="E1516" s="68" t="s">
        <v>146</v>
      </c>
      <c r="F1516" s="108">
        <v>1</v>
      </c>
      <c r="G1516" s="111" t="s">
        <v>130</v>
      </c>
      <c r="H1516" s="109" t="s">
        <v>130</v>
      </c>
      <c r="I1516" s="108">
        <v>1</v>
      </c>
      <c r="J1516" s="115" t="s">
        <v>130</v>
      </c>
      <c r="K1516" s="113" t="s">
        <v>130</v>
      </c>
      <c r="L1516" s="108">
        <v>1</v>
      </c>
      <c r="M1516" s="115" t="s">
        <v>130</v>
      </c>
      <c r="N1516" s="113" t="s">
        <v>130</v>
      </c>
    </row>
    <row r="1517" spans="1:14" ht="16.5">
      <c r="A1517" s="105" t="s">
        <v>3298</v>
      </c>
      <c r="B1517" s="67" t="s">
        <v>1257</v>
      </c>
      <c r="C1517" s="67" t="s">
        <v>844</v>
      </c>
      <c r="D1517" s="67" t="s">
        <v>852</v>
      </c>
      <c r="E1517" s="68" t="s">
        <v>283</v>
      </c>
      <c r="F1517" s="108">
        <v>1</v>
      </c>
      <c r="G1517" s="111" t="s">
        <v>130</v>
      </c>
      <c r="H1517" s="109" t="s">
        <v>130</v>
      </c>
      <c r="I1517" s="108">
        <v>2</v>
      </c>
      <c r="J1517" s="115" t="s">
        <v>130</v>
      </c>
      <c r="K1517" s="113" t="s">
        <v>130</v>
      </c>
      <c r="L1517" s="108">
        <v>2</v>
      </c>
      <c r="M1517" s="115" t="s">
        <v>130</v>
      </c>
      <c r="N1517" s="113" t="s">
        <v>130</v>
      </c>
    </row>
    <row r="1518" spans="1:14" ht="16.5">
      <c r="A1518" s="105" t="s">
        <v>3299</v>
      </c>
      <c r="B1518" s="67" t="s">
        <v>1257</v>
      </c>
      <c r="C1518" s="67" t="s">
        <v>844</v>
      </c>
      <c r="D1518" s="67" t="s">
        <v>852</v>
      </c>
      <c r="E1518" s="68" t="s">
        <v>3300</v>
      </c>
      <c r="F1518" s="108">
        <v>2</v>
      </c>
      <c r="G1518" s="111" t="s">
        <v>130</v>
      </c>
      <c r="H1518" s="109" t="s">
        <v>130</v>
      </c>
      <c r="I1518" s="108">
        <v>2</v>
      </c>
      <c r="J1518" s="115" t="s">
        <v>130</v>
      </c>
      <c r="K1518" s="113" t="s">
        <v>130</v>
      </c>
      <c r="L1518" s="108">
        <v>2</v>
      </c>
      <c r="M1518" s="115" t="s">
        <v>130</v>
      </c>
      <c r="N1518" s="113" t="s">
        <v>130</v>
      </c>
    </row>
    <row r="1519" spans="1:14" ht="16.5">
      <c r="A1519" s="105" t="s">
        <v>3301</v>
      </c>
      <c r="B1519" s="67" t="s">
        <v>1257</v>
      </c>
      <c r="C1519" s="67" t="s">
        <v>844</v>
      </c>
      <c r="D1519" s="67" t="s">
        <v>852</v>
      </c>
      <c r="E1519" s="68" t="s">
        <v>349</v>
      </c>
      <c r="F1519" s="108">
        <v>2</v>
      </c>
      <c r="G1519" s="111" t="s">
        <v>130</v>
      </c>
      <c r="H1519" s="109" t="s">
        <v>130</v>
      </c>
      <c r="I1519" s="108">
        <v>2</v>
      </c>
      <c r="J1519" s="115" t="s">
        <v>130</v>
      </c>
      <c r="K1519" s="113" t="s">
        <v>130</v>
      </c>
      <c r="L1519" s="108">
        <v>2</v>
      </c>
      <c r="M1519" s="115" t="s">
        <v>130</v>
      </c>
      <c r="N1519" s="113" t="s">
        <v>130</v>
      </c>
    </row>
    <row r="1520" spans="1:14" ht="16.5">
      <c r="A1520" s="105" t="s">
        <v>3302</v>
      </c>
      <c r="B1520" s="67" t="s">
        <v>1257</v>
      </c>
      <c r="C1520" s="67" t="s">
        <v>844</v>
      </c>
      <c r="D1520" s="67" t="s">
        <v>852</v>
      </c>
      <c r="E1520" s="68" t="s">
        <v>3303</v>
      </c>
      <c r="F1520" s="108">
        <v>23</v>
      </c>
      <c r="G1520" s="111">
        <v>23</v>
      </c>
      <c r="H1520" s="109" t="s">
        <v>129</v>
      </c>
      <c r="I1520" s="108">
        <v>21</v>
      </c>
      <c r="J1520" s="115">
        <v>21</v>
      </c>
      <c r="K1520" s="113" t="s">
        <v>129</v>
      </c>
      <c r="L1520" s="108">
        <v>22</v>
      </c>
      <c r="M1520" s="115">
        <v>22</v>
      </c>
      <c r="N1520" s="113" t="s">
        <v>129</v>
      </c>
    </row>
    <row r="1521" spans="1:14" ht="16.5">
      <c r="A1521" s="105" t="s">
        <v>3304</v>
      </c>
      <c r="B1521" s="67" t="s">
        <v>1257</v>
      </c>
      <c r="C1521" s="67" t="s">
        <v>844</v>
      </c>
      <c r="D1521" s="67" t="s">
        <v>852</v>
      </c>
      <c r="E1521" s="68" t="s">
        <v>3305</v>
      </c>
      <c r="F1521" s="108">
        <v>19</v>
      </c>
      <c r="G1521" s="111">
        <v>19</v>
      </c>
      <c r="H1521" s="109" t="s">
        <v>129</v>
      </c>
      <c r="I1521" s="108">
        <v>15</v>
      </c>
      <c r="J1521" s="115">
        <v>15</v>
      </c>
      <c r="K1521" s="113" t="s">
        <v>129</v>
      </c>
      <c r="L1521" s="108">
        <v>16</v>
      </c>
      <c r="M1521" s="115">
        <v>16</v>
      </c>
      <c r="N1521" s="113" t="s">
        <v>129</v>
      </c>
    </row>
    <row r="1522" spans="1:14" ht="16.5">
      <c r="A1522" s="105" t="s">
        <v>853</v>
      </c>
      <c r="B1522" s="67" t="s">
        <v>1257</v>
      </c>
      <c r="C1522" s="67" t="s">
        <v>844</v>
      </c>
      <c r="D1522" s="67" t="s">
        <v>854</v>
      </c>
      <c r="E1522" s="68"/>
      <c r="F1522" s="108">
        <v>108</v>
      </c>
      <c r="G1522" s="111">
        <v>104</v>
      </c>
      <c r="H1522" s="109">
        <v>4</v>
      </c>
      <c r="I1522" s="108">
        <v>99</v>
      </c>
      <c r="J1522" s="115">
        <v>94</v>
      </c>
      <c r="K1522" s="113">
        <v>5</v>
      </c>
      <c r="L1522" s="108">
        <v>104</v>
      </c>
      <c r="M1522" s="115">
        <v>99</v>
      </c>
      <c r="N1522" s="113">
        <v>5</v>
      </c>
    </row>
    <row r="1523" spans="1:14" ht="16.5">
      <c r="A1523" s="105" t="s">
        <v>3306</v>
      </c>
      <c r="B1523" s="67" t="s">
        <v>1257</v>
      </c>
      <c r="C1523" s="67" t="s">
        <v>844</v>
      </c>
      <c r="D1523" s="67" t="s">
        <v>854</v>
      </c>
      <c r="E1523" s="68" t="s">
        <v>3307</v>
      </c>
      <c r="F1523" s="108">
        <v>7</v>
      </c>
      <c r="G1523" s="111">
        <v>7</v>
      </c>
      <c r="H1523" s="109" t="s">
        <v>129</v>
      </c>
      <c r="I1523" s="108">
        <v>4</v>
      </c>
      <c r="J1523" s="115">
        <v>4</v>
      </c>
      <c r="K1523" s="113" t="s">
        <v>129</v>
      </c>
      <c r="L1523" s="108">
        <v>4</v>
      </c>
      <c r="M1523" s="115">
        <v>4</v>
      </c>
      <c r="N1523" s="113" t="s">
        <v>129</v>
      </c>
    </row>
    <row r="1524" spans="1:14" ht="16.5">
      <c r="A1524" s="105" t="s">
        <v>3308</v>
      </c>
      <c r="B1524" s="67" t="s">
        <v>1257</v>
      </c>
      <c r="C1524" s="67" t="s">
        <v>844</v>
      </c>
      <c r="D1524" s="67" t="s">
        <v>854</v>
      </c>
      <c r="E1524" s="68" t="s">
        <v>3309</v>
      </c>
      <c r="F1524" s="108">
        <v>19</v>
      </c>
      <c r="G1524" s="111">
        <v>19</v>
      </c>
      <c r="H1524" s="109" t="s">
        <v>129</v>
      </c>
      <c r="I1524" s="108">
        <v>20</v>
      </c>
      <c r="J1524" s="115">
        <v>18</v>
      </c>
      <c r="K1524" s="113">
        <v>2</v>
      </c>
      <c r="L1524" s="108">
        <v>22</v>
      </c>
      <c r="M1524" s="115">
        <v>20</v>
      </c>
      <c r="N1524" s="113">
        <v>2</v>
      </c>
    </row>
    <row r="1525" spans="1:14" ht="16.5">
      <c r="A1525" s="105" t="s">
        <v>3310</v>
      </c>
      <c r="B1525" s="67" t="s">
        <v>1257</v>
      </c>
      <c r="C1525" s="67" t="s">
        <v>844</v>
      </c>
      <c r="D1525" s="67" t="s">
        <v>854</v>
      </c>
      <c r="E1525" s="68" t="s">
        <v>3311</v>
      </c>
      <c r="F1525" s="108">
        <v>17</v>
      </c>
      <c r="G1525" s="111">
        <v>17</v>
      </c>
      <c r="H1525" s="109" t="s">
        <v>129</v>
      </c>
      <c r="I1525" s="108">
        <v>18</v>
      </c>
      <c r="J1525" s="115">
        <v>18</v>
      </c>
      <c r="K1525" s="113" t="s">
        <v>129</v>
      </c>
      <c r="L1525" s="108">
        <v>20</v>
      </c>
      <c r="M1525" s="115">
        <v>20</v>
      </c>
      <c r="N1525" s="113" t="s">
        <v>129</v>
      </c>
    </row>
    <row r="1526" spans="1:14" ht="16.5">
      <c r="A1526" s="105" t="s">
        <v>3312</v>
      </c>
      <c r="B1526" s="67" t="s">
        <v>1257</v>
      </c>
      <c r="C1526" s="67" t="s">
        <v>844</v>
      </c>
      <c r="D1526" s="67" t="s">
        <v>854</v>
      </c>
      <c r="E1526" s="68" t="s">
        <v>1107</v>
      </c>
      <c r="F1526" s="108">
        <v>2</v>
      </c>
      <c r="G1526" s="111" t="s">
        <v>130</v>
      </c>
      <c r="H1526" s="109" t="s">
        <v>130</v>
      </c>
      <c r="I1526" s="108">
        <v>1</v>
      </c>
      <c r="J1526" s="115" t="s">
        <v>130</v>
      </c>
      <c r="K1526" s="113" t="s">
        <v>130</v>
      </c>
      <c r="L1526" s="108">
        <v>1</v>
      </c>
      <c r="M1526" s="115" t="s">
        <v>130</v>
      </c>
      <c r="N1526" s="113" t="s">
        <v>130</v>
      </c>
    </row>
    <row r="1527" spans="1:14" ht="16.5">
      <c r="A1527" s="105" t="s">
        <v>3313</v>
      </c>
      <c r="B1527" s="67" t="s">
        <v>1257</v>
      </c>
      <c r="C1527" s="67" t="s">
        <v>844</v>
      </c>
      <c r="D1527" s="67" t="s">
        <v>854</v>
      </c>
      <c r="E1527" s="68" t="s">
        <v>3314</v>
      </c>
      <c r="F1527" s="108">
        <v>18</v>
      </c>
      <c r="G1527" s="111">
        <v>17</v>
      </c>
      <c r="H1527" s="109">
        <v>1</v>
      </c>
      <c r="I1527" s="108">
        <v>20</v>
      </c>
      <c r="J1527" s="115">
        <v>19</v>
      </c>
      <c r="K1527" s="113">
        <v>1</v>
      </c>
      <c r="L1527" s="108">
        <v>19</v>
      </c>
      <c r="M1527" s="115">
        <v>18</v>
      </c>
      <c r="N1527" s="113">
        <v>1</v>
      </c>
    </row>
    <row r="1528" spans="1:14" ht="16.5">
      <c r="A1528" s="105" t="s">
        <v>3315</v>
      </c>
      <c r="B1528" s="67" t="s">
        <v>1257</v>
      </c>
      <c r="C1528" s="67" t="s">
        <v>844</v>
      </c>
      <c r="D1528" s="67" t="s">
        <v>854</v>
      </c>
      <c r="E1528" s="68" t="s">
        <v>1194</v>
      </c>
      <c r="F1528" s="108">
        <v>6</v>
      </c>
      <c r="G1528" s="111">
        <v>6</v>
      </c>
      <c r="H1528" s="109" t="s">
        <v>129</v>
      </c>
      <c r="I1528" s="108">
        <v>4</v>
      </c>
      <c r="J1528" s="115">
        <v>4</v>
      </c>
      <c r="K1528" s="113" t="s">
        <v>129</v>
      </c>
      <c r="L1528" s="108">
        <v>6</v>
      </c>
      <c r="M1528" s="115">
        <v>6</v>
      </c>
      <c r="N1528" s="113" t="s">
        <v>129</v>
      </c>
    </row>
    <row r="1529" spans="1:14" ht="16.5">
      <c r="A1529" s="105" t="s">
        <v>3316</v>
      </c>
      <c r="B1529" s="67" t="s">
        <v>1257</v>
      </c>
      <c r="C1529" s="67" t="s">
        <v>844</v>
      </c>
      <c r="D1529" s="67" t="s">
        <v>854</v>
      </c>
      <c r="E1529" s="68" t="s">
        <v>3317</v>
      </c>
      <c r="F1529" s="108">
        <v>1</v>
      </c>
      <c r="G1529" s="111" t="s">
        <v>130</v>
      </c>
      <c r="H1529" s="109" t="s">
        <v>130</v>
      </c>
      <c r="I1529" s="108">
        <v>2</v>
      </c>
      <c r="J1529" s="115" t="s">
        <v>130</v>
      </c>
      <c r="K1529" s="113" t="s">
        <v>130</v>
      </c>
      <c r="L1529" s="108">
        <v>1</v>
      </c>
      <c r="M1529" s="115" t="s">
        <v>130</v>
      </c>
      <c r="N1529" s="113" t="s">
        <v>130</v>
      </c>
    </row>
    <row r="1530" spans="1:14" ht="16.5">
      <c r="A1530" s="105" t="s">
        <v>3318</v>
      </c>
      <c r="B1530" s="67" t="s">
        <v>1257</v>
      </c>
      <c r="C1530" s="67" t="s">
        <v>844</v>
      </c>
      <c r="D1530" s="67" t="s">
        <v>854</v>
      </c>
      <c r="E1530" s="68" t="s">
        <v>3319</v>
      </c>
      <c r="F1530" s="195">
        <v>20</v>
      </c>
      <c r="G1530" s="196">
        <v>20</v>
      </c>
      <c r="H1530" s="197" t="s">
        <v>129</v>
      </c>
      <c r="I1530" s="195">
        <v>15</v>
      </c>
      <c r="J1530" s="198">
        <v>15</v>
      </c>
      <c r="K1530" s="199" t="s">
        <v>129</v>
      </c>
      <c r="L1530" s="108">
        <v>16</v>
      </c>
      <c r="M1530" s="115">
        <v>16</v>
      </c>
      <c r="N1530" s="113" t="s">
        <v>129</v>
      </c>
    </row>
    <row r="1531" spans="1:14" ht="16.5">
      <c r="A1531" s="105" t="s">
        <v>3320</v>
      </c>
      <c r="B1531" s="67" t="s">
        <v>1257</v>
      </c>
      <c r="C1531" s="67" t="s">
        <v>844</v>
      </c>
      <c r="D1531" s="67" t="s">
        <v>854</v>
      </c>
      <c r="E1531" s="68" t="s">
        <v>3321</v>
      </c>
      <c r="F1531" s="108">
        <v>18</v>
      </c>
      <c r="G1531" s="111">
        <v>16</v>
      </c>
      <c r="H1531" s="109">
        <v>2</v>
      </c>
      <c r="I1531" s="108">
        <v>15</v>
      </c>
      <c r="J1531" s="115">
        <v>13</v>
      </c>
      <c r="K1531" s="113">
        <v>2</v>
      </c>
      <c r="L1531" s="108">
        <v>15</v>
      </c>
      <c r="M1531" s="115">
        <v>13</v>
      </c>
      <c r="N1531" s="113">
        <v>2</v>
      </c>
    </row>
    <row r="1532" spans="1:14" ht="16.5">
      <c r="A1532" s="105" t="s">
        <v>855</v>
      </c>
      <c r="B1532" s="67" t="s">
        <v>1257</v>
      </c>
      <c r="C1532" s="67" t="s">
        <v>844</v>
      </c>
      <c r="D1532" s="67" t="s">
        <v>244</v>
      </c>
      <c r="E1532" s="68"/>
      <c r="F1532" s="108">
        <v>59</v>
      </c>
      <c r="G1532" s="111">
        <v>59</v>
      </c>
      <c r="H1532" s="109" t="s">
        <v>129</v>
      </c>
      <c r="I1532" s="108">
        <v>61</v>
      </c>
      <c r="J1532" s="115" t="s">
        <v>130</v>
      </c>
      <c r="K1532" s="113" t="s">
        <v>130</v>
      </c>
      <c r="L1532" s="108">
        <v>55</v>
      </c>
      <c r="M1532" s="115">
        <v>55</v>
      </c>
      <c r="N1532" s="113" t="s">
        <v>129</v>
      </c>
    </row>
    <row r="1533" spans="1:14" ht="16.5">
      <c r="A1533" s="105" t="s">
        <v>3322</v>
      </c>
      <c r="B1533" s="67" t="s">
        <v>1257</v>
      </c>
      <c r="C1533" s="67" t="s">
        <v>844</v>
      </c>
      <c r="D1533" s="67" t="s">
        <v>244</v>
      </c>
      <c r="E1533" s="68" t="s">
        <v>250</v>
      </c>
      <c r="F1533" s="108" t="s">
        <v>129</v>
      </c>
      <c r="G1533" s="111" t="s">
        <v>129</v>
      </c>
      <c r="H1533" s="109" t="s">
        <v>129</v>
      </c>
      <c r="I1533" s="108" t="s">
        <v>129</v>
      </c>
      <c r="J1533" s="115" t="s">
        <v>129</v>
      </c>
      <c r="K1533" s="113" t="s">
        <v>129</v>
      </c>
      <c r="L1533" s="108" t="s">
        <v>129</v>
      </c>
      <c r="M1533" s="115" t="s">
        <v>129</v>
      </c>
      <c r="N1533" s="113" t="s">
        <v>129</v>
      </c>
    </row>
    <row r="1534" spans="1:14" ht="16.5">
      <c r="A1534" s="105" t="s">
        <v>3323</v>
      </c>
      <c r="B1534" s="67" t="s">
        <v>1257</v>
      </c>
      <c r="C1534" s="67" t="s">
        <v>844</v>
      </c>
      <c r="D1534" s="67" t="s">
        <v>244</v>
      </c>
      <c r="E1534" s="68" t="s">
        <v>3324</v>
      </c>
      <c r="F1534" s="108">
        <v>1</v>
      </c>
      <c r="G1534" s="111" t="s">
        <v>130</v>
      </c>
      <c r="H1534" s="109" t="s">
        <v>130</v>
      </c>
      <c r="I1534" s="108">
        <v>2</v>
      </c>
      <c r="J1534" s="115" t="s">
        <v>130</v>
      </c>
      <c r="K1534" s="113" t="s">
        <v>130</v>
      </c>
      <c r="L1534" s="108">
        <v>1</v>
      </c>
      <c r="M1534" s="115" t="s">
        <v>130</v>
      </c>
      <c r="N1534" s="113" t="s">
        <v>130</v>
      </c>
    </row>
    <row r="1535" spans="1:14" ht="16.5">
      <c r="A1535" s="105" t="s">
        <v>3325</v>
      </c>
      <c r="B1535" s="67" t="s">
        <v>1257</v>
      </c>
      <c r="C1535" s="67" t="s">
        <v>844</v>
      </c>
      <c r="D1535" s="67" t="s">
        <v>244</v>
      </c>
      <c r="E1535" s="68" t="s">
        <v>359</v>
      </c>
      <c r="F1535" s="108" t="s">
        <v>129</v>
      </c>
      <c r="G1535" s="111" t="s">
        <v>129</v>
      </c>
      <c r="H1535" s="109" t="s">
        <v>129</v>
      </c>
      <c r="I1535" s="108" t="s">
        <v>129</v>
      </c>
      <c r="J1535" s="115" t="s">
        <v>129</v>
      </c>
      <c r="K1535" s="113" t="s">
        <v>129</v>
      </c>
      <c r="L1535" s="108">
        <v>1</v>
      </c>
      <c r="M1535" s="115" t="s">
        <v>130</v>
      </c>
      <c r="N1535" s="113" t="s">
        <v>130</v>
      </c>
    </row>
    <row r="1536" spans="1:14" ht="16.5">
      <c r="A1536" s="105" t="s">
        <v>3326</v>
      </c>
      <c r="B1536" s="67" t="s">
        <v>1257</v>
      </c>
      <c r="C1536" s="67" t="s">
        <v>844</v>
      </c>
      <c r="D1536" s="67" t="s">
        <v>244</v>
      </c>
      <c r="E1536" s="68" t="s">
        <v>245</v>
      </c>
      <c r="F1536" s="108">
        <v>2</v>
      </c>
      <c r="G1536" s="111" t="s">
        <v>130</v>
      </c>
      <c r="H1536" s="109" t="s">
        <v>130</v>
      </c>
      <c r="I1536" s="108">
        <v>1</v>
      </c>
      <c r="J1536" s="115" t="s">
        <v>130</v>
      </c>
      <c r="K1536" s="113" t="s">
        <v>130</v>
      </c>
      <c r="L1536" s="108" t="s">
        <v>129</v>
      </c>
      <c r="M1536" s="115" t="s">
        <v>129</v>
      </c>
      <c r="N1536" s="113" t="s">
        <v>129</v>
      </c>
    </row>
    <row r="1537" spans="1:14" ht="16.5">
      <c r="A1537" s="105" t="s">
        <v>3327</v>
      </c>
      <c r="B1537" s="67" t="s">
        <v>1257</v>
      </c>
      <c r="C1537" s="67" t="s">
        <v>844</v>
      </c>
      <c r="D1537" s="67" t="s">
        <v>244</v>
      </c>
      <c r="E1537" s="68" t="s">
        <v>3328</v>
      </c>
      <c r="F1537" s="108" t="s">
        <v>129</v>
      </c>
      <c r="G1537" s="111" t="s">
        <v>129</v>
      </c>
      <c r="H1537" s="109" t="s">
        <v>129</v>
      </c>
      <c r="I1537" s="108" t="s">
        <v>129</v>
      </c>
      <c r="J1537" s="115" t="s">
        <v>129</v>
      </c>
      <c r="K1537" s="113" t="s">
        <v>129</v>
      </c>
      <c r="L1537" s="108" t="s">
        <v>129</v>
      </c>
      <c r="M1537" s="115" t="s">
        <v>129</v>
      </c>
      <c r="N1537" s="113" t="s">
        <v>129</v>
      </c>
    </row>
    <row r="1538" spans="1:14" ht="16.5">
      <c r="A1538" s="105" t="s">
        <v>3329</v>
      </c>
      <c r="B1538" s="67" t="s">
        <v>1257</v>
      </c>
      <c r="C1538" s="67" t="s">
        <v>844</v>
      </c>
      <c r="D1538" s="67" t="s">
        <v>244</v>
      </c>
      <c r="E1538" s="68" t="s">
        <v>3330</v>
      </c>
      <c r="F1538" s="108">
        <v>5</v>
      </c>
      <c r="G1538" s="111">
        <v>5</v>
      </c>
      <c r="H1538" s="109" t="s">
        <v>129</v>
      </c>
      <c r="I1538" s="108">
        <v>4</v>
      </c>
      <c r="J1538" s="115">
        <v>4</v>
      </c>
      <c r="K1538" s="113" t="s">
        <v>129</v>
      </c>
      <c r="L1538" s="108">
        <v>3</v>
      </c>
      <c r="M1538" s="115">
        <v>3</v>
      </c>
      <c r="N1538" s="113" t="s">
        <v>129</v>
      </c>
    </row>
    <row r="1539" spans="1:14" ht="16.5">
      <c r="A1539" s="105" t="s">
        <v>3331</v>
      </c>
      <c r="B1539" s="67" t="s">
        <v>1257</v>
      </c>
      <c r="C1539" s="67" t="s">
        <v>844</v>
      </c>
      <c r="D1539" s="67" t="s">
        <v>244</v>
      </c>
      <c r="E1539" s="68" t="s">
        <v>400</v>
      </c>
      <c r="F1539" s="108" t="s">
        <v>129</v>
      </c>
      <c r="G1539" s="111" t="s">
        <v>129</v>
      </c>
      <c r="H1539" s="109" t="s">
        <v>129</v>
      </c>
      <c r="I1539" s="108" t="s">
        <v>129</v>
      </c>
      <c r="J1539" s="115" t="s">
        <v>129</v>
      </c>
      <c r="K1539" s="113" t="s">
        <v>129</v>
      </c>
      <c r="L1539" s="108" t="s">
        <v>129</v>
      </c>
      <c r="M1539" s="115" t="s">
        <v>129</v>
      </c>
      <c r="N1539" s="113" t="s">
        <v>129</v>
      </c>
    </row>
    <row r="1540" spans="1:14" ht="16.5">
      <c r="A1540" s="105" t="s">
        <v>3332</v>
      </c>
      <c r="B1540" s="67" t="s">
        <v>1257</v>
      </c>
      <c r="C1540" s="67" t="s">
        <v>844</v>
      </c>
      <c r="D1540" s="67" t="s">
        <v>244</v>
      </c>
      <c r="E1540" s="68" t="s">
        <v>187</v>
      </c>
      <c r="F1540" s="108">
        <v>2</v>
      </c>
      <c r="G1540" s="111" t="s">
        <v>130</v>
      </c>
      <c r="H1540" s="109" t="s">
        <v>130</v>
      </c>
      <c r="I1540" s="108">
        <v>1</v>
      </c>
      <c r="J1540" s="115" t="s">
        <v>130</v>
      </c>
      <c r="K1540" s="113" t="s">
        <v>130</v>
      </c>
      <c r="L1540" s="108" t="s">
        <v>129</v>
      </c>
      <c r="M1540" s="115" t="s">
        <v>129</v>
      </c>
      <c r="N1540" s="113" t="s">
        <v>129</v>
      </c>
    </row>
    <row r="1541" spans="1:14" ht="16.5">
      <c r="A1541" s="105" t="s">
        <v>3333</v>
      </c>
      <c r="B1541" s="67" t="s">
        <v>1257</v>
      </c>
      <c r="C1541" s="67" t="s">
        <v>844</v>
      </c>
      <c r="D1541" s="67" t="s">
        <v>244</v>
      </c>
      <c r="E1541" s="68" t="s">
        <v>3334</v>
      </c>
      <c r="F1541" s="108">
        <v>3</v>
      </c>
      <c r="G1541" s="111">
        <v>3</v>
      </c>
      <c r="H1541" s="109" t="s">
        <v>129</v>
      </c>
      <c r="I1541" s="108">
        <v>3</v>
      </c>
      <c r="J1541" s="115">
        <v>3</v>
      </c>
      <c r="K1541" s="113" t="s">
        <v>129</v>
      </c>
      <c r="L1541" s="108">
        <v>2</v>
      </c>
      <c r="M1541" s="115" t="s">
        <v>130</v>
      </c>
      <c r="N1541" s="113" t="s">
        <v>130</v>
      </c>
    </row>
    <row r="1542" spans="1:14" ht="16.5">
      <c r="A1542" s="105" t="s">
        <v>3335</v>
      </c>
      <c r="B1542" s="67" t="s">
        <v>1257</v>
      </c>
      <c r="C1542" s="67" t="s">
        <v>844</v>
      </c>
      <c r="D1542" s="67" t="s">
        <v>244</v>
      </c>
      <c r="E1542" s="68" t="s">
        <v>3336</v>
      </c>
      <c r="F1542" s="108">
        <v>7</v>
      </c>
      <c r="G1542" s="111">
        <v>7</v>
      </c>
      <c r="H1542" s="109" t="s">
        <v>129</v>
      </c>
      <c r="I1542" s="108">
        <v>8</v>
      </c>
      <c r="J1542" s="115">
        <v>8</v>
      </c>
      <c r="K1542" s="113" t="s">
        <v>129</v>
      </c>
      <c r="L1542" s="108">
        <v>8</v>
      </c>
      <c r="M1542" s="115">
        <v>8</v>
      </c>
      <c r="N1542" s="113" t="s">
        <v>129</v>
      </c>
    </row>
    <row r="1543" spans="1:14" ht="16.5">
      <c r="A1543" s="105" t="s">
        <v>3337</v>
      </c>
      <c r="B1543" s="67" t="s">
        <v>1257</v>
      </c>
      <c r="C1543" s="67" t="s">
        <v>844</v>
      </c>
      <c r="D1543" s="67" t="s">
        <v>244</v>
      </c>
      <c r="E1543" s="68" t="s">
        <v>307</v>
      </c>
      <c r="F1543" s="108">
        <v>14</v>
      </c>
      <c r="G1543" s="111">
        <v>14</v>
      </c>
      <c r="H1543" s="109" t="s">
        <v>129</v>
      </c>
      <c r="I1543" s="108">
        <v>15</v>
      </c>
      <c r="J1543" s="115">
        <v>15</v>
      </c>
      <c r="K1543" s="113" t="s">
        <v>129</v>
      </c>
      <c r="L1543" s="108">
        <v>14</v>
      </c>
      <c r="M1543" s="115">
        <v>14</v>
      </c>
      <c r="N1543" s="113" t="s">
        <v>129</v>
      </c>
    </row>
    <row r="1544" spans="1:14" ht="16.5">
      <c r="A1544" s="105" t="s">
        <v>3338</v>
      </c>
      <c r="B1544" s="67" t="s">
        <v>1257</v>
      </c>
      <c r="C1544" s="67" t="s">
        <v>844</v>
      </c>
      <c r="D1544" s="67" t="s">
        <v>244</v>
      </c>
      <c r="E1544" s="68" t="s">
        <v>3339</v>
      </c>
      <c r="F1544" s="108">
        <v>3</v>
      </c>
      <c r="G1544" s="111">
        <v>3</v>
      </c>
      <c r="H1544" s="109" t="s">
        <v>129</v>
      </c>
      <c r="I1544" s="108">
        <v>3</v>
      </c>
      <c r="J1544" s="115">
        <v>3</v>
      </c>
      <c r="K1544" s="113" t="s">
        <v>129</v>
      </c>
      <c r="L1544" s="108">
        <v>4</v>
      </c>
      <c r="M1544" s="115">
        <v>4</v>
      </c>
      <c r="N1544" s="113" t="s">
        <v>129</v>
      </c>
    </row>
    <row r="1545" spans="1:14" ht="16.5">
      <c r="A1545" s="105" t="s">
        <v>3340</v>
      </c>
      <c r="B1545" s="67" t="s">
        <v>1257</v>
      </c>
      <c r="C1545" s="67" t="s">
        <v>844</v>
      </c>
      <c r="D1545" s="67" t="s">
        <v>244</v>
      </c>
      <c r="E1545" s="68" t="s">
        <v>3341</v>
      </c>
      <c r="F1545" s="108">
        <v>2</v>
      </c>
      <c r="G1545" s="111" t="s">
        <v>130</v>
      </c>
      <c r="H1545" s="109" t="s">
        <v>130</v>
      </c>
      <c r="I1545" s="108">
        <v>3</v>
      </c>
      <c r="J1545" s="115">
        <v>3</v>
      </c>
      <c r="K1545" s="113" t="s">
        <v>129</v>
      </c>
      <c r="L1545" s="108">
        <v>4</v>
      </c>
      <c r="M1545" s="115">
        <v>4</v>
      </c>
      <c r="N1545" s="113" t="s">
        <v>129</v>
      </c>
    </row>
    <row r="1546" spans="1:14" ht="16.5">
      <c r="A1546" s="105" t="s">
        <v>3342</v>
      </c>
      <c r="B1546" s="67" t="s">
        <v>1257</v>
      </c>
      <c r="C1546" s="67" t="s">
        <v>844</v>
      </c>
      <c r="D1546" s="67" t="s">
        <v>244</v>
      </c>
      <c r="E1546" s="68" t="s">
        <v>3343</v>
      </c>
      <c r="F1546" s="108">
        <v>9</v>
      </c>
      <c r="G1546" s="111">
        <v>9</v>
      </c>
      <c r="H1546" s="109" t="s">
        <v>129</v>
      </c>
      <c r="I1546" s="108">
        <v>9</v>
      </c>
      <c r="J1546" s="115">
        <v>9</v>
      </c>
      <c r="K1546" s="113" t="s">
        <v>129</v>
      </c>
      <c r="L1546" s="108">
        <v>7</v>
      </c>
      <c r="M1546" s="115">
        <v>7</v>
      </c>
      <c r="N1546" s="113" t="s">
        <v>129</v>
      </c>
    </row>
    <row r="1547" spans="1:14" ht="16.5">
      <c r="A1547" s="105" t="s">
        <v>3344</v>
      </c>
      <c r="B1547" s="67" t="s">
        <v>1257</v>
      </c>
      <c r="C1547" s="67" t="s">
        <v>844</v>
      </c>
      <c r="D1547" s="67" t="s">
        <v>244</v>
      </c>
      <c r="E1547" s="68" t="s">
        <v>3345</v>
      </c>
      <c r="F1547" s="108">
        <v>3</v>
      </c>
      <c r="G1547" s="111">
        <v>3</v>
      </c>
      <c r="H1547" s="109" t="s">
        <v>129</v>
      </c>
      <c r="I1547" s="108">
        <v>3</v>
      </c>
      <c r="J1547" s="115">
        <v>3</v>
      </c>
      <c r="K1547" s="113" t="s">
        <v>129</v>
      </c>
      <c r="L1547" s="108">
        <v>4</v>
      </c>
      <c r="M1547" s="115">
        <v>4</v>
      </c>
      <c r="N1547" s="113" t="s">
        <v>129</v>
      </c>
    </row>
    <row r="1548" spans="1:14" ht="16.5">
      <c r="A1548" s="105" t="s">
        <v>3346</v>
      </c>
      <c r="B1548" s="67" t="s">
        <v>1257</v>
      </c>
      <c r="C1548" s="67" t="s">
        <v>844</v>
      </c>
      <c r="D1548" s="67" t="s">
        <v>244</v>
      </c>
      <c r="E1548" s="68" t="s">
        <v>3347</v>
      </c>
      <c r="F1548" s="108">
        <v>1</v>
      </c>
      <c r="G1548" s="111" t="s">
        <v>130</v>
      </c>
      <c r="H1548" s="109" t="s">
        <v>130</v>
      </c>
      <c r="I1548" s="108">
        <v>2</v>
      </c>
      <c r="J1548" s="115" t="s">
        <v>130</v>
      </c>
      <c r="K1548" s="113" t="s">
        <v>130</v>
      </c>
      <c r="L1548" s="108">
        <v>3</v>
      </c>
      <c r="M1548" s="115">
        <v>3</v>
      </c>
      <c r="N1548" s="113" t="s">
        <v>129</v>
      </c>
    </row>
    <row r="1549" spans="1:14" ht="16.5">
      <c r="A1549" s="105" t="s">
        <v>3348</v>
      </c>
      <c r="B1549" s="67" t="s">
        <v>1257</v>
      </c>
      <c r="C1549" s="67" t="s">
        <v>844</v>
      </c>
      <c r="D1549" s="67" t="s">
        <v>244</v>
      </c>
      <c r="E1549" s="68" t="s">
        <v>3349</v>
      </c>
      <c r="F1549" s="108">
        <v>3</v>
      </c>
      <c r="G1549" s="111">
        <v>3</v>
      </c>
      <c r="H1549" s="109" t="s">
        <v>129</v>
      </c>
      <c r="I1549" s="108">
        <v>3</v>
      </c>
      <c r="J1549" s="115">
        <v>3</v>
      </c>
      <c r="K1549" s="113" t="s">
        <v>129</v>
      </c>
      <c r="L1549" s="108">
        <v>2</v>
      </c>
      <c r="M1549" s="115" t="s">
        <v>130</v>
      </c>
      <c r="N1549" s="113" t="s">
        <v>130</v>
      </c>
    </row>
    <row r="1550" spans="1:14" ht="16.5">
      <c r="A1550" s="105" t="s">
        <v>3350</v>
      </c>
      <c r="B1550" s="67" t="s">
        <v>1257</v>
      </c>
      <c r="C1550" s="67" t="s">
        <v>844</v>
      </c>
      <c r="D1550" s="67" t="s">
        <v>244</v>
      </c>
      <c r="E1550" s="68" t="s">
        <v>3351</v>
      </c>
      <c r="F1550" s="108">
        <v>4</v>
      </c>
      <c r="G1550" s="111">
        <v>4</v>
      </c>
      <c r="H1550" s="109" t="s">
        <v>129</v>
      </c>
      <c r="I1550" s="108">
        <v>4</v>
      </c>
      <c r="J1550" s="115">
        <v>4</v>
      </c>
      <c r="K1550" s="113" t="s">
        <v>129</v>
      </c>
      <c r="L1550" s="108">
        <v>2</v>
      </c>
      <c r="M1550" s="115" t="s">
        <v>130</v>
      </c>
      <c r="N1550" s="113" t="s">
        <v>130</v>
      </c>
    </row>
    <row r="1551" spans="1:14" ht="16.5">
      <c r="A1551" s="105" t="s">
        <v>856</v>
      </c>
      <c r="B1551" s="67" t="s">
        <v>1257</v>
      </c>
      <c r="C1551" s="67" t="s">
        <v>844</v>
      </c>
      <c r="D1551" s="67" t="s">
        <v>857</v>
      </c>
      <c r="E1551" s="68"/>
      <c r="F1551" s="108">
        <v>156</v>
      </c>
      <c r="G1551" s="111">
        <v>156</v>
      </c>
      <c r="H1551" s="109" t="s">
        <v>129</v>
      </c>
      <c r="I1551" s="108">
        <v>134</v>
      </c>
      <c r="J1551" s="115">
        <v>133</v>
      </c>
      <c r="K1551" s="113">
        <v>1</v>
      </c>
      <c r="L1551" s="108">
        <v>133</v>
      </c>
      <c r="M1551" s="115">
        <v>131</v>
      </c>
      <c r="N1551" s="113">
        <v>2</v>
      </c>
    </row>
    <row r="1552" spans="1:14" ht="16.5">
      <c r="A1552" s="105" t="s">
        <v>3352</v>
      </c>
      <c r="B1552" s="67" t="s">
        <v>1257</v>
      </c>
      <c r="C1552" s="67" t="s">
        <v>844</v>
      </c>
      <c r="D1552" s="67" t="s">
        <v>857</v>
      </c>
      <c r="E1552" s="68" t="s">
        <v>3353</v>
      </c>
      <c r="F1552" s="108" t="s">
        <v>129</v>
      </c>
      <c r="G1552" s="111" t="s">
        <v>129</v>
      </c>
      <c r="H1552" s="109" t="s">
        <v>129</v>
      </c>
      <c r="I1552" s="108" t="s">
        <v>129</v>
      </c>
      <c r="J1552" s="115" t="s">
        <v>129</v>
      </c>
      <c r="K1552" s="113" t="s">
        <v>129</v>
      </c>
      <c r="L1552" s="108" t="s">
        <v>129</v>
      </c>
      <c r="M1552" s="115" t="s">
        <v>129</v>
      </c>
      <c r="N1552" s="113" t="s">
        <v>129</v>
      </c>
    </row>
    <row r="1553" spans="1:14" ht="16.5">
      <c r="A1553" s="105" t="s">
        <v>3354</v>
      </c>
      <c r="B1553" s="67" t="s">
        <v>1257</v>
      </c>
      <c r="C1553" s="67" t="s">
        <v>844</v>
      </c>
      <c r="D1553" s="67" t="s">
        <v>857</v>
      </c>
      <c r="E1553" s="68" t="s">
        <v>3355</v>
      </c>
      <c r="F1553" s="108">
        <v>13</v>
      </c>
      <c r="G1553" s="111">
        <v>13</v>
      </c>
      <c r="H1553" s="109" t="s">
        <v>129</v>
      </c>
      <c r="I1553" s="108">
        <v>10</v>
      </c>
      <c r="J1553" s="115">
        <v>10</v>
      </c>
      <c r="K1553" s="113" t="s">
        <v>129</v>
      </c>
      <c r="L1553" s="108">
        <v>10</v>
      </c>
      <c r="M1553" s="115">
        <v>10</v>
      </c>
      <c r="N1553" s="113" t="s">
        <v>129</v>
      </c>
    </row>
    <row r="1554" spans="1:14" ht="16.5">
      <c r="A1554" s="105" t="s">
        <v>3356</v>
      </c>
      <c r="B1554" s="67" t="s">
        <v>1257</v>
      </c>
      <c r="C1554" s="67" t="s">
        <v>844</v>
      </c>
      <c r="D1554" s="67" t="s">
        <v>857</v>
      </c>
      <c r="E1554" s="68" t="s">
        <v>3357</v>
      </c>
      <c r="F1554" s="108">
        <v>34</v>
      </c>
      <c r="G1554" s="111">
        <v>34</v>
      </c>
      <c r="H1554" s="109" t="s">
        <v>129</v>
      </c>
      <c r="I1554" s="108">
        <v>31</v>
      </c>
      <c r="J1554" s="115">
        <v>31</v>
      </c>
      <c r="K1554" s="113" t="s">
        <v>129</v>
      </c>
      <c r="L1554" s="108">
        <v>28</v>
      </c>
      <c r="M1554" s="115">
        <v>28</v>
      </c>
      <c r="N1554" s="113" t="s">
        <v>129</v>
      </c>
    </row>
    <row r="1555" spans="1:14" ht="16.5">
      <c r="A1555" s="105" t="s">
        <v>3358</v>
      </c>
      <c r="B1555" s="67" t="s">
        <v>1257</v>
      </c>
      <c r="C1555" s="67" t="s">
        <v>844</v>
      </c>
      <c r="D1555" s="67" t="s">
        <v>857</v>
      </c>
      <c r="E1555" s="68" t="s">
        <v>3359</v>
      </c>
      <c r="F1555" s="108">
        <v>8</v>
      </c>
      <c r="G1555" s="111">
        <v>8</v>
      </c>
      <c r="H1555" s="109" t="s">
        <v>129</v>
      </c>
      <c r="I1555" s="108">
        <v>7</v>
      </c>
      <c r="J1555" s="115">
        <v>7</v>
      </c>
      <c r="K1555" s="113" t="s">
        <v>129</v>
      </c>
      <c r="L1555" s="108">
        <v>7</v>
      </c>
      <c r="M1555" s="115">
        <v>7</v>
      </c>
      <c r="N1555" s="113" t="s">
        <v>129</v>
      </c>
    </row>
    <row r="1556" spans="1:14" ht="16.5">
      <c r="A1556" s="105" t="s">
        <v>3360</v>
      </c>
      <c r="B1556" s="67" t="s">
        <v>1257</v>
      </c>
      <c r="C1556" s="67" t="s">
        <v>844</v>
      </c>
      <c r="D1556" s="67" t="s">
        <v>857</v>
      </c>
      <c r="E1556" s="68" t="s">
        <v>3361</v>
      </c>
      <c r="F1556" s="108">
        <v>11</v>
      </c>
      <c r="G1556" s="111">
        <v>11</v>
      </c>
      <c r="H1556" s="109" t="s">
        <v>129</v>
      </c>
      <c r="I1556" s="108">
        <v>11</v>
      </c>
      <c r="J1556" s="115">
        <v>11</v>
      </c>
      <c r="K1556" s="113" t="s">
        <v>129</v>
      </c>
      <c r="L1556" s="108">
        <v>10</v>
      </c>
      <c r="M1556" s="115">
        <v>10</v>
      </c>
      <c r="N1556" s="113" t="s">
        <v>129</v>
      </c>
    </row>
    <row r="1557" spans="1:14" ht="16.5">
      <c r="A1557" s="105" t="s">
        <v>3362</v>
      </c>
      <c r="B1557" s="67" t="s">
        <v>1257</v>
      </c>
      <c r="C1557" s="67" t="s">
        <v>844</v>
      </c>
      <c r="D1557" s="67" t="s">
        <v>857</v>
      </c>
      <c r="E1557" s="68" t="s">
        <v>3363</v>
      </c>
      <c r="F1557" s="108">
        <v>6</v>
      </c>
      <c r="G1557" s="111">
        <v>6</v>
      </c>
      <c r="H1557" s="109" t="s">
        <v>129</v>
      </c>
      <c r="I1557" s="108">
        <v>4</v>
      </c>
      <c r="J1557" s="115">
        <v>4</v>
      </c>
      <c r="K1557" s="113" t="s">
        <v>129</v>
      </c>
      <c r="L1557" s="108">
        <v>5</v>
      </c>
      <c r="M1557" s="115">
        <v>5</v>
      </c>
      <c r="N1557" s="113" t="s">
        <v>129</v>
      </c>
    </row>
    <row r="1558" spans="1:14" ht="16.5">
      <c r="A1558" s="105" t="s">
        <v>3364</v>
      </c>
      <c r="B1558" s="67" t="s">
        <v>1257</v>
      </c>
      <c r="C1558" s="67" t="s">
        <v>844</v>
      </c>
      <c r="D1558" s="67" t="s">
        <v>857</v>
      </c>
      <c r="E1558" s="68" t="s">
        <v>1893</v>
      </c>
      <c r="F1558" s="108">
        <v>8</v>
      </c>
      <c r="G1558" s="111">
        <v>8</v>
      </c>
      <c r="H1558" s="109" t="s">
        <v>129</v>
      </c>
      <c r="I1558" s="108">
        <v>8</v>
      </c>
      <c r="J1558" s="115">
        <v>8</v>
      </c>
      <c r="K1558" s="113" t="s">
        <v>129</v>
      </c>
      <c r="L1558" s="108">
        <v>6</v>
      </c>
      <c r="M1558" s="115">
        <v>6</v>
      </c>
      <c r="N1558" s="113" t="s">
        <v>129</v>
      </c>
    </row>
    <row r="1559" spans="1:14" ht="16.5">
      <c r="A1559" s="105" t="s">
        <v>3365</v>
      </c>
      <c r="B1559" s="67" t="s">
        <v>1257</v>
      </c>
      <c r="C1559" s="67" t="s">
        <v>844</v>
      </c>
      <c r="D1559" s="67" t="s">
        <v>857</v>
      </c>
      <c r="E1559" s="68" t="s">
        <v>3366</v>
      </c>
      <c r="F1559" s="108">
        <v>23</v>
      </c>
      <c r="G1559" s="111">
        <v>23</v>
      </c>
      <c r="H1559" s="109" t="s">
        <v>129</v>
      </c>
      <c r="I1559" s="108">
        <v>22</v>
      </c>
      <c r="J1559" s="115">
        <v>22</v>
      </c>
      <c r="K1559" s="113" t="s">
        <v>129</v>
      </c>
      <c r="L1559" s="108">
        <v>25</v>
      </c>
      <c r="M1559" s="115">
        <v>25</v>
      </c>
      <c r="N1559" s="113" t="s">
        <v>129</v>
      </c>
    </row>
    <row r="1560" spans="1:14" ht="16.5">
      <c r="A1560" s="105" t="s">
        <v>3367</v>
      </c>
      <c r="B1560" s="67" t="s">
        <v>1257</v>
      </c>
      <c r="C1560" s="67" t="s">
        <v>844</v>
      </c>
      <c r="D1560" s="67" t="s">
        <v>857</v>
      </c>
      <c r="E1560" s="68" t="s">
        <v>186</v>
      </c>
      <c r="F1560" s="108">
        <v>18</v>
      </c>
      <c r="G1560" s="111">
        <v>18</v>
      </c>
      <c r="H1560" s="109" t="s">
        <v>129</v>
      </c>
      <c r="I1560" s="108">
        <v>12</v>
      </c>
      <c r="J1560" s="115">
        <v>12</v>
      </c>
      <c r="K1560" s="113" t="s">
        <v>129</v>
      </c>
      <c r="L1560" s="108">
        <v>14</v>
      </c>
      <c r="M1560" s="115">
        <v>14</v>
      </c>
      <c r="N1560" s="113" t="s">
        <v>129</v>
      </c>
    </row>
    <row r="1561" spans="1:14" ht="16.5">
      <c r="A1561" s="105" t="s">
        <v>3368</v>
      </c>
      <c r="B1561" s="67" t="s">
        <v>1257</v>
      </c>
      <c r="C1561" s="67" t="s">
        <v>844</v>
      </c>
      <c r="D1561" s="67" t="s">
        <v>857</v>
      </c>
      <c r="E1561" s="68" t="s">
        <v>3369</v>
      </c>
      <c r="F1561" s="108">
        <v>15</v>
      </c>
      <c r="G1561" s="111">
        <v>15</v>
      </c>
      <c r="H1561" s="109" t="s">
        <v>129</v>
      </c>
      <c r="I1561" s="108">
        <v>10</v>
      </c>
      <c r="J1561" s="115">
        <v>9</v>
      </c>
      <c r="K1561" s="113">
        <v>1</v>
      </c>
      <c r="L1561" s="108">
        <v>9</v>
      </c>
      <c r="M1561" s="115">
        <v>7</v>
      </c>
      <c r="N1561" s="113">
        <v>2</v>
      </c>
    </row>
    <row r="1562" spans="1:14" ht="16.5">
      <c r="A1562" s="105" t="s">
        <v>3370</v>
      </c>
      <c r="B1562" s="67" t="s">
        <v>1257</v>
      </c>
      <c r="C1562" s="67" t="s">
        <v>844</v>
      </c>
      <c r="D1562" s="67" t="s">
        <v>857</v>
      </c>
      <c r="E1562" s="68" t="s">
        <v>3371</v>
      </c>
      <c r="F1562" s="108">
        <v>7</v>
      </c>
      <c r="G1562" s="111">
        <v>7</v>
      </c>
      <c r="H1562" s="109" t="s">
        <v>129</v>
      </c>
      <c r="I1562" s="108">
        <v>7</v>
      </c>
      <c r="J1562" s="115">
        <v>7</v>
      </c>
      <c r="K1562" s="113" t="s">
        <v>129</v>
      </c>
      <c r="L1562" s="108">
        <v>7</v>
      </c>
      <c r="M1562" s="115">
        <v>7</v>
      </c>
      <c r="N1562" s="113" t="s">
        <v>129</v>
      </c>
    </row>
    <row r="1563" spans="1:14" ht="16.5">
      <c r="A1563" s="105" t="s">
        <v>3372</v>
      </c>
      <c r="B1563" s="67" t="s">
        <v>1257</v>
      </c>
      <c r="C1563" s="67" t="s">
        <v>844</v>
      </c>
      <c r="D1563" s="67" t="s">
        <v>857</v>
      </c>
      <c r="E1563" s="68" t="s">
        <v>3373</v>
      </c>
      <c r="F1563" s="108">
        <v>13</v>
      </c>
      <c r="G1563" s="111">
        <v>13</v>
      </c>
      <c r="H1563" s="109" t="s">
        <v>129</v>
      </c>
      <c r="I1563" s="108">
        <v>12</v>
      </c>
      <c r="J1563" s="115">
        <v>12</v>
      </c>
      <c r="K1563" s="113" t="s">
        <v>129</v>
      </c>
      <c r="L1563" s="108">
        <v>12</v>
      </c>
      <c r="M1563" s="115">
        <v>12</v>
      </c>
      <c r="N1563" s="113" t="s">
        <v>129</v>
      </c>
    </row>
    <row r="1564" spans="1:14" ht="16.5">
      <c r="A1564" s="105" t="s">
        <v>858</v>
      </c>
      <c r="B1564" s="67" t="s">
        <v>1257</v>
      </c>
      <c r="C1564" s="67" t="s">
        <v>844</v>
      </c>
      <c r="D1564" s="67" t="s">
        <v>356</v>
      </c>
      <c r="E1564" s="68"/>
      <c r="F1564" s="108">
        <v>156</v>
      </c>
      <c r="G1564" s="111">
        <v>155</v>
      </c>
      <c r="H1564" s="109">
        <v>1</v>
      </c>
      <c r="I1564" s="108">
        <v>148</v>
      </c>
      <c r="J1564" s="115">
        <v>147</v>
      </c>
      <c r="K1564" s="113">
        <v>1</v>
      </c>
      <c r="L1564" s="108">
        <v>135</v>
      </c>
      <c r="M1564" s="115">
        <v>135</v>
      </c>
      <c r="N1564" s="113" t="s">
        <v>129</v>
      </c>
    </row>
    <row r="1565" spans="1:14" ht="16.5">
      <c r="A1565" s="105" t="s">
        <v>3374</v>
      </c>
      <c r="B1565" s="67" t="s">
        <v>1257</v>
      </c>
      <c r="C1565" s="67" t="s">
        <v>844</v>
      </c>
      <c r="D1565" s="67" t="s">
        <v>356</v>
      </c>
      <c r="E1565" s="68" t="s">
        <v>3375</v>
      </c>
      <c r="F1565" s="108">
        <v>71</v>
      </c>
      <c r="G1565" s="111">
        <v>71</v>
      </c>
      <c r="H1565" s="109" t="s">
        <v>129</v>
      </c>
      <c r="I1565" s="108">
        <v>69</v>
      </c>
      <c r="J1565" s="115">
        <v>69</v>
      </c>
      <c r="K1565" s="113" t="s">
        <v>129</v>
      </c>
      <c r="L1565" s="108">
        <v>60</v>
      </c>
      <c r="M1565" s="115">
        <v>60</v>
      </c>
      <c r="N1565" s="113" t="s">
        <v>129</v>
      </c>
    </row>
    <row r="1566" spans="1:14" ht="16.5">
      <c r="A1566" s="105" t="s">
        <v>3376</v>
      </c>
      <c r="B1566" s="67" t="s">
        <v>1257</v>
      </c>
      <c r="C1566" s="67" t="s">
        <v>844</v>
      </c>
      <c r="D1566" s="67" t="s">
        <v>356</v>
      </c>
      <c r="E1566" s="68" t="s">
        <v>1039</v>
      </c>
      <c r="F1566" s="108">
        <v>13</v>
      </c>
      <c r="G1566" s="111">
        <v>13</v>
      </c>
      <c r="H1566" s="109" t="s">
        <v>129</v>
      </c>
      <c r="I1566" s="108">
        <v>13</v>
      </c>
      <c r="J1566" s="115">
        <v>13</v>
      </c>
      <c r="K1566" s="113" t="s">
        <v>129</v>
      </c>
      <c r="L1566" s="108">
        <v>11</v>
      </c>
      <c r="M1566" s="115">
        <v>11</v>
      </c>
      <c r="N1566" s="113" t="s">
        <v>129</v>
      </c>
    </row>
    <row r="1567" spans="1:14" ht="16.5">
      <c r="A1567" s="105" t="s">
        <v>3377</v>
      </c>
      <c r="B1567" s="67" t="s">
        <v>1257</v>
      </c>
      <c r="C1567" s="67" t="s">
        <v>844</v>
      </c>
      <c r="D1567" s="67" t="s">
        <v>356</v>
      </c>
      <c r="E1567" s="68" t="s">
        <v>246</v>
      </c>
      <c r="F1567" s="108">
        <v>10</v>
      </c>
      <c r="G1567" s="111">
        <v>10</v>
      </c>
      <c r="H1567" s="109" t="s">
        <v>129</v>
      </c>
      <c r="I1567" s="108">
        <v>7</v>
      </c>
      <c r="J1567" s="115">
        <v>7</v>
      </c>
      <c r="K1567" s="113" t="s">
        <v>129</v>
      </c>
      <c r="L1567" s="108">
        <v>7</v>
      </c>
      <c r="M1567" s="115">
        <v>7</v>
      </c>
      <c r="N1567" s="113" t="s">
        <v>129</v>
      </c>
    </row>
    <row r="1568" spans="1:14" ht="16.5">
      <c r="A1568" s="105" t="s">
        <v>3378</v>
      </c>
      <c r="B1568" s="67" t="s">
        <v>1257</v>
      </c>
      <c r="C1568" s="67" t="s">
        <v>844</v>
      </c>
      <c r="D1568" s="67" t="s">
        <v>356</v>
      </c>
      <c r="E1568" s="68" t="s">
        <v>3379</v>
      </c>
      <c r="F1568" s="108">
        <v>17</v>
      </c>
      <c r="G1568" s="111">
        <v>17</v>
      </c>
      <c r="H1568" s="109" t="s">
        <v>129</v>
      </c>
      <c r="I1568" s="108">
        <v>18</v>
      </c>
      <c r="J1568" s="115">
        <v>18</v>
      </c>
      <c r="K1568" s="113" t="s">
        <v>129</v>
      </c>
      <c r="L1568" s="108">
        <v>16</v>
      </c>
      <c r="M1568" s="115">
        <v>16</v>
      </c>
      <c r="N1568" s="113" t="s">
        <v>129</v>
      </c>
    </row>
    <row r="1569" spans="1:14" ht="16.5">
      <c r="A1569" s="105" t="s">
        <v>3380</v>
      </c>
      <c r="B1569" s="67" t="s">
        <v>1257</v>
      </c>
      <c r="C1569" s="67" t="s">
        <v>844</v>
      </c>
      <c r="D1569" s="67" t="s">
        <v>356</v>
      </c>
      <c r="E1569" s="68" t="s">
        <v>3381</v>
      </c>
      <c r="F1569" s="108">
        <v>31</v>
      </c>
      <c r="G1569" s="111">
        <v>30</v>
      </c>
      <c r="H1569" s="109">
        <v>1</v>
      </c>
      <c r="I1569" s="108">
        <v>29</v>
      </c>
      <c r="J1569" s="115">
        <v>28</v>
      </c>
      <c r="K1569" s="113">
        <v>1</v>
      </c>
      <c r="L1569" s="108">
        <v>32</v>
      </c>
      <c r="M1569" s="115">
        <v>32</v>
      </c>
      <c r="N1569" s="113" t="s">
        <v>129</v>
      </c>
    </row>
    <row r="1570" spans="1:14" ht="16.5">
      <c r="A1570" s="105" t="s">
        <v>3382</v>
      </c>
      <c r="B1570" s="67" t="s">
        <v>1257</v>
      </c>
      <c r="C1570" s="67" t="s">
        <v>844</v>
      </c>
      <c r="D1570" s="67" t="s">
        <v>356</v>
      </c>
      <c r="E1570" s="68" t="s">
        <v>332</v>
      </c>
      <c r="F1570" s="108">
        <v>14</v>
      </c>
      <c r="G1570" s="111">
        <v>14</v>
      </c>
      <c r="H1570" s="109" t="s">
        <v>129</v>
      </c>
      <c r="I1570" s="108">
        <v>12</v>
      </c>
      <c r="J1570" s="115">
        <v>12</v>
      </c>
      <c r="K1570" s="113" t="s">
        <v>129</v>
      </c>
      <c r="L1570" s="108">
        <v>9</v>
      </c>
      <c r="M1570" s="115">
        <v>9</v>
      </c>
      <c r="N1570" s="113" t="s">
        <v>129</v>
      </c>
    </row>
    <row r="1571" spans="1:14" ht="16.5">
      <c r="A1571" s="105" t="s">
        <v>3383</v>
      </c>
      <c r="B1571" s="67" t="s">
        <v>1257</v>
      </c>
      <c r="C1571" s="67" t="s">
        <v>860</v>
      </c>
      <c r="D1571" s="67"/>
      <c r="E1571" s="68"/>
      <c r="F1571" s="108">
        <v>214</v>
      </c>
      <c r="G1571" s="111">
        <v>212</v>
      </c>
      <c r="H1571" s="109">
        <v>1</v>
      </c>
      <c r="I1571" s="108">
        <v>206</v>
      </c>
      <c r="J1571" s="115">
        <v>206</v>
      </c>
      <c r="K1571" s="113" t="s">
        <v>129</v>
      </c>
      <c r="L1571" s="108">
        <v>194</v>
      </c>
      <c r="M1571" s="115">
        <v>190</v>
      </c>
      <c r="N1571" s="113">
        <v>4</v>
      </c>
    </row>
    <row r="1572" spans="1:14" ht="16.5">
      <c r="A1572" s="105" t="s">
        <v>861</v>
      </c>
      <c r="B1572" s="67" t="s">
        <v>1257</v>
      </c>
      <c r="C1572" s="67" t="s">
        <v>860</v>
      </c>
      <c r="D1572" s="67" t="s">
        <v>333</v>
      </c>
      <c r="E1572" s="68"/>
      <c r="F1572" s="108">
        <v>112</v>
      </c>
      <c r="G1572" s="111">
        <v>110</v>
      </c>
      <c r="H1572" s="109">
        <v>1</v>
      </c>
      <c r="I1572" s="108">
        <v>107</v>
      </c>
      <c r="J1572" s="115">
        <v>107</v>
      </c>
      <c r="K1572" s="113" t="s">
        <v>129</v>
      </c>
      <c r="L1572" s="108">
        <v>101</v>
      </c>
      <c r="M1572" s="115">
        <v>99</v>
      </c>
      <c r="N1572" s="113">
        <v>2</v>
      </c>
    </row>
    <row r="1573" spans="1:14" ht="16.5">
      <c r="A1573" s="105" t="s">
        <v>3384</v>
      </c>
      <c r="B1573" s="67" t="s">
        <v>1257</v>
      </c>
      <c r="C1573" s="67" t="s">
        <v>860</v>
      </c>
      <c r="D1573" s="67" t="s">
        <v>333</v>
      </c>
      <c r="E1573" s="68" t="s">
        <v>307</v>
      </c>
      <c r="F1573" s="108">
        <v>11</v>
      </c>
      <c r="G1573" s="111">
        <v>11</v>
      </c>
      <c r="H1573" s="109" t="s">
        <v>129</v>
      </c>
      <c r="I1573" s="108">
        <v>13</v>
      </c>
      <c r="J1573" s="115">
        <v>13</v>
      </c>
      <c r="K1573" s="113" t="s">
        <v>129</v>
      </c>
      <c r="L1573" s="108">
        <v>9</v>
      </c>
      <c r="M1573" s="115">
        <v>9</v>
      </c>
      <c r="N1573" s="113" t="s">
        <v>129</v>
      </c>
    </row>
    <row r="1574" spans="1:14" ht="16.5">
      <c r="A1574" s="105" t="s">
        <v>3385</v>
      </c>
      <c r="B1574" s="67" t="s">
        <v>1257</v>
      </c>
      <c r="C1574" s="67" t="s">
        <v>860</v>
      </c>
      <c r="D1574" s="67" t="s">
        <v>333</v>
      </c>
      <c r="E1574" s="68" t="s">
        <v>140</v>
      </c>
      <c r="F1574" s="108">
        <v>8</v>
      </c>
      <c r="G1574" s="111">
        <v>8</v>
      </c>
      <c r="H1574" s="109" t="s">
        <v>129</v>
      </c>
      <c r="I1574" s="108">
        <v>7</v>
      </c>
      <c r="J1574" s="115">
        <v>7</v>
      </c>
      <c r="K1574" s="113" t="s">
        <v>129</v>
      </c>
      <c r="L1574" s="108">
        <v>9</v>
      </c>
      <c r="M1574" s="115">
        <v>9</v>
      </c>
      <c r="N1574" s="113" t="s">
        <v>129</v>
      </c>
    </row>
    <row r="1575" spans="1:14" ht="16.5">
      <c r="A1575" s="105" t="s">
        <v>3386</v>
      </c>
      <c r="B1575" s="67" t="s">
        <v>1257</v>
      </c>
      <c r="C1575" s="67" t="s">
        <v>860</v>
      </c>
      <c r="D1575" s="67" t="s">
        <v>333</v>
      </c>
      <c r="E1575" s="68" t="s">
        <v>1037</v>
      </c>
      <c r="F1575" s="108">
        <v>12</v>
      </c>
      <c r="G1575" s="111">
        <v>12</v>
      </c>
      <c r="H1575" s="109" t="s">
        <v>129</v>
      </c>
      <c r="I1575" s="108">
        <v>11</v>
      </c>
      <c r="J1575" s="115">
        <v>11</v>
      </c>
      <c r="K1575" s="113" t="s">
        <v>129</v>
      </c>
      <c r="L1575" s="108">
        <v>11</v>
      </c>
      <c r="M1575" s="115">
        <v>11</v>
      </c>
      <c r="N1575" s="113" t="s">
        <v>129</v>
      </c>
    </row>
    <row r="1576" spans="1:14" ht="16.5">
      <c r="A1576" s="105" t="s">
        <v>3387</v>
      </c>
      <c r="B1576" s="67" t="s">
        <v>1257</v>
      </c>
      <c r="C1576" s="67" t="s">
        <v>860</v>
      </c>
      <c r="D1576" s="67" t="s">
        <v>333</v>
      </c>
      <c r="E1576" s="68" t="s">
        <v>144</v>
      </c>
      <c r="F1576" s="108">
        <v>3</v>
      </c>
      <c r="G1576" s="111">
        <v>3</v>
      </c>
      <c r="H1576" s="109" t="s">
        <v>129</v>
      </c>
      <c r="I1576" s="108">
        <v>3</v>
      </c>
      <c r="J1576" s="115">
        <v>3</v>
      </c>
      <c r="K1576" s="113" t="s">
        <v>129</v>
      </c>
      <c r="L1576" s="108">
        <v>2</v>
      </c>
      <c r="M1576" s="115" t="s">
        <v>130</v>
      </c>
      <c r="N1576" s="113" t="s">
        <v>130</v>
      </c>
    </row>
    <row r="1577" spans="1:14" ht="16.5">
      <c r="A1577" s="105" t="s">
        <v>3388</v>
      </c>
      <c r="B1577" s="67" t="s">
        <v>1257</v>
      </c>
      <c r="C1577" s="67" t="s">
        <v>860</v>
      </c>
      <c r="D1577" s="67" t="s">
        <v>333</v>
      </c>
      <c r="E1577" s="68" t="s">
        <v>378</v>
      </c>
      <c r="F1577" s="108">
        <v>3</v>
      </c>
      <c r="G1577" s="111">
        <v>3</v>
      </c>
      <c r="H1577" s="109" t="s">
        <v>129</v>
      </c>
      <c r="I1577" s="108">
        <v>4</v>
      </c>
      <c r="J1577" s="115">
        <v>4</v>
      </c>
      <c r="K1577" s="113" t="s">
        <v>129</v>
      </c>
      <c r="L1577" s="108">
        <v>3</v>
      </c>
      <c r="M1577" s="115">
        <v>3</v>
      </c>
      <c r="N1577" s="113" t="s">
        <v>129</v>
      </c>
    </row>
    <row r="1578" spans="1:14" ht="16.5">
      <c r="A1578" s="105" t="s">
        <v>3389</v>
      </c>
      <c r="B1578" s="67" t="s">
        <v>1257</v>
      </c>
      <c r="C1578" s="67" t="s">
        <v>860</v>
      </c>
      <c r="D1578" s="67" t="s">
        <v>333</v>
      </c>
      <c r="E1578" s="68" t="s">
        <v>3390</v>
      </c>
      <c r="F1578" s="108">
        <v>7</v>
      </c>
      <c r="G1578" s="111">
        <v>7</v>
      </c>
      <c r="H1578" s="109" t="s">
        <v>129</v>
      </c>
      <c r="I1578" s="108">
        <v>7</v>
      </c>
      <c r="J1578" s="115">
        <v>7</v>
      </c>
      <c r="K1578" s="113" t="s">
        <v>129</v>
      </c>
      <c r="L1578" s="108">
        <v>7</v>
      </c>
      <c r="M1578" s="115">
        <v>7</v>
      </c>
      <c r="N1578" s="113" t="s">
        <v>129</v>
      </c>
    </row>
    <row r="1579" spans="1:14" ht="16.5">
      <c r="A1579" s="105" t="s">
        <v>3391</v>
      </c>
      <c r="B1579" s="67" t="s">
        <v>1257</v>
      </c>
      <c r="C1579" s="67" t="s">
        <v>860</v>
      </c>
      <c r="D1579" s="67" t="s">
        <v>333</v>
      </c>
      <c r="E1579" s="68" t="s">
        <v>2805</v>
      </c>
      <c r="F1579" s="108">
        <v>1</v>
      </c>
      <c r="G1579" s="111" t="s">
        <v>130</v>
      </c>
      <c r="H1579" s="109" t="s">
        <v>130</v>
      </c>
      <c r="I1579" s="108">
        <v>1</v>
      </c>
      <c r="J1579" s="115" t="s">
        <v>130</v>
      </c>
      <c r="K1579" s="113" t="s">
        <v>130</v>
      </c>
      <c r="L1579" s="108">
        <v>1</v>
      </c>
      <c r="M1579" s="115" t="s">
        <v>130</v>
      </c>
      <c r="N1579" s="113" t="s">
        <v>130</v>
      </c>
    </row>
    <row r="1580" spans="1:14" ht="16.5">
      <c r="A1580" s="105" t="s">
        <v>3392</v>
      </c>
      <c r="B1580" s="67" t="s">
        <v>1257</v>
      </c>
      <c r="C1580" s="67" t="s">
        <v>860</v>
      </c>
      <c r="D1580" s="67" t="s">
        <v>333</v>
      </c>
      <c r="E1580" s="68" t="s">
        <v>3393</v>
      </c>
      <c r="F1580" s="108" t="s">
        <v>129</v>
      </c>
      <c r="G1580" s="111" t="s">
        <v>129</v>
      </c>
      <c r="H1580" s="109" t="s">
        <v>129</v>
      </c>
      <c r="I1580" s="108" t="s">
        <v>129</v>
      </c>
      <c r="J1580" s="115" t="s">
        <v>129</v>
      </c>
      <c r="K1580" s="113" t="s">
        <v>129</v>
      </c>
      <c r="L1580" s="108" t="s">
        <v>129</v>
      </c>
      <c r="M1580" s="115" t="s">
        <v>129</v>
      </c>
      <c r="N1580" s="113" t="s">
        <v>129</v>
      </c>
    </row>
    <row r="1581" spans="1:14" ht="16.5">
      <c r="A1581" s="105" t="s">
        <v>3394</v>
      </c>
      <c r="B1581" s="67" t="s">
        <v>1257</v>
      </c>
      <c r="C1581" s="67" t="s">
        <v>860</v>
      </c>
      <c r="D1581" s="67" t="s">
        <v>333</v>
      </c>
      <c r="E1581" s="68" t="s">
        <v>3395</v>
      </c>
      <c r="F1581" s="108">
        <v>16</v>
      </c>
      <c r="G1581" s="111">
        <v>16</v>
      </c>
      <c r="H1581" s="109" t="s">
        <v>129</v>
      </c>
      <c r="I1581" s="108">
        <v>14</v>
      </c>
      <c r="J1581" s="115">
        <v>14</v>
      </c>
      <c r="K1581" s="113" t="s">
        <v>129</v>
      </c>
      <c r="L1581" s="108">
        <v>15</v>
      </c>
      <c r="M1581" s="115">
        <v>15</v>
      </c>
      <c r="N1581" s="113" t="s">
        <v>129</v>
      </c>
    </row>
    <row r="1582" spans="1:14" ht="16.5">
      <c r="A1582" s="105" t="s">
        <v>3396</v>
      </c>
      <c r="B1582" s="67" t="s">
        <v>1257</v>
      </c>
      <c r="C1582" s="67" t="s">
        <v>860</v>
      </c>
      <c r="D1582" s="67" t="s">
        <v>333</v>
      </c>
      <c r="E1582" s="68" t="s">
        <v>3397</v>
      </c>
      <c r="F1582" s="108">
        <v>8</v>
      </c>
      <c r="G1582" s="111">
        <v>8</v>
      </c>
      <c r="H1582" s="109" t="s">
        <v>129</v>
      </c>
      <c r="I1582" s="108">
        <v>8</v>
      </c>
      <c r="J1582" s="115">
        <v>8</v>
      </c>
      <c r="K1582" s="113" t="s">
        <v>129</v>
      </c>
      <c r="L1582" s="108">
        <v>9</v>
      </c>
      <c r="M1582" s="115">
        <v>9</v>
      </c>
      <c r="N1582" s="113" t="s">
        <v>129</v>
      </c>
    </row>
    <row r="1583" spans="1:14" ht="16.5">
      <c r="A1583" s="105" t="s">
        <v>3398</v>
      </c>
      <c r="B1583" s="67" t="s">
        <v>1257</v>
      </c>
      <c r="C1583" s="67" t="s">
        <v>860</v>
      </c>
      <c r="D1583" s="67" t="s">
        <v>333</v>
      </c>
      <c r="E1583" s="68" t="s">
        <v>3399</v>
      </c>
      <c r="F1583" s="108">
        <v>8</v>
      </c>
      <c r="G1583" s="111">
        <v>8</v>
      </c>
      <c r="H1583" s="109" t="s">
        <v>129</v>
      </c>
      <c r="I1583" s="108">
        <v>10</v>
      </c>
      <c r="J1583" s="115">
        <v>10</v>
      </c>
      <c r="K1583" s="113" t="s">
        <v>129</v>
      </c>
      <c r="L1583" s="108">
        <v>8</v>
      </c>
      <c r="M1583" s="115">
        <v>8</v>
      </c>
      <c r="N1583" s="113" t="s">
        <v>129</v>
      </c>
    </row>
    <row r="1584" spans="1:14" ht="16.5">
      <c r="A1584" s="105" t="s">
        <v>3400</v>
      </c>
      <c r="B1584" s="67" t="s">
        <v>1257</v>
      </c>
      <c r="C1584" s="67" t="s">
        <v>860</v>
      </c>
      <c r="D1584" s="67" t="s">
        <v>333</v>
      </c>
      <c r="E1584" s="68" t="s">
        <v>3401</v>
      </c>
      <c r="F1584" s="108">
        <v>1</v>
      </c>
      <c r="G1584" s="111" t="s">
        <v>130</v>
      </c>
      <c r="H1584" s="109" t="s">
        <v>130</v>
      </c>
      <c r="I1584" s="108">
        <v>2</v>
      </c>
      <c r="J1584" s="115" t="s">
        <v>130</v>
      </c>
      <c r="K1584" s="113" t="s">
        <v>130</v>
      </c>
      <c r="L1584" s="108">
        <v>1</v>
      </c>
      <c r="M1584" s="115" t="s">
        <v>130</v>
      </c>
      <c r="N1584" s="113" t="s">
        <v>130</v>
      </c>
    </row>
    <row r="1585" spans="1:14" ht="16.5">
      <c r="A1585" s="105" t="s">
        <v>3402</v>
      </c>
      <c r="B1585" s="67" t="s">
        <v>1257</v>
      </c>
      <c r="C1585" s="67" t="s">
        <v>860</v>
      </c>
      <c r="D1585" s="67" t="s">
        <v>333</v>
      </c>
      <c r="E1585" s="68" t="s">
        <v>342</v>
      </c>
      <c r="F1585" s="108">
        <v>2</v>
      </c>
      <c r="G1585" s="111" t="s">
        <v>130</v>
      </c>
      <c r="H1585" s="109" t="s">
        <v>130</v>
      </c>
      <c r="I1585" s="108">
        <v>1</v>
      </c>
      <c r="J1585" s="115" t="s">
        <v>130</v>
      </c>
      <c r="K1585" s="113" t="s">
        <v>130</v>
      </c>
      <c r="L1585" s="108">
        <v>1</v>
      </c>
      <c r="M1585" s="115" t="s">
        <v>130</v>
      </c>
      <c r="N1585" s="113" t="s">
        <v>130</v>
      </c>
    </row>
    <row r="1586" spans="1:14" ht="16.5">
      <c r="A1586" s="105" t="s">
        <v>3403</v>
      </c>
      <c r="B1586" s="67" t="s">
        <v>1257</v>
      </c>
      <c r="C1586" s="67" t="s">
        <v>860</v>
      </c>
      <c r="D1586" s="67" t="s">
        <v>333</v>
      </c>
      <c r="E1586" s="68" t="s">
        <v>3404</v>
      </c>
      <c r="F1586" s="108" t="s">
        <v>129</v>
      </c>
      <c r="G1586" s="111" t="s">
        <v>129</v>
      </c>
      <c r="H1586" s="109" t="s">
        <v>129</v>
      </c>
      <c r="I1586" s="108" t="s">
        <v>129</v>
      </c>
      <c r="J1586" s="115" t="s">
        <v>129</v>
      </c>
      <c r="K1586" s="113" t="s">
        <v>129</v>
      </c>
      <c r="L1586" s="108" t="s">
        <v>129</v>
      </c>
      <c r="M1586" s="115" t="s">
        <v>129</v>
      </c>
      <c r="N1586" s="113" t="s">
        <v>129</v>
      </c>
    </row>
    <row r="1587" spans="1:14" ht="16.5">
      <c r="A1587" s="105" t="s">
        <v>3405</v>
      </c>
      <c r="B1587" s="67" t="s">
        <v>1257</v>
      </c>
      <c r="C1587" s="67" t="s">
        <v>860</v>
      </c>
      <c r="D1587" s="67" t="s">
        <v>333</v>
      </c>
      <c r="E1587" s="68" t="s">
        <v>3406</v>
      </c>
      <c r="F1587" s="108" t="s">
        <v>129</v>
      </c>
      <c r="G1587" s="111" t="s">
        <v>129</v>
      </c>
      <c r="H1587" s="109" t="s">
        <v>129</v>
      </c>
      <c r="I1587" s="108" t="s">
        <v>129</v>
      </c>
      <c r="J1587" s="115" t="s">
        <v>129</v>
      </c>
      <c r="K1587" s="113" t="s">
        <v>129</v>
      </c>
      <c r="L1587" s="108">
        <v>1</v>
      </c>
      <c r="M1587" s="115" t="s">
        <v>130</v>
      </c>
      <c r="N1587" s="113" t="s">
        <v>130</v>
      </c>
    </row>
    <row r="1588" spans="1:14" ht="16.5">
      <c r="A1588" s="105" t="s">
        <v>3407</v>
      </c>
      <c r="B1588" s="67" t="s">
        <v>1257</v>
      </c>
      <c r="C1588" s="67" t="s">
        <v>860</v>
      </c>
      <c r="D1588" s="67" t="s">
        <v>333</v>
      </c>
      <c r="E1588" s="68" t="s">
        <v>3408</v>
      </c>
      <c r="F1588" s="108">
        <v>3</v>
      </c>
      <c r="G1588" s="111">
        <v>3</v>
      </c>
      <c r="H1588" s="109" t="s">
        <v>129</v>
      </c>
      <c r="I1588" s="108">
        <v>3</v>
      </c>
      <c r="J1588" s="115">
        <v>3</v>
      </c>
      <c r="K1588" s="113" t="s">
        <v>129</v>
      </c>
      <c r="L1588" s="108">
        <v>2</v>
      </c>
      <c r="M1588" s="115" t="s">
        <v>130</v>
      </c>
      <c r="N1588" s="113" t="s">
        <v>130</v>
      </c>
    </row>
    <row r="1589" spans="1:14" ht="16.5">
      <c r="A1589" s="105" t="s">
        <v>3409</v>
      </c>
      <c r="B1589" s="67" t="s">
        <v>1257</v>
      </c>
      <c r="C1589" s="67" t="s">
        <v>860</v>
      </c>
      <c r="D1589" s="67" t="s">
        <v>333</v>
      </c>
      <c r="E1589" s="68" t="s">
        <v>3410</v>
      </c>
      <c r="F1589" s="108">
        <v>2</v>
      </c>
      <c r="G1589" s="111" t="s">
        <v>130</v>
      </c>
      <c r="H1589" s="109" t="s">
        <v>130</v>
      </c>
      <c r="I1589" s="108">
        <v>2</v>
      </c>
      <c r="J1589" s="115" t="s">
        <v>130</v>
      </c>
      <c r="K1589" s="113" t="s">
        <v>130</v>
      </c>
      <c r="L1589" s="108">
        <v>3</v>
      </c>
      <c r="M1589" s="115">
        <v>2</v>
      </c>
      <c r="N1589" s="113">
        <v>1</v>
      </c>
    </row>
    <row r="1590" spans="1:14" ht="16.5">
      <c r="A1590" s="105" t="s">
        <v>3411</v>
      </c>
      <c r="B1590" s="67" t="s">
        <v>1257</v>
      </c>
      <c r="C1590" s="67" t="s">
        <v>860</v>
      </c>
      <c r="D1590" s="67" t="s">
        <v>333</v>
      </c>
      <c r="E1590" s="68" t="s">
        <v>3412</v>
      </c>
      <c r="F1590" s="108">
        <v>1</v>
      </c>
      <c r="G1590" s="111" t="s">
        <v>130</v>
      </c>
      <c r="H1590" s="109" t="s">
        <v>130</v>
      </c>
      <c r="I1590" s="108">
        <v>1</v>
      </c>
      <c r="J1590" s="115" t="s">
        <v>130</v>
      </c>
      <c r="K1590" s="113" t="s">
        <v>130</v>
      </c>
      <c r="L1590" s="108" t="s">
        <v>129</v>
      </c>
      <c r="M1590" s="115" t="s">
        <v>129</v>
      </c>
      <c r="N1590" s="113" t="s">
        <v>129</v>
      </c>
    </row>
    <row r="1591" spans="1:14" ht="16.5">
      <c r="A1591" s="105" t="s">
        <v>3413</v>
      </c>
      <c r="B1591" s="67" t="s">
        <v>1257</v>
      </c>
      <c r="C1591" s="67" t="s">
        <v>860</v>
      </c>
      <c r="D1591" s="67" t="s">
        <v>333</v>
      </c>
      <c r="E1591" s="68" t="s">
        <v>3414</v>
      </c>
      <c r="F1591" s="108">
        <v>5</v>
      </c>
      <c r="G1591" s="111">
        <v>5</v>
      </c>
      <c r="H1591" s="109" t="s">
        <v>129</v>
      </c>
      <c r="I1591" s="108">
        <v>3</v>
      </c>
      <c r="J1591" s="115">
        <v>3</v>
      </c>
      <c r="K1591" s="113" t="s">
        <v>129</v>
      </c>
      <c r="L1591" s="108">
        <v>2</v>
      </c>
      <c r="M1591" s="115" t="s">
        <v>130</v>
      </c>
      <c r="N1591" s="113" t="s">
        <v>130</v>
      </c>
    </row>
    <row r="1592" spans="1:14" ht="16.5">
      <c r="A1592" s="105" t="s">
        <v>3415</v>
      </c>
      <c r="B1592" s="67" t="s">
        <v>1257</v>
      </c>
      <c r="C1592" s="67" t="s">
        <v>860</v>
      </c>
      <c r="D1592" s="67" t="s">
        <v>333</v>
      </c>
      <c r="E1592" s="68" t="s">
        <v>3416</v>
      </c>
      <c r="F1592" s="108">
        <v>12</v>
      </c>
      <c r="G1592" s="111">
        <v>11</v>
      </c>
      <c r="H1592" s="109">
        <v>1</v>
      </c>
      <c r="I1592" s="108">
        <v>10</v>
      </c>
      <c r="J1592" s="115">
        <v>10</v>
      </c>
      <c r="K1592" s="113" t="s">
        <v>129</v>
      </c>
      <c r="L1592" s="108">
        <v>11</v>
      </c>
      <c r="M1592" s="115">
        <v>11</v>
      </c>
      <c r="N1592" s="113" t="s">
        <v>129</v>
      </c>
    </row>
    <row r="1593" spans="1:14" ht="16.5">
      <c r="A1593" s="105" t="s">
        <v>3417</v>
      </c>
      <c r="B1593" s="67" t="s">
        <v>1257</v>
      </c>
      <c r="C1593" s="67" t="s">
        <v>860</v>
      </c>
      <c r="D1593" s="67" t="s">
        <v>333</v>
      </c>
      <c r="E1593" s="68" t="s">
        <v>3418</v>
      </c>
      <c r="F1593" s="108">
        <v>1</v>
      </c>
      <c r="G1593" s="111" t="s">
        <v>130</v>
      </c>
      <c r="H1593" s="109" t="s">
        <v>130</v>
      </c>
      <c r="I1593" s="108" t="s">
        <v>129</v>
      </c>
      <c r="J1593" s="115" t="s">
        <v>129</v>
      </c>
      <c r="K1593" s="113" t="s">
        <v>129</v>
      </c>
      <c r="L1593" s="108" t="s">
        <v>129</v>
      </c>
      <c r="M1593" s="115" t="s">
        <v>129</v>
      </c>
      <c r="N1593" s="113" t="s">
        <v>129</v>
      </c>
    </row>
    <row r="1594" spans="1:14" ht="16.5">
      <c r="A1594" s="105" t="s">
        <v>3419</v>
      </c>
      <c r="B1594" s="67" t="s">
        <v>1257</v>
      </c>
      <c r="C1594" s="67" t="s">
        <v>860</v>
      </c>
      <c r="D1594" s="67" t="s">
        <v>333</v>
      </c>
      <c r="E1594" s="68" t="s">
        <v>3420</v>
      </c>
      <c r="F1594" s="108" t="s">
        <v>129</v>
      </c>
      <c r="G1594" s="111" t="s">
        <v>129</v>
      </c>
      <c r="H1594" s="109" t="s">
        <v>129</v>
      </c>
      <c r="I1594" s="108" t="s">
        <v>129</v>
      </c>
      <c r="J1594" s="115" t="s">
        <v>129</v>
      </c>
      <c r="K1594" s="113" t="s">
        <v>129</v>
      </c>
      <c r="L1594" s="108" t="s">
        <v>129</v>
      </c>
      <c r="M1594" s="115" t="s">
        <v>129</v>
      </c>
      <c r="N1594" s="113" t="s">
        <v>129</v>
      </c>
    </row>
    <row r="1595" spans="1:14" ht="16.5">
      <c r="A1595" s="105" t="s">
        <v>3421</v>
      </c>
      <c r="B1595" s="67" t="s">
        <v>1257</v>
      </c>
      <c r="C1595" s="67" t="s">
        <v>860</v>
      </c>
      <c r="D1595" s="67" t="s">
        <v>333</v>
      </c>
      <c r="E1595" s="68" t="s">
        <v>3422</v>
      </c>
      <c r="F1595" s="108">
        <v>6</v>
      </c>
      <c r="G1595" s="111">
        <v>6</v>
      </c>
      <c r="H1595" s="109" t="s">
        <v>129</v>
      </c>
      <c r="I1595" s="108">
        <v>6</v>
      </c>
      <c r="J1595" s="115">
        <v>6</v>
      </c>
      <c r="K1595" s="113" t="s">
        <v>129</v>
      </c>
      <c r="L1595" s="108">
        <v>4</v>
      </c>
      <c r="M1595" s="115">
        <v>4</v>
      </c>
      <c r="N1595" s="113" t="s">
        <v>129</v>
      </c>
    </row>
    <row r="1596" spans="1:14" ht="16.5">
      <c r="A1596" s="105" t="s">
        <v>3423</v>
      </c>
      <c r="B1596" s="67" t="s">
        <v>1257</v>
      </c>
      <c r="C1596" s="67" t="s">
        <v>860</v>
      </c>
      <c r="D1596" s="67" t="s">
        <v>333</v>
      </c>
      <c r="E1596" s="68" t="s">
        <v>3424</v>
      </c>
      <c r="F1596" s="108">
        <v>2</v>
      </c>
      <c r="G1596" s="111" t="s">
        <v>130</v>
      </c>
      <c r="H1596" s="109" t="s">
        <v>130</v>
      </c>
      <c r="I1596" s="108">
        <v>1</v>
      </c>
      <c r="J1596" s="115" t="s">
        <v>130</v>
      </c>
      <c r="K1596" s="113" t="s">
        <v>130</v>
      </c>
      <c r="L1596" s="108">
        <v>2</v>
      </c>
      <c r="M1596" s="115" t="s">
        <v>130</v>
      </c>
      <c r="N1596" s="113" t="s">
        <v>130</v>
      </c>
    </row>
    <row r="1597" spans="1:14" ht="16.5">
      <c r="A1597" s="105" t="s">
        <v>862</v>
      </c>
      <c r="B1597" s="67" t="s">
        <v>1257</v>
      </c>
      <c r="C1597" s="67" t="s">
        <v>860</v>
      </c>
      <c r="D1597" s="67" t="s">
        <v>863</v>
      </c>
      <c r="E1597" s="68"/>
      <c r="F1597" s="108">
        <v>102</v>
      </c>
      <c r="G1597" s="111">
        <v>102</v>
      </c>
      <c r="H1597" s="109" t="s">
        <v>129</v>
      </c>
      <c r="I1597" s="108">
        <v>99</v>
      </c>
      <c r="J1597" s="115">
        <v>99</v>
      </c>
      <c r="K1597" s="113" t="s">
        <v>129</v>
      </c>
      <c r="L1597" s="108">
        <v>93</v>
      </c>
      <c r="M1597" s="115">
        <v>91</v>
      </c>
      <c r="N1597" s="113">
        <v>2</v>
      </c>
    </row>
    <row r="1598" spans="1:14" ht="16.5">
      <c r="A1598" s="105" t="s">
        <v>3425</v>
      </c>
      <c r="B1598" s="67" t="s">
        <v>1257</v>
      </c>
      <c r="C1598" s="67" t="s">
        <v>860</v>
      </c>
      <c r="D1598" s="67" t="s">
        <v>863</v>
      </c>
      <c r="E1598" s="68" t="s">
        <v>3426</v>
      </c>
      <c r="F1598" s="108">
        <v>23</v>
      </c>
      <c r="G1598" s="111">
        <v>23</v>
      </c>
      <c r="H1598" s="109" t="s">
        <v>129</v>
      </c>
      <c r="I1598" s="108">
        <v>23</v>
      </c>
      <c r="J1598" s="115">
        <v>23</v>
      </c>
      <c r="K1598" s="113" t="s">
        <v>129</v>
      </c>
      <c r="L1598" s="108">
        <v>23</v>
      </c>
      <c r="M1598" s="115">
        <v>23</v>
      </c>
      <c r="N1598" s="113" t="s">
        <v>129</v>
      </c>
    </row>
    <row r="1599" spans="1:14" ht="16.5">
      <c r="A1599" s="105" t="s">
        <v>3427</v>
      </c>
      <c r="B1599" s="67" t="s">
        <v>1257</v>
      </c>
      <c r="C1599" s="67" t="s">
        <v>860</v>
      </c>
      <c r="D1599" s="67" t="s">
        <v>863</v>
      </c>
      <c r="E1599" s="68" t="s">
        <v>3428</v>
      </c>
      <c r="F1599" s="108">
        <v>1</v>
      </c>
      <c r="G1599" s="111" t="s">
        <v>130</v>
      </c>
      <c r="H1599" s="109" t="s">
        <v>130</v>
      </c>
      <c r="I1599" s="108" t="s">
        <v>129</v>
      </c>
      <c r="J1599" s="115" t="s">
        <v>129</v>
      </c>
      <c r="K1599" s="113" t="s">
        <v>129</v>
      </c>
      <c r="L1599" s="108" t="s">
        <v>129</v>
      </c>
      <c r="M1599" s="115" t="s">
        <v>129</v>
      </c>
      <c r="N1599" s="113" t="s">
        <v>129</v>
      </c>
    </row>
    <row r="1600" spans="1:14" ht="16.5">
      <c r="A1600" s="105" t="s">
        <v>3429</v>
      </c>
      <c r="B1600" s="67" t="s">
        <v>1257</v>
      </c>
      <c r="C1600" s="67" t="s">
        <v>860</v>
      </c>
      <c r="D1600" s="67" t="s">
        <v>863</v>
      </c>
      <c r="E1600" s="68" t="s">
        <v>3430</v>
      </c>
      <c r="F1600" s="108">
        <v>13</v>
      </c>
      <c r="G1600" s="111">
        <v>13</v>
      </c>
      <c r="H1600" s="109" t="s">
        <v>129</v>
      </c>
      <c r="I1600" s="108">
        <v>13</v>
      </c>
      <c r="J1600" s="115">
        <v>13</v>
      </c>
      <c r="K1600" s="113" t="s">
        <v>129</v>
      </c>
      <c r="L1600" s="108">
        <v>14</v>
      </c>
      <c r="M1600" s="115">
        <v>14</v>
      </c>
      <c r="N1600" s="113" t="s">
        <v>129</v>
      </c>
    </row>
    <row r="1601" spans="1:14" ht="16.5">
      <c r="A1601" s="105" t="s">
        <v>3431</v>
      </c>
      <c r="B1601" s="67" t="s">
        <v>1257</v>
      </c>
      <c r="C1601" s="67" t="s">
        <v>860</v>
      </c>
      <c r="D1601" s="67" t="s">
        <v>863</v>
      </c>
      <c r="E1601" s="68" t="s">
        <v>338</v>
      </c>
      <c r="F1601" s="108">
        <v>18</v>
      </c>
      <c r="G1601" s="111">
        <v>18</v>
      </c>
      <c r="H1601" s="109" t="s">
        <v>129</v>
      </c>
      <c r="I1601" s="108">
        <v>17</v>
      </c>
      <c r="J1601" s="115">
        <v>17</v>
      </c>
      <c r="K1601" s="113" t="s">
        <v>129</v>
      </c>
      <c r="L1601" s="108">
        <v>11</v>
      </c>
      <c r="M1601" s="115">
        <v>11</v>
      </c>
      <c r="N1601" s="113" t="s">
        <v>129</v>
      </c>
    </row>
    <row r="1602" spans="1:14" ht="16.5">
      <c r="A1602" s="105" t="s">
        <v>3432</v>
      </c>
      <c r="B1602" s="67" t="s">
        <v>1257</v>
      </c>
      <c r="C1602" s="67" t="s">
        <v>860</v>
      </c>
      <c r="D1602" s="67" t="s">
        <v>863</v>
      </c>
      <c r="E1602" s="68" t="s">
        <v>2161</v>
      </c>
      <c r="F1602" s="108">
        <v>14</v>
      </c>
      <c r="G1602" s="111">
        <v>14</v>
      </c>
      <c r="H1602" s="109" t="s">
        <v>129</v>
      </c>
      <c r="I1602" s="108">
        <v>14</v>
      </c>
      <c r="J1602" s="115">
        <v>14</v>
      </c>
      <c r="K1602" s="113" t="s">
        <v>129</v>
      </c>
      <c r="L1602" s="108">
        <v>12</v>
      </c>
      <c r="M1602" s="115">
        <v>12</v>
      </c>
      <c r="N1602" s="113" t="s">
        <v>129</v>
      </c>
    </row>
    <row r="1603" spans="1:14" ht="16.5">
      <c r="A1603" s="105" t="s">
        <v>3433</v>
      </c>
      <c r="B1603" s="67" t="s">
        <v>1257</v>
      </c>
      <c r="C1603" s="67" t="s">
        <v>860</v>
      </c>
      <c r="D1603" s="67" t="s">
        <v>863</v>
      </c>
      <c r="E1603" s="68" t="s">
        <v>3434</v>
      </c>
      <c r="F1603" s="108" t="s">
        <v>129</v>
      </c>
      <c r="G1603" s="111" t="s">
        <v>129</v>
      </c>
      <c r="H1603" s="109" t="s">
        <v>129</v>
      </c>
      <c r="I1603" s="108" t="s">
        <v>129</v>
      </c>
      <c r="J1603" s="115" t="s">
        <v>129</v>
      </c>
      <c r="K1603" s="113" t="s">
        <v>129</v>
      </c>
      <c r="L1603" s="108" t="s">
        <v>129</v>
      </c>
      <c r="M1603" s="115" t="s">
        <v>129</v>
      </c>
      <c r="N1603" s="113" t="s">
        <v>129</v>
      </c>
    </row>
    <row r="1604" spans="1:14" ht="16.5">
      <c r="A1604" s="105" t="s">
        <v>3435</v>
      </c>
      <c r="B1604" s="67" t="s">
        <v>1257</v>
      </c>
      <c r="C1604" s="67" t="s">
        <v>860</v>
      </c>
      <c r="D1604" s="67" t="s">
        <v>863</v>
      </c>
      <c r="E1604" s="68" t="s">
        <v>3436</v>
      </c>
      <c r="F1604" s="108">
        <v>9</v>
      </c>
      <c r="G1604" s="111">
        <v>9</v>
      </c>
      <c r="H1604" s="109" t="s">
        <v>129</v>
      </c>
      <c r="I1604" s="108">
        <v>8</v>
      </c>
      <c r="J1604" s="115">
        <v>8</v>
      </c>
      <c r="K1604" s="113" t="s">
        <v>129</v>
      </c>
      <c r="L1604" s="108">
        <v>6</v>
      </c>
      <c r="M1604" s="115">
        <v>6</v>
      </c>
      <c r="N1604" s="113" t="s">
        <v>129</v>
      </c>
    </row>
    <row r="1605" spans="1:14" ht="16.5">
      <c r="A1605" s="105" t="s">
        <v>3437</v>
      </c>
      <c r="B1605" s="67" t="s">
        <v>1257</v>
      </c>
      <c r="C1605" s="67" t="s">
        <v>860</v>
      </c>
      <c r="D1605" s="67" t="s">
        <v>863</v>
      </c>
      <c r="E1605" s="68" t="s">
        <v>3438</v>
      </c>
      <c r="F1605" s="108">
        <v>10</v>
      </c>
      <c r="G1605" s="111">
        <v>10</v>
      </c>
      <c r="H1605" s="109" t="s">
        <v>129</v>
      </c>
      <c r="I1605" s="108">
        <v>10</v>
      </c>
      <c r="J1605" s="115">
        <v>10</v>
      </c>
      <c r="K1605" s="113" t="s">
        <v>129</v>
      </c>
      <c r="L1605" s="108">
        <v>11</v>
      </c>
      <c r="M1605" s="115">
        <v>11</v>
      </c>
      <c r="N1605" s="113" t="s">
        <v>129</v>
      </c>
    </row>
    <row r="1606" spans="1:14" ht="16.5">
      <c r="A1606" s="105" t="s">
        <v>3439</v>
      </c>
      <c r="B1606" s="67" t="s">
        <v>1257</v>
      </c>
      <c r="C1606" s="67" t="s">
        <v>860</v>
      </c>
      <c r="D1606" s="67" t="s">
        <v>863</v>
      </c>
      <c r="E1606" s="68" t="s">
        <v>3440</v>
      </c>
      <c r="F1606" s="108">
        <v>5</v>
      </c>
      <c r="G1606" s="111">
        <v>5</v>
      </c>
      <c r="H1606" s="109" t="s">
        <v>129</v>
      </c>
      <c r="I1606" s="108">
        <v>4</v>
      </c>
      <c r="J1606" s="115">
        <v>4</v>
      </c>
      <c r="K1606" s="113" t="s">
        <v>129</v>
      </c>
      <c r="L1606" s="108">
        <v>5</v>
      </c>
      <c r="M1606" s="115">
        <v>4</v>
      </c>
      <c r="N1606" s="113">
        <v>1</v>
      </c>
    </row>
    <row r="1607" spans="1:14" ht="16.5">
      <c r="A1607" s="105" t="s">
        <v>3441</v>
      </c>
      <c r="B1607" s="67" t="s">
        <v>1257</v>
      </c>
      <c r="C1607" s="67" t="s">
        <v>860</v>
      </c>
      <c r="D1607" s="67" t="s">
        <v>863</v>
      </c>
      <c r="E1607" s="68" t="s">
        <v>3442</v>
      </c>
      <c r="F1607" s="108">
        <v>1</v>
      </c>
      <c r="G1607" s="111" t="s">
        <v>130</v>
      </c>
      <c r="H1607" s="109" t="s">
        <v>130</v>
      </c>
      <c r="I1607" s="108">
        <v>1</v>
      </c>
      <c r="J1607" s="115" t="s">
        <v>130</v>
      </c>
      <c r="K1607" s="113" t="s">
        <v>130</v>
      </c>
      <c r="L1607" s="108">
        <v>1</v>
      </c>
      <c r="M1607" s="115" t="s">
        <v>130</v>
      </c>
      <c r="N1607" s="113" t="s">
        <v>130</v>
      </c>
    </row>
    <row r="1608" spans="1:14" ht="16.5">
      <c r="A1608" s="105" t="s">
        <v>3443</v>
      </c>
      <c r="B1608" s="67" t="s">
        <v>1257</v>
      </c>
      <c r="C1608" s="67" t="s">
        <v>860</v>
      </c>
      <c r="D1608" s="67" t="s">
        <v>863</v>
      </c>
      <c r="E1608" s="68" t="s">
        <v>3444</v>
      </c>
      <c r="F1608" s="108" t="s">
        <v>129</v>
      </c>
      <c r="G1608" s="111" t="s">
        <v>129</v>
      </c>
      <c r="H1608" s="109" t="s">
        <v>129</v>
      </c>
      <c r="I1608" s="108">
        <v>1</v>
      </c>
      <c r="J1608" s="115" t="s">
        <v>130</v>
      </c>
      <c r="K1608" s="113" t="s">
        <v>130</v>
      </c>
      <c r="L1608" s="108">
        <v>2</v>
      </c>
      <c r="M1608" s="115" t="s">
        <v>130</v>
      </c>
      <c r="N1608" s="113" t="s">
        <v>130</v>
      </c>
    </row>
    <row r="1609" spans="1:14" ht="16.5">
      <c r="A1609" s="105" t="s">
        <v>3445</v>
      </c>
      <c r="B1609" s="67" t="s">
        <v>1257</v>
      </c>
      <c r="C1609" s="67" t="s">
        <v>860</v>
      </c>
      <c r="D1609" s="67" t="s">
        <v>863</v>
      </c>
      <c r="E1609" s="68" t="s">
        <v>3446</v>
      </c>
      <c r="F1609" s="108" t="s">
        <v>129</v>
      </c>
      <c r="G1609" s="111" t="s">
        <v>129</v>
      </c>
      <c r="H1609" s="109" t="s">
        <v>129</v>
      </c>
      <c r="I1609" s="108" t="s">
        <v>129</v>
      </c>
      <c r="J1609" s="115" t="s">
        <v>129</v>
      </c>
      <c r="K1609" s="113" t="s">
        <v>129</v>
      </c>
      <c r="L1609" s="108" t="s">
        <v>129</v>
      </c>
      <c r="M1609" s="115" t="s">
        <v>129</v>
      </c>
      <c r="N1609" s="113" t="s">
        <v>129</v>
      </c>
    </row>
    <row r="1610" spans="1:14" ht="16.5">
      <c r="A1610" s="105" t="s">
        <v>3447</v>
      </c>
      <c r="B1610" s="67" t="s">
        <v>1257</v>
      </c>
      <c r="C1610" s="67" t="s">
        <v>860</v>
      </c>
      <c r="D1610" s="67" t="s">
        <v>863</v>
      </c>
      <c r="E1610" s="68" t="s">
        <v>3448</v>
      </c>
      <c r="F1610" s="108">
        <v>2</v>
      </c>
      <c r="G1610" s="111" t="s">
        <v>130</v>
      </c>
      <c r="H1610" s="109" t="s">
        <v>130</v>
      </c>
      <c r="I1610" s="108">
        <v>2</v>
      </c>
      <c r="J1610" s="115" t="s">
        <v>130</v>
      </c>
      <c r="K1610" s="113" t="s">
        <v>130</v>
      </c>
      <c r="L1610" s="108">
        <v>2</v>
      </c>
      <c r="M1610" s="115" t="s">
        <v>130</v>
      </c>
      <c r="N1610" s="113" t="s">
        <v>130</v>
      </c>
    </row>
    <row r="1611" spans="1:14" ht="16.5">
      <c r="A1611" s="105" t="s">
        <v>3449</v>
      </c>
      <c r="B1611" s="67" t="s">
        <v>1257</v>
      </c>
      <c r="C1611" s="67" t="s">
        <v>860</v>
      </c>
      <c r="D1611" s="67" t="s">
        <v>863</v>
      </c>
      <c r="E1611" s="68" t="s">
        <v>3450</v>
      </c>
      <c r="F1611" s="108">
        <v>4</v>
      </c>
      <c r="G1611" s="111">
        <v>4</v>
      </c>
      <c r="H1611" s="109" t="s">
        <v>129</v>
      </c>
      <c r="I1611" s="108">
        <v>4</v>
      </c>
      <c r="J1611" s="115">
        <v>4</v>
      </c>
      <c r="K1611" s="113" t="s">
        <v>129</v>
      </c>
      <c r="L1611" s="108">
        <v>4</v>
      </c>
      <c r="M1611" s="115">
        <v>3</v>
      </c>
      <c r="N1611" s="113">
        <v>1</v>
      </c>
    </row>
    <row r="1612" spans="1:14" ht="16.5">
      <c r="A1612" s="105" t="s">
        <v>3451</v>
      </c>
      <c r="B1612" s="67" t="s">
        <v>1257</v>
      </c>
      <c r="C1612" s="67" t="s">
        <v>860</v>
      </c>
      <c r="D1612" s="67" t="s">
        <v>863</v>
      </c>
      <c r="E1612" s="68" t="s">
        <v>2479</v>
      </c>
      <c r="F1612" s="108">
        <v>2</v>
      </c>
      <c r="G1612" s="111" t="s">
        <v>130</v>
      </c>
      <c r="H1612" s="109" t="s">
        <v>130</v>
      </c>
      <c r="I1612" s="108">
        <v>2</v>
      </c>
      <c r="J1612" s="115" t="s">
        <v>130</v>
      </c>
      <c r="K1612" s="113" t="s">
        <v>130</v>
      </c>
      <c r="L1612" s="108">
        <v>2</v>
      </c>
      <c r="M1612" s="115" t="s">
        <v>130</v>
      </c>
      <c r="N1612" s="113" t="s">
        <v>130</v>
      </c>
    </row>
    <row r="1613" spans="1:14" ht="16.5">
      <c r="A1613" s="105" t="s">
        <v>3452</v>
      </c>
      <c r="B1613" s="67" t="s">
        <v>1257</v>
      </c>
      <c r="C1613" s="67" t="s">
        <v>860</v>
      </c>
      <c r="D1613" s="67" t="s">
        <v>863</v>
      </c>
      <c r="E1613" s="68" t="s">
        <v>3453</v>
      </c>
      <c r="F1613" s="108" t="s">
        <v>129</v>
      </c>
      <c r="G1613" s="111" t="s">
        <v>129</v>
      </c>
      <c r="H1613" s="109" t="s">
        <v>129</v>
      </c>
      <c r="I1613" s="108" t="s">
        <v>129</v>
      </c>
      <c r="J1613" s="115" t="s">
        <v>129</v>
      </c>
      <c r="K1613" s="113" t="s">
        <v>129</v>
      </c>
      <c r="L1613" s="108" t="s">
        <v>129</v>
      </c>
      <c r="M1613" s="115" t="s">
        <v>129</v>
      </c>
      <c r="N1613" s="113" t="s">
        <v>129</v>
      </c>
    </row>
    <row r="1614" spans="1:14" ht="16.5">
      <c r="A1614" s="105" t="s">
        <v>3454</v>
      </c>
      <c r="B1614" s="67" t="s">
        <v>1257</v>
      </c>
      <c r="C1614" s="67" t="s">
        <v>865</v>
      </c>
      <c r="D1614" s="67"/>
      <c r="E1614" s="68"/>
      <c r="F1614" s="108">
        <v>852</v>
      </c>
      <c r="G1614" s="111">
        <v>817</v>
      </c>
      <c r="H1614" s="109">
        <v>32</v>
      </c>
      <c r="I1614" s="108">
        <v>753</v>
      </c>
      <c r="J1614" s="115">
        <v>730</v>
      </c>
      <c r="K1614" s="113">
        <v>23</v>
      </c>
      <c r="L1614" s="108">
        <v>665</v>
      </c>
      <c r="M1614" s="115">
        <v>639</v>
      </c>
      <c r="N1614" s="113">
        <v>26</v>
      </c>
    </row>
    <row r="1615" spans="1:14" ht="16.5">
      <c r="A1615" s="105" t="s">
        <v>866</v>
      </c>
      <c r="B1615" s="67" t="s">
        <v>1257</v>
      </c>
      <c r="C1615" s="67" t="s">
        <v>865</v>
      </c>
      <c r="D1615" s="67" t="s">
        <v>867</v>
      </c>
      <c r="E1615" s="68"/>
      <c r="F1615" s="108">
        <v>86</v>
      </c>
      <c r="G1615" s="111">
        <v>83</v>
      </c>
      <c r="H1615" s="109">
        <v>3</v>
      </c>
      <c r="I1615" s="108">
        <v>80</v>
      </c>
      <c r="J1615" s="115">
        <v>78</v>
      </c>
      <c r="K1615" s="113">
        <v>2</v>
      </c>
      <c r="L1615" s="108">
        <v>67</v>
      </c>
      <c r="M1615" s="115">
        <v>65</v>
      </c>
      <c r="N1615" s="113">
        <v>2</v>
      </c>
    </row>
    <row r="1616" spans="1:14" ht="16.5">
      <c r="A1616" s="105" t="s">
        <v>3455</v>
      </c>
      <c r="B1616" s="67" t="s">
        <v>1257</v>
      </c>
      <c r="C1616" s="67" t="s">
        <v>865</v>
      </c>
      <c r="D1616" s="67" t="s">
        <v>867</v>
      </c>
      <c r="E1616" s="68" t="s">
        <v>3456</v>
      </c>
      <c r="F1616" s="108">
        <v>21</v>
      </c>
      <c r="G1616" s="111">
        <v>18</v>
      </c>
      <c r="H1616" s="109">
        <v>3</v>
      </c>
      <c r="I1616" s="108">
        <v>18</v>
      </c>
      <c r="J1616" s="115">
        <v>16</v>
      </c>
      <c r="K1616" s="113">
        <v>2</v>
      </c>
      <c r="L1616" s="108">
        <v>16</v>
      </c>
      <c r="M1616" s="115">
        <v>14</v>
      </c>
      <c r="N1616" s="113">
        <v>2</v>
      </c>
    </row>
    <row r="1617" spans="1:14" ht="16.5">
      <c r="A1617" s="105" t="s">
        <v>3457</v>
      </c>
      <c r="B1617" s="67" t="s">
        <v>1257</v>
      </c>
      <c r="C1617" s="67" t="s">
        <v>865</v>
      </c>
      <c r="D1617" s="67" t="s">
        <v>867</v>
      </c>
      <c r="E1617" s="68" t="s">
        <v>375</v>
      </c>
      <c r="F1617" s="108">
        <v>11</v>
      </c>
      <c r="G1617" s="111">
        <v>11</v>
      </c>
      <c r="H1617" s="109" t="s">
        <v>129</v>
      </c>
      <c r="I1617" s="108">
        <v>11</v>
      </c>
      <c r="J1617" s="115">
        <v>11</v>
      </c>
      <c r="K1617" s="113" t="s">
        <v>129</v>
      </c>
      <c r="L1617" s="108">
        <v>8</v>
      </c>
      <c r="M1617" s="115">
        <v>8</v>
      </c>
      <c r="N1617" s="113" t="s">
        <v>129</v>
      </c>
    </row>
    <row r="1618" spans="1:14" ht="16.5">
      <c r="A1618" s="105" t="s">
        <v>3458</v>
      </c>
      <c r="B1618" s="67" t="s">
        <v>1257</v>
      </c>
      <c r="C1618" s="67" t="s">
        <v>865</v>
      </c>
      <c r="D1618" s="67" t="s">
        <v>867</v>
      </c>
      <c r="E1618" s="68" t="s">
        <v>3459</v>
      </c>
      <c r="F1618" s="108" t="s">
        <v>129</v>
      </c>
      <c r="G1618" s="111" t="s">
        <v>129</v>
      </c>
      <c r="H1618" s="109" t="s">
        <v>129</v>
      </c>
      <c r="I1618" s="108" t="s">
        <v>129</v>
      </c>
      <c r="J1618" s="115" t="s">
        <v>129</v>
      </c>
      <c r="K1618" s="113" t="s">
        <v>129</v>
      </c>
      <c r="L1618" s="108" t="s">
        <v>129</v>
      </c>
      <c r="M1618" s="115" t="s">
        <v>129</v>
      </c>
      <c r="N1618" s="113" t="s">
        <v>129</v>
      </c>
    </row>
    <row r="1619" spans="1:14" ht="16.5">
      <c r="A1619" s="105" t="s">
        <v>3460</v>
      </c>
      <c r="B1619" s="67" t="s">
        <v>1257</v>
      </c>
      <c r="C1619" s="67" t="s">
        <v>865</v>
      </c>
      <c r="D1619" s="67" t="s">
        <v>867</v>
      </c>
      <c r="E1619" s="68" t="s">
        <v>149</v>
      </c>
      <c r="F1619" s="108">
        <v>26</v>
      </c>
      <c r="G1619" s="111">
        <v>26</v>
      </c>
      <c r="H1619" s="109" t="s">
        <v>129</v>
      </c>
      <c r="I1619" s="108">
        <v>26</v>
      </c>
      <c r="J1619" s="115">
        <v>26</v>
      </c>
      <c r="K1619" s="113" t="s">
        <v>129</v>
      </c>
      <c r="L1619" s="108">
        <v>23</v>
      </c>
      <c r="M1619" s="115">
        <v>23</v>
      </c>
      <c r="N1619" s="113" t="s">
        <v>129</v>
      </c>
    </row>
    <row r="1620" spans="1:14" ht="16.5">
      <c r="A1620" s="105" t="s">
        <v>3461</v>
      </c>
      <c r="B1620" s="67" t="s">
        <v>1257</v>
      </c>
      <c r="C1620" s="67" t="s">
        <v>865</v>
      </c>
      <c r="D1620" s="67" t="s">
        <v>867</v>
      </c>
      <c r="E1620" s="68" t="s">
        <v>3462</v>
      </c>
      <c r="F1620" s="108" t="s">
        <v>129</v>
      </c>
      <c r="G1620" s="111" t="s">
        <v>129</v>
      </c>
      <c r="H1620" s="109" t="s">
        <v>129</v>
      </c>
      <c r="I1620" s="108" t="s">
        <v>129</v>
      </c>
      <c r="J1620" s="115" t="s">
        <v>129</v>
      </c>
      <c r="K1620" s="113" t="s">
        <v>129</v>
      </c>
      <c r="L1620" s="108" t="s">
        <v>129</v>
      </c>
      <c r="M1620" s="115" t="s">
        <v>129</v>
      </c>
      <c r="N1620" s="113" t="s">
        <v>129</v>
      </c>
    </row>
    <row r="1621" spans="1:14" ht="16.5">
      <c r="A1621" s="105" t="s">
        <v>3463</v>
      </c>
      <c r="B1621" s="67" t="s">
        <v>1257</v>
      </c>
      <c r="C1621" s="67" t="s">
        <v>865</v>
      </c>
      <c r="D1621" s="67" t="s">
        <v>867</v>
      </c>
      <c r="E1621" s="68" t="s">
        <v>3464</v>
      </c>
      <c r="F1621" s="108">
        <v>28</v>
      </c>
      <c r="G1621" s="111">
        <v>28</v>
      </c>
      <c r="H1621" s="109" t="s">
        <v>129</v>
      </c>
      <c r="I1621" s="108">
        <v>25</v>
      </c>
      <c r="J1621" s="115">
        <v>25</v>
      </c>
      <c r="K1621" s="113" t="s">
        <v>129</v>
      </c>
      <c r="L1621" s="108">
        <v>20</v>
      </c>
      <c r="M1621" s="115">
        <v>20</v>
      </c>
      <c r="N1621" s="113" t="s">
        <v>129</v>
      </c>
    </row>
    <row r="1622" spans="1:14" ht="16.5">
      <c r="A1622" s="105" t="s">
        <v>3465</v>
      </c>
      <c r="B1622" s="67" t="s">
        <v>1257</v>
      </c>
      <c r="C1622" s="67" t="s">
        <v>865</v>
      </c>
      <c r="D1622" s="67" t="s">
        <v>867</v>
      </c>
      <c r="E1622" s="68" t="s">
        <v>3466</v>
      </c>
      <c r="F1622" s="108" t="s">
        <v>129</v>
      </c>
      <c r="G1622" s="111" t="s">
        <v>129</v>
      </c>
      <c r="H1622" s="109" t="s">
        <v>129</v>
      </c>
      <c r="I1622" s="108" t="s">
        <v>129</v>
      </c>
      <c r="J1622" s="115" t="s">
        <v>129</v>
      </c>
      <c r="K1622" s="113" t="s">
        <v>129</v>
      </c>
      <c r="L1622" s="108" t="s">
        <v>129</v>
      </c>
      <c r="M1622" s="115" t="s">
        <v>129</v>
      </c>
      <c r="N1622" s="113" t="s">
        <v>129</v>
      </c>
    </row>
    <row r="1623" spans="1:14" ht="16.5">
      <c r="A1623" s="105" t="s">
        <v>868</v>
      </c>
      <c r="B1623" s="67" t="s">
        <v>1257</v>
      </c>
      <c r="C1623" s="67" t="s">
        <v>865</v>
      </c>
      <c r="D1623" s="67" t="s">
        <v>869</v>
      </c>
      <c r="E1623" s="68"/>
      <c r="F1623" s="108">
        <v>24</v>
      </c>
      <c r="G1623" s="111">
        <v>24</v>
      </c>
      <c r="H1623" s="109" t="s">
        <v>129</v>
      </c>
      <c r="I1623" s="108">
        <v>21</v>
      </c>
      <c r="J1623" s="115">
        <v>21</v>
      </c>
      <c r="K1623" s="113" t="s">
        <v>129</v>
      </c>
      <c r="L1623" s="108">
        <v>21</v>
      </c>
      <c r="M1623" s="115">
        <v>21</v>
      </c>
      <c r="N1623" s="113" t="s">
        <v>129</v>
      </c>
    </row>
    <row r="1624" spans="1:14" ht="16.5">
      <c r="A1624" s="105" t="s">
        <v>3467</v>
      </c>
      <c r="B1624" s="67" t="s">
        <v>1257</v>
      </c>
      <c r="C1624" s="67" t="s">
        <v>865</v>
      </c>
      <c r="D1624" s="67" t="s">
        <v>869</v>
      </c>
      <c r="E1624" s="68" t="s">
        <v>3468</v>
      </c>
      <c r="F1624" s="108">
        <v>10</v>
      </c>
      <c r="G1624" s="111">
        <v>10</v>
      </c>
      <c r="H1624" s="109" t="s">
        <v>129</v>
      </c>
      <c r="I1624" s="108">
        <v>10</v>
      </c>
      <c r="J1624" s="115">
        <v>10</v>
      </c>
      <c r="K1624" s="113" t="s">
        <v>129</v>
      </c>
      <c r="L1624" s="108">
        <v>11</v>
      </c>
      <c r="M1624" s="115">
        <v>11</v>
      </c>
      <c r="N1624" s="113" t="s">
        <v>129</v>
      </c>
    </row>
    <row r="1625" spans="1:14" ht="16.5">
      <c r="A1625" s="105" t="s">
        <v>3469</v>
      </c>
      <c r="B1625" s="67" t="s">
        <v>1257</v>
      </c>
      <c r="C1625" s="67" t="s">
        <v>865</v>
      </c>
      <c r="D1625" s="67" t="s">
        <v>869</v>
      </c>
      <c r="E1625" s="68" t="s">
        <v>3470</v>
      </c>
      <c r="F1625" s="108">
        <v>14</v>
      </c>
      <c r="G1625" s="111">
        <v>14</v>
      </c>
      <c r="H1625" s="109" t="s">
        <v>129</v>
      </c>
      <c r="I1625" s="108">
        <v>11</v>
      </c>
      <c r="J1625" s="115">
        <v>11</v>
      </c>
      <c r="K1625" s="113" t="s">
        <v>129</v>
      </c>
      <c r="L1625" s="108">
        <v>10</v>
      </c>
      <c r="M1625" s="115">
        <v>10</v>
      </c>
      <c r="N1625" s="113" t="s">
        <v>129</v>
      </c>
    </row>
    <row r="1626" spans="1:14" ht="16.5">
      <c r="A1626" s="105" t="s">
        <v>870</v>
      </c>
      <c r="B1626" s="67" t="s">
        <v>1257</v>
      </c>
      <c r="C1626" s="67" t="s">
        <v>865</v>
      </c>
      <c r="D1626" s="67" t="s">
        <v>871</v>
      </c>
      <c r="E1626" s="68"/>
      <c r="F1626" s="108">
        <v>137</v>
      </c>
      <c r="G1626" s="111">
        <v>133</v>
      </c>
      <c r="H1626" s="109">
        <v>4</v>
      </c>
      <c r="I1626" s="108">
        <v>120</v>
      </c>
      <c r="J1626" s="115">
        <v>118</v>
      </c>
      <c r="K1626" s="113">
        <v>2</v>
      </c>
      <c r="L1626" s="108">
        <v>105</v>
      </c>
      <c r="M1626" s="115">
        <v>101</v>
      </c>
      <c r="N1626" s="113">
        <v>4</v>
      </c>
    </row>
    <row r="1627" spans="1:14" ht="16.5">
      <c r="A1627" s="105" t="s">
        <v>3471</v>
      </c>
      <c r="B1627" s="67" t="s">
        <v>1257</v>
      </c>
      <c r="C1627" s="67" t="s">
        <v>865</v>
      </c>
      <c r="D1627" s="67" t="s">
        <v>871</v>
      </c>
      <c r="E1627" s="68" t="s">
        <v>3472</v>
      </c>
      <c r="F1627" s="108">
        <v>20</v>
      </c>
      <c r="G1627" s="111">
        <v>20</v>
      </c>
      <c r="H1627" s="109" t="s">
        <v>129</v>
      </c>
      <c r="I1627" s="108">
        <v>19</v>
      </c>
      <c r="J1627" s="115">
        <v>19</v>
      </c>
      <c r="K1627" s="113" t="s">
        <v>129</v>
      </c>
      <c r="L1627" s="108">
        <v>17</v>
      </c>
      <c r="M1627" s="115">
        <v>17</v>
      </c>
      <c r="N1627" s="113" t="s">
        <v>129</v>
      </c>
    </row>
    <row r="1628" spans="1:14" ht="16.5">
      <c r="A1628" s="105" t="s">
        <v>3473</v>
      </c>
      <c r="B1628" s="67" t="s">
        <v>1257</v>
      </c>
      <c r="C1628" s="67" t="s">
        <v>865</v>
      </c>
      <c r="D1628" s="67" t="s">
        <v>871</v>
      </c>
      <c r="E1628" s="68" t="s">
        <v>203</v>
      </c>
      <c r="F1628" s="108">
        <v>9</v>
      </c>
      <c r="G1628" s="111">
        <v>9</v>
      </c>
      <c r="H1628" s="109" t="s">
        <v>129</v>
      </c>
      <c r="I1628" s="108">
        <v>8</v>
      </c>
      <c r="J1628" s="115">
        <v>8</v>
      </c>
      <c r="K1628" s="113" t="s">
        <v>129</v>
      </c>
      <c r="L1628" s="108">
        <v>7</v>
      </c>
      <c r="M1628" s="115">
        <v>7</v>
      </c>
      <c r="N1628" s="113" t="s">
        <v>129</v>
      </c>
    </row>
    <row r="1629" spans="1:14" ht="16.5">
      <c r="A1629" s="105" t="s">
        <v>3474</v>
      </c>
      <c r="B1629" s="67" t="s">
        <v>1257</v>
      </c>
      <c r="C1629" s="67" t="s">
        <v>865</v>
      </c>
      <c r="D1629" s="67" t="s">
        <v>871</v>
      </c>
      <c r="E1629" s="68" t="s">
        <v>3475</v>
      </c>
      <c r="F1629" s="108">
        <v>5</v>
      </c>
      <c r="G1629" s="111">
        <v>5</v>
      </c>
      <c r="H1629" s="109" t="s">
        <v>129</v>
      </c>
      <c r="I1629" s="108">
        <v>4</v>
      </c>
      <c r="J1629" s="115">
        <v>4</v>
      </c>
      <c r="K1629" s="113" t="s">
        <v>129</v>
      </c>
      <c r="L1629" s="108">
        <v>3</v>
      </c>
      <c r="M1629" s="115">
        <v>2</v>
      </c>
      <c r="N1629" s="113">
        <v>1</v>
      </c>
    </row>
    <row r="1630" spans="1:14" ht="16.5">
      <c r="A1630" s="105" t="s">
        <v>3476</v>
      </c>
      <c r="B1630" s="67" t="s">
        <v>1257</v>
      </c>
      <c r="C1630" s="67" t="s">
        <v>865</v>
      </c>
      <c r="D1630" s="67" t="s">
        <v>871</v>
      </c>
      <c r="E1630" s="68" t="s">
        <v>3477</v>
      </c>
      <c r="F1630" s="108">
        <v>6</v>
      </c>
      <c r="G1630" s="111">
        <v>6</v>
      </c>
      <c r="H1630" s="109" t="s">
        <v>129</v>
      </c>
      <c r="I1630" s="108">
        <v>6</v>
      </c>
      <c r="J1630" s="115">
        <v>6</v>
      </c>
      <c r="K1630" s="113" t="s">
        <v>129</v>
      </c>
      <c r="L1630" s="108">
        <v>6</v>
      </c>
      <c r="M1630" s="115">
        <v>6</v>
      </c>
      <c r="N1630" s="113" t="s">
        <v>129</v>
      </c>
    </row>
    <row r="1631" spans="1:14" ht="16.5">
      <c r="A1631" s="105" t="s">
        <v>3478</v>
      </c>
      <c r="B1631" s="67" t="s">
        <v>1257</v>
      </c>
      <c r="C1631" s="67" t="s">
        <v>865</v>
      </c>
      <c r="D1631" s="67" t="s">
        <v>871</v>
      </c>
      <c r="E1631" s="68" t="s">
        <v>3479</v>
      </c>
      <c r="F1631" s="108">
        <v>25</v>
      </c>
      <c r="G1631" s="111">
        <v>24</v>
      </c>
      <c r="H1631" s="109">
        <v>1</v>
      </c>
      <c r="I1631" s="108">
        <v>20</v>
      </c>
      <c r="J1631" s="115">
        <v>19</v>
      </c>
      <c r="K1631" s="113">
        <v>1</v>
      </c>
      <c r="L1631" s="108">
        <v>17</v>
      </c>
      <c r="M1631" s="115">
        <v>15</v>
      </c>
      <c r="N1631" s="113">
        <v>2</v>
      </c>
    </row>
    <row r="1632" spans="1:14" ht="16.5">
      <c r="A1632" s="105" t="s">
        <v>3480</v>
      </c>
      <c r="B1632" s="67" t="s">
        <v>1257</v>
      </c>
      <c r="C1632" s="67" t="s">
        <v>865</v>
      </c>
      <c r="D1632" s="67" t="s">
        <v>871</v>
      </c>
      <c r="E1632" s="68" t="s">
        <v>3481</v>
      </c>
      <c r="F1632" s="108">
        <v>29</v>
      </c>
      <c r="G1632" s="111">
        <v>28</v>
      </c>
      <c r="H1632" s="109">
        <v>1</v>
      </c>
      <c r="I1632" s="108">
        <v>24</v>
      </c>
      <c r="J1632" s="115">
        <v>24</v>
      </c>
      <c r="K1632" s="113" t="s">
        <v>129</v>
      </c>
      <c r="L1632" s="108">
        <v>19</v>
      </c>
      <c r="M1632" s="115">
        <v>18</v>
      </c>
      <c r="N1632" s="113">
        <v>1</v>
      </c>
    </row>
    <row r="1633" spans="1:14" ht="16.5">
      <c r="A1633" s="105" t="s">
        <v>3482</v>
      </c>
      <c r="B1633" s="67" t="s">
        <v>1257</v>
      </c>
      <c r="C1633" s="67" t="s">
        <v>865</v>
      </c>
      <c r="D1633" s="67" t="s">
        <v>871</v>
      </c>
      <c r="E1633" s="68" t="s">
        <v>3483</v>
      </c>
      <c r="F1633" s="108">
        <v>16</v>
      </c>
      <c r="G1633" s="111">
        <v>15</v>
      </c>
      <c r="H1633" s="109">
        <v>1</v>
      </c>
      <c r="I1633" s="108">
        <v>15</v>
      </c>
      <c r="J1633" s="115">
        <v>14</v>
      </c>
      <c r="K1633" s="113">
        <v>1</v>
      </c>
      <c r="L1633" s="108">
        <v>12</v>
      </c>
      <c r="M1633" s="115">
        <v>12</v>
      </c>
      <c r="N1633" s="113" t="s">
        <v>129</v>
      </c>
    </row>
    <row r="1634" spans="1:14" ht="16.5">
      <c r="A1634" s="105" t="s">
        <v>3484</v>
      </c>
      <c r="B1634" s="67" t="s">
        <v>1257</v>
      </c>
      <c r="C1634" s="67" t="s">
        <v>865</v>
      </c>
      <c r="D1634" s="67" t="s">
        <v>871</v>
      </c>
      <c r="E1634" s="68" t="s">
        <v>3485</v>
      </c>
      <c r="F1634" s="108">
        <v>19</v>
      </c>
      <c r="G1634" s="111">
        <v>18</v>
      </c>
      <c r="H1634" s="109">
        <v>1</v>
      </c>
      <c r="I1634" s="108">
        <v>17</v>
      </c>
      <c r="J1634" s="115">
        <v>17</v>
      </c>
      <c r="K1634" s="113" t="s">
        <v>129</v>
      </c>
      <c r="L1634" s="108">
        <v>17</v>
      </c>
      <c r="M1634" s="115">
        <v>17</v>
      </c>
      <c r="N1634" s="113" t="s">
        <v>129</v>
      </c>
    </row>
    <row r="1635" spans="1:14" ht="16.5">
      <c r="A1635" s="105" t="s">
        <v>3486</v>
      </c>
      <c r="B1635" s="67" t="s">
        <v>1257</v>
      </c>
      <c r="C1635" s="67" t="s">
        <v>865</v>
      </c>
      <c r="D1635" s="67" t="s">
        <v>871</v>
      </c>
      <c r="E1635" s="68" t="s">
        <v>3487</v>
      </c>
      <c r="F1635" s="108">
        <v>8</v>
      </c>
      <c r="G1635" s="111">
        <v>8</v>
      </c>
      <c r="H1635" s="109" t="s">
        <v>129</v>
      </c>
      <c r="I1635" s="108">
        <v>7</v>
      </c>
      <c r="J1635" s="115">
        <v>7</v>
      </c>
      <c r="K1635" s="113" t="s">
        <v>129</v>
      </c>
      <c r="L1635" s="108">
        <v>7</v>
      </c>
      <c r="M1635" s="115">
        <v>7</v>
      </c>
      <c r="N1635" s="113" t="s">
        <v>129</v>
      </c>
    </row>
    <row r="1636" spans="1:14" ht="16.5">
      <c r="A1636" s="105" t="s">
        <v>872</v>
      </c>
      <c r="B1636" s="67" t="s">
        <v>1257</v>
      </c>
      <c r="C1636" s="67" t="s">
        <v>865</v>
      </c>
      <c r="D1636" s="67" t="s">
        <v>873</v>
      </c>
      <c r="E1636" s="68"/>
      <c r="F1636" s="108">
        <v>27</v>
      </c>
      <c r="G1636" s="111">
        <v>27</v>
      </c>
      <c r="H1636" s="109" t="s">
        <v>129</v>
      </c>
      <c r="I1636" s="108">
        <v>22</v>
      </c>
      <c r="J1636" s="115">
        <v>22</v>
      </c>
      <c r="K1636" s="113" t="s">
        <v>129</v>
      </c>
      <c r="L1636" s="108">
        <v>18</v>
      </c>
      <c r="M1636" s="115">
        <v>18</v>
      </c>
      <c r="N1636" s="113" t="s">
        <v>129</v>
      </c>
    </row>
    <row r="1637" spans="1:14" ht="16.5">
      <c r="A1637" s="105" t="s">
        <v>3488</v>
      </c>
      <c r="B1637" s="67" t="s">
        <v>1257</v>
      </c>
      <c r="C1637" s="67" t="s">
        <v>865</v>
      </c>
      <c r="D1637" s="67" t="s">
        <v>873</v>
      </c>
      <c r="E1637" s="68" t="s">
        <v>389</v>
      </c>
      <c r="F1637" s="108">
        <v>1</v>
      </c>
      <c r="G1637" s="111" t="s">
        <v>130</v>
      </c>
      <c r="H1637" s="109" t="s">
        <v>130</v>
      </c>
      <c r="I1637" s="108" t="s">
        <v>129</v>
      </c>
      <c r="J1637" s="115" t="s">
        <v>129</v>
      </c>
      <c r="K1637" s="113" t="s">
        <v>129</v>
      </c>
      <c r="L1637" s="108" t="s">
        <v>129</v>
      </c>
      <c r="M1637" s="115" t="s">
        <v>129</v>
      </c>
      <c r="N1637" s="113" t="s">
        <v>129</v>
      </c>
    </row>
    <row r="1638" spans="1:14" ht="16.5">
      <c r="A1638" s="105" t="s">
        <v>3489</v>
      </c>
      <c r="B1638" s="67" t="s">
        <v>1257</v>
      </c>
      <c r="C1638" s="67" t="s">
        <v>865</v>
      </c>
      <c r="D1638" s="67" t="s">
        <v>873</v>
      </c>
      <c r="E1638" s="68" t="s">
        <v>1065</v>
      </c>
      <c r="F1638" s="108">
        <v>26</v>
      </c>
      <c r="G1638" s="111" t="s">
        <v>130</v>
      </c>
      <c r="H1638" s="109" t="s">
        <v>130</v>
      </c>
      <c r="I1638" s="108">
        <v>22</v>
      </c>
      <c r="J1638" s="115">
        <v>22</v>
      </c>
      <c r="K1638" s="113" t="s">
        <v>129</v>
      </c>
      <c r="L1638" s="108">
        <v>18</v>
      </c>
      <c r="M1638" s="115">
        <v>18</v>
      </c>
      <c r="N1638" s="113" t="s">
        <v>129</v>
      </c>
    </row>
    <row r="1639" spans="1:14" ht="16.5">
      <c r="A1639" s="105" t="s">
        <v>874</v>
      </c>
      <c r="B1639" s="67" t="s">
        <v>1257</v>
      </c>
      <c r="C1639" s="67" t="s">
        <v>865</v>
      </c>
      <c r="D1639" s="67" t="s">
        <v>875</v>
      </c>
      <c r="E1639" s="68"/>
      <c r="F1639" s="108">
        <v>228</v>
      </c>
      <c r="G1639" s="111">
        <v>227</v>
      </c>
      <c r="H1639" s="109">
        <v>1</v>
      </c>
      <c r="I1639" s="108">
        <v>218</v>
      </c>
      <c r="J1639" s="115">
        <v>217</v>
      </c>
      <c r="K1639" s="113">
        <v>1</v>
      </c>
      <c r="L1639" s="108">
        <v>188</v>
      </c>
      <c r="M1639" s="115">
        <v>187</v>
      </c>
      <c r="N1639" s="113">
        <v>1</v>
      </c>
    </row>
    <row r="1640" spans="1:14" ht="16.5">
      <c r="A1640" s="105" t="s">
        <v>3490</v>
      </c>
      <c r="B1640" s="67" t="s">
        <v>1257</v>
      </c>
      <c r="C1640" s="67" t="s">
        <v>865</v>
      </c>
      <c r="D1640" s="67" t="s">
        <v>875</v>
      </c>
      <c r="E1640" s="68" t="s">
        <v>3491</v>
      </c>
      <c r="F1640" s="108">
        <v>18</v>
      </c>
      <c r="G1640" s="111">
        <v>17</v>
      </c>
      <c r="H1640" s="109">
        <v>1</v>
      </c>
      <c r="I1640" s="108">
        <v>18</v>
      </c>
      <c r="J1640" s="115">
        <v>17</v>
      </c>
      <c r="K1640" s="113">
        <v>1</v>
      </c>
      <c r="L1640" s="108">
        <v>13</v>
      </c>
      <c r="M1640" s="115">
        <v>12</v>
      </c>
      <c r="N1640" s="113">
        <v>1</v>
      </c>
    </row>
    <row r="1641" spans="1:14" ht="16.5">
      <c r="A1641" s="105" t="s">
        <v>3492</v>
      </c>
      <c r="B1641" s="67" t="s">
        <v>1257</v>
      </c>
      <c r="C1641" s="67" t="s">
        <v>865</v>
      </c>
      <c r="D1641" s="67" t="s">
        <v>875</v>
      </c>
      <c r="E1641" s="68" t="s">
        <v>3493</v>
      </c>
      <c r="F1641" s="108">
        <v>19</v>
      </c>
      <c r="G1641" s="111">
        <v>19</v>
      </c>
      <c r="H1641" s="109" t="s">
        <v>129</v>
      </c>
      <c r="I1641" s="108">
        <v>18</v>
      </c>
      <c r="J1641" s="115">
        <v>18</v>
      </c>
      <c r="K1641" s="113" t="s">
        <v>129</v>
      </c>
      <c r="L1641" s="108">
        <v>14</v>
      </c>
      <c r="M1641" s="115">
        <v>14</v>
      </c>
      <c r="N1641" s="113" t="s">
        <v>129</v>
      </c>
    </row>
    <row r="1642" spans="1:14" ht="16.5">
      <c r="A1642" s="105" t="s">
        <v>3494</v>
      </c>
      <c r="B1642" s="67" t="s">
        <v>1257</v>
      </c>
      <c r="C1642" s="67" t="s">
        <v>865</v>
      </c>
      <c r="D1642" s="67" t="s">
        <v>875</v>
      </c>
      <c r="E1642" s="68" t="s">
        <v>3495</v>
      </c>
      <c r="F1642" s="108">
        <v>11</v>
      </c>
      <c r="G1642" s="111">
        <v>11</v>
      </c>
      <c r="H1642" s="109" t="s">
        <v>129</v>
      </c>
      <c r="I1642" s="108">
        <v>9</v>
      </c>
      <c r="J1642" s="115">
        <v>9</v>
      </c>
      <c r="K1642" s="113" t="s">
        <v>129</v>
      </c>
      <c r="L1642" s="108">
        <v>8</v>
      </c>
      <c r="M1642" s="115">
        <v>8</v>
      </c>
      <c r="N1642" s="113" t="s">
        <v>129</v>
      </c>
    </row>
    <row r="1643" spans="1:14" ht="16.5">
      <c r="A1643" s="105" t="s">
        <v>3496</v>
      </c>
      <c r="B1643" s="67" t="s">
        <v>1257</v>
      </c>
      <c r="C1643" s="67" t="s">
        <v>865</v>
      </c>
      <c r="D1643" s="67" t="s">
        <v>875</v>
      </c>
      <c r="E1643" s="68" t="s">
        <v>3497</v>
      </c>
      <c r="F1643" s="108">
        <v>25</v>
      </c>
      <c r="G1643" s="111">
        <v>25</v>
      </c>
      <c r="H1643" s="109" t="s">
        <v>129</v>
      </c>
      <c r="I1643" s="108">
        <v>26</v>
      </c>
      <c r="J1643" s="115">
        <v>26</v>
      </c>
      <c r="K1643" s="113" t="s">
        <v>129</v>
      </c>
      <c r="L1643" s="108">
        <v>25</v>
      </c>
      <c r="M1643" s="115">
        <v>25</v>
      </c>
      <c r="N1643" s="113" t="s">
        <v>129</v>
      </c>
    </row>
    <row r="1644" spans="1:14" ht="16.5">
      <c r="A1644" s="105" t="s">
        <v>3498</v>
      </c>
      <c r="B1644" s="67" t="s">
        <v>1257</v>
      </c>
      <c r="C1644" s="67" t="s">
        <v>865</v>
      </c>
      <c r="D1644" s="67" t="s">
        <v>875</v>
      </c>
      <c r="E1644" s="68" t="s">
        <v>3499</v>
      </c>
      <c r="F1644" s="108">
        <v>42</v>
      </c>
      <c r="G1644" s="111">
        <v>42</v>
      </c>
      <c r="H1644" s="109" t="s">
        <v>129</v>
      </c>
      <c r="I1644" s="108">
        <v>40</v>
      </c>
      <c r="J1644" s="115">
        <v>40</v>
      </c>
      <c r="K1644" s="113" t="s">
        <v>129</v>
      </c>
      <c r="L1644" s="108">
        <v>30</v>
      </c>
      <c r="M1644" s="115">
        <v>30</v>
      </c>
      <c r="N1644" s="113" t="s">
        <v>129</v>
      </c>
    </row>
    <row r="1645" spans="1:14" ht="16.5">
      <c r="A1645" s="105" t="s">
        <v>3500</v>
      </c>
      <c r="B1645" s="67" t="s">
        <v>1257</v>
      </c>
      <c r="C1645" s="67" t="s">
        <v>865</v>
      </c>
      <c r="D1645" s="67" t="s">
        <v>875</v>
      </c>
      <c r="E1645" s="68" t="s">
        <v>253</v>
      </c>
      <c r="F1645" s="108">
        <v>55</v>
      </c>
      <c r="G1645" s="111">
        <v>55</v>
      </c>
      <c r="H1645" s="109" t="s">
        <v>129</v>
      </c>
      <c r="I1645" s="108">
        <v>52</v>
      </c>
      <c r="J1645" s="115">
        <v>52</v>
      </c>
      <c r="K1645" s="113" t="s">
        <v>129</v>
      </c>
      <c r="L1645" s="108">
        <v>46</v>
      </c>
      <c r="M1645" s="115">
        <v>46</v>
      </c>
      <c r="N1645" s="113" t="s">
        <v>129</v>
      </c>
    </row>
    <row r="1646" spans="1:14" ht="16.5">
      <c r="A1646" s="105" t="s">
        <v>3501</v>
      </c>
      <c r="B1646" s="67" t="s">
        <v>1257</v>
      </c>
      <c r="C1646" s="67" t="s">
        <v>865</v>
      </c>
      <c r="D1646" s="67" t="s">
        <v>875</v>
      </c>
      <c r="E1646" s="68" t="s">
        <v>3502</v>
      </c>
      <c r="F1646" s="108">
        <v>39</v>
      </c>
      <c r="G1646" s="111">
        <v>39</v>
      </c>
      <c r="H1646" s="109" t="s">
        <v>129</v>
      </c>
      <c r="I1646" s="108">
        <v>36</v>
      </c>
      <c r="J1646" s="115">
        <v>36</v>
      </c>
      <c r="K1646" s="113" t="s">
        <v>129</v>
      </c>
      <c r="L1646" s="108">
        <v>33</v>
      </c>
      <c r="M1646" s="115">
        <v>33</v>
      </c>
      <c r="N1646" s="113" t="s">
        <v>129</v>
      </c>
    </row>
    <row r="1647" spans="1:14" ht="16.5">
      <c r="A1647" s="105" t="s">
        <v>3503</v>
      </c>
      <c r="B1647" s="67" t="s">
        <v>1257</v>
      </c>
      <c r="C1647" s="67" t="s">
        <v>865</v>
      </c>
      <c r="D1647" s="67" t="s">
        <v>875</v>
      </c>
      <c r="E1647" s="68" t="s">
        <v>3294</v>
      </c>
      <c r="F1647" s="108">
        <v>9</v>
      </c>
      <c r="G1647" s="111">
        <v>9</v>
      </c>
      <c r="H1647" s="109" t="s">
        <v>129</v>
      </c>
      <c r="I1647" s="108">
        <v>9</v>
      </c>
      <c r="J1647" s="115">
        <v>9</v>
      </c>
      <c r="K1647" s="113" t="s">
        <v>129</v>
      </c>
      <c r="L1647" s="108">
        <v>9</v>
      </c>
      <c r="M1647" s="115">
        <v>9</v>
      </c>
      <c r="N1647" s="113" t="s">
        <v>129</v>
      </c>
    </row>
    <row r="1648" spans="1:14" ht="16.5">
      <c r="A1648" s="105" t="s">
        <v>3504</v>
      </c>
      <c r="B1648" s="67" t="s">
        <v>1257</v>
      </c>
      <c r="C1648" s="67" t="s">
        <v>865</v>
      </c>
      <c r="D1648" s="67" t="s">
        <v>875</v>
      </c>
      <c r="E1648" s="68" t="s">
        <v>3505</v>
      </c>
      <c r="F1648" s="108">
        <v>10</v>
      </c>
      <c r="G1648" s="111">
        <v>10</v>
      </c>
      <c r="H1648" s="109" t="s">
        <v>129</v>
      </c>
      <c r="I1648" s="108">
        <v>10</v>
      </c>
      <c r="J1648" s="115">
        <v>10</v>
      </c>
      <c r="K1648" s="113" t="s">
        <v>129</v>
      </c>
      <c r="L1648" s="108">
        <v>10</v>
      </c>
      <c r="M1648" s="115">
        <v>10</v>
      </c>
      <c r="N1648" s="113" t="s">
        <v>129</v>
      </c>
    </row>
    <row r="1649" spans="1:14" ht="16.5">
      <c r="A1649" s="105" t="s">
        <v>876</v>
      </c>
      <c r="B1649" s="67" t="s">
        <v>1257</v>
      </c>
      <c r="C1649" s="67" t="s">
        <v>865</v>
      </c>
      <c r="D1649" s="67" t="s">
        <v>877</v>
      </c>
      <c r="E1649" s="68"/>
      <c r="F1649" s="108">
        <v>199</v>
      </c>
      <c r="G1649" s="111">
        <v>185</v>
      </c>
      <c r="H1649" s="109">
        <v>12</v>
      </c>
      <c r="I1649" s="108">
        <v>172</v>
      </c>
      <c r="J1649" s="115">
        <v>161</v>
      </c>
      <c r="K1649" s="113">
        <v>11</v>
      </c>
      <c r="L1649" s="108">
        <v>159</v>
      </c>
      <c r="M1649" s="115">
        <v>147</v>
      </c>
      <c r="N1649" s="113">
        <v>12</v>
      </c>
    </row>
    <row r="1650" spans="1:14" ht="16.5">
      <c r="A1650" s="105" t="s">
        <v>3506</v>
      </c>
      <c r="B1650" s="67" t="s">
        <v>1257</v>
      </c>
      <c r="C1650" s="67" t="s">
        <v>865</v>
      </c>
      <c r="D1650" s="67" t="s">
        <v>877</v>
      </c>
      <c r="E1650" s="68" t="s">
        <v>377</v>
      </c>
      <c r="F1650" s="108">
        <v>19</v>
      </c>
      <c r="G1650" s="111">
        <v>17</v>
      </c>
      <c r="H1650" s="109">
        <v>2</v>
      </c>
      <c r="I1650" s="108">
        <v>18</v>
      </c>
      <c r="J1650" s="115">
        <v>15</v>
      </c>
      <c r="K1650" s="113">
        <v>3</v>
      </c>
      <c r="L1650" s="108">
        <v>17</v>
      </c>
      <c r="M1650" s="115">
        <v>14</v>
      </c>
      <c r="N1650" s="113">
        <v>3</v>
      </c>
    </row>
    <row r="1651" spans="1:14" ht="16.5">
      <c r="A1651" s="105" t="s">
        <v>3507</v>
      </c>
      <c r="B1651" s="67" t="s">
        <v>1257</v>
      </c>
      <c r="C1651" s="67" t="s">
        <v>865</v>
      </c>
      <c r="D1651" s="67" t="s">
        <v>877</v>
      </c>
      <c r="E1651" s="68" t="s">
        <v>295</v>
      </c>
      <c r="F1651" s="108">
        <v>23</v>
      </c>
      <c r="G1651" s="111">
        <v>21</v>
      </c>
      <c r="H1651" s="109">
        <v>2</v>
      </c>
      <c r="I1651" s="108">
        <v>18</v>
      </c>
      <c r="J1651" s="115">
        <v>15</v>
      </c>
      <c r="K1651" s="113">
        <v>3</v>
      </c>
      <c r="L1651" s="108">
        <v>18</v>
      </c>
      <c r="M1651" s="115">
        <v>15</v>
      </c>
      <c r="N1651" s="113">
        <v>3</v>
      </c>
    </row>
    <row r="1652" spans="1:14" ht="16.5">
      <c r="A1652" s="105" t="s">
        <v>3508</v>
      </c>
      <c r="B1652" s="67" t="s">
        <v>1257</v>
      </c>
      <c r="C1652" s="67" t="s">
        <v>865</v>
      </c>
      <c r="D1652" s="67" t="s">
        <v>877</v>
      </c>
      <c r="E1652" s="68" t="s">
        <v>3509</v>
      </c>
      <c r="F1652" s="108">
        <v>6</v>
      </c>
      <c r="G1652" s="111">
        <v>4</v>
      </c>
      <c r="H1652" s="109">
        <v>2</v>
      </c>
      <c r="I1652" s="108">
        <v>6</v>
      </c>
      <c r="J1652" s="115">
        <v>5</v>
      </c>
      <c r="K1652" s="113">
        <v>1</v>
      </c>
      <c r="L1652" s="108">
        <v>5</v>
      </c>
      <c r="M1652" s="115">
        <v>4</v>
      </c>
      <c r="N1652" s="113">
        <v>1</v>
      </c>
    </row>
    <row r="1653" spans="1:14" ht="16.5">
      <c r="A1653" s="105" t="s">
        <v>3510</v>
      </c>
      <c r="B1653" s="67" t="s">
        <v>1257</v>
      </c>
      <c r="C1653" s="67" t="s">
        <v>865</v>
      </c>
      <c r="D1653" s="67" t="s">
        <v>877</v>
      </c>
      <c r="E1653" s="68" t="s">
        <v>273</v>
      </c>
      <c r="F1653" s="108">
        <v>10</v>
      </c>
      <c r="G1653" s="111">
        <v>9</v>
      </c>
      <c r="H1653" s="109">
        <v>1</v>
      </c>
      <c r="I1653" s="108">
        <v>9</v>
      </c>
      <c r="J1653" s="115">
        <v>9</v>
      </c>
      <c r="K1653" s="113" t="s">
        <v>129</v>
      </c>
      <c r="L1653" s="108">
        <v>8</v>
      </c>
      <c r="M1653" s="115">
        <v>8</v>
      </c>
      <c r="N1653" s="113" t="s">
        <v>129</v>
      </c>
    </row>
    <row r="1654" spans="1:14" ht="16.5">
      <c r="A1654" s="105" t="s">
        <v>3511</v>
      </c>
      <c r="B1654" s="67" t="s">
        <v>1257</v>
      </c>
      <c r="C1654" s="67" t="s">
        <v>865</v>
      </c>
      <c r="D1654" s="67" t="s">
        <v>877</v>
      </c>
      <c r="E1654" s="68" t="s">
        <v>3512</v>
      </c>
      <c r="F1654" s="108">
        <v>26</v>
      </c>
      <c r="G1654" s="111">
        <v>24</v>
      </c>
      <c r="H1654" s="109">
        <v>2</v>
      </c>
      <c r="I1654" s="108">
        <v>27</v>
      </c>
      <c r="J1654" s="115">
        <v>24</v>
      </c>
      <c r="K1654" s="113">
        <v>3</v>
      </c>
      <c r="L1654" s="108">
        <v>23</v>
      </c>
      <c r="M1654" s="115">
        <v>20</v>
      </c>
      <c r="N1654" s="113">
        <v>3</v>
      </c>
    </row>
    <row r="1655" spans="1:14" ht="16.5">
      <c r="A1655" s="105" t="s">
        <v>3513</v>
      </c>
      <c r="B1655" s="67" t="s">
        <v>1257</v>
      </c>
      <c r="C1655" s="67" t="s">
        <v>865</v>
      </c>
      <c r="D1655" s="67" t="s">
        <v>877</v>
      </c>
      <c r="E1655" s="68" t="s">
        <v>1041</v>
      </c>
      <c r="F1655" s="108">
        <v>30</v>
      </c>
      <c r="G1655" s="111">
        <v>26</v>
      </c>
      <c r="H1655" s="109">
        <v>2</v>
      </c>
      <c r="I1655" s="108">
        <v>27</v>
      </c>
      <c r="J1655" s="115">
        <v>26</v>
      </c>
      <c r="K1655" s="113">
        <v>1</v>
      </c>
      <c r="L1655" s="108">
        <v>25</v>
      </c>
      <c r="M1655" s="115">
        <v>23</v>
      </c>
      <c r="N1655" s="113">
        <v>2</v>
      </c>
    </row>
    <row r="1656" spans="1:14" ht="16.5">
      <c r="A1656" s="105" t="s">
        <v>3514</v>
      </c>
      <c r="B1656" s="67" t="s">
        <v>1257</v>
      </c>
      <c r="C1656" s="67" t="s">
        <v>865</v>
      </c>
      <c r="D1656" s="67" t="s">
        <v>877</v>
      </c>
      <c r="E1656" s="68" t="s">
        <v>1659</v>
      </c>
      <c r="F1656" s="108">
        <v>30</v>
      </c>
      <c r="G1656" s="111">
        <v>30</v>
      </c>
      <c r="H1656" s="109" t="s">
        <v>129</v>
      </c>
      <c r="I1656" s="108">
        <v>22</v>
      </c>
      <c r="J1656" s="115">
        <v>22</v>
      </c>
      <c r="K1656" s="113" t="s">
        <v>129</v>
      </c>
      <c r="L1656" s="108">
        <v>21</v>
      </c>
      <c r="M1656" s="115">
        <v>21</v>
      </c>
      <c r="N1656" s="113" t="s">
        <v>129</v>
      </c>
    </row>
    <row r="1657" spans="1:14" ht="16.5">
      <c r="A1657" s="105" t="s">
        <v>3515</v>
      </c>
      <c r="B1657" s="67" t="s">
        <v>1257</v>
      </c>
      <c r="C1657" s="67" t="s">
        <v>865</v>
      </c>
      <c r="D1657" s="67" t="s">
        <v>877</v>
      </c>
      <c r="E1657" s="68" t="s">
        <v>1638</v>
      </c>
      <c r="F1657" s="108">
        <v>23</v>
      </c>
      <c r="G1657" s="111">
        <v>23</v>
      </c>
      <c r="H1657" s="109" t="s">
        <v>129</v>
      </c>
      <c r="I1657" s="108">
        <v>23</v>
      </c>
      <c r="J1657" s="115">
        <v>23</v>
      </c>
      <c r="K1657" s="113" t="s">
        <v>129</v>
      </c>
      <c r="L1657" s="108">
        <v>22</v>
      </c>
      <c r="M1657" s="115">
        <v>22</v>
      </c>
      <c r="N1657" s="113" t="s">
        <v>129</v>
      </c>
    </row>
    <row r="1658" spans="1:14" ht="16.5">
      <c r="A1658" s="105" t="s">
        <v>3516</v>
      </c>
      <c r="B1658" s="67" t="s">
        <v>1257</v>
      </c>
      <c r="C1658" s="67" t="s">
        <v>865</v>
      </c>
      <c r="D1658" s="67" t="s">
        <v>877</v>
      </c>
      <c r="E1658" s="68" t="s">
        <v>3517</v>
      </c>
      <c r="F1658" s="108">
        <v>10</v>
      </c>
      <c r="G1658" s="111">
        <v>10</v>
      </c>
      <c r="H1658" s="109" t="s">
        <v>129</v>
      </c>
      <c r="I1658" s="108">
        <v>5</v>
      </c>
      <c r="J1658" s="115">
        <v>5</v>
      </c>
      <c r="K1658" s="113" t="s">
        <v>129</v>
      </c>
      <c r="L1658" s="108">
        <v>8</v>
      </c>
      <c r="M1658" s="115">
        <v>8</v>
      </c>
      <c r="N1658" s="113" t="s">
        <v>129</v>
      </c>
    </row>
    <row r="1659" spans="1:14" ht="16.5">
      <c r="A1659" s="105" t="s">
        <v>3518</v>
      </c>
      <c r="B1659" s="67" t="s">
        <v>1257</v>
      </c>
      <c r="C1659" s="67" t="s">
        <v>865</v>
      </c>
      <c r="D1659" s="67" t="s">
        <v>877</v>
      </c>
      <c r="E1659" s="68" t="s">
        <v>3519</v>
      </c>
      <c r="F1659" s="108">
        <v>4</v>
      </c>
      <c r="G1659" s="111">
        <v>4</v>
      </c>
      <c r="H1659" s="109" t="s">
        <v>129</v>
      </c>
      <c r="I1659" s="108">
        <v>4</v>
      </c>
      <c r="J1659" s="115">
        <v>4</v>
      </c>
      <c r="K1659" s="113" t="s">
        <v>129</v>
      </c>
      <c r="L1659" s="108">
        <v>3</v>
      </c>
      <c r="M1659" s="115">
        <v>3</v>
      </c>
      <c r="N1659" s="113" t="s">
        <v>129</v>
      </c>
    </row>
    <row r="1660" spans="1:14" ht="16.5">
      <c r="A1660" s="105" t="s">
        <v>3520</v>
      </c>
      <c r="B1660" s="67" t="s">
        <v>1257</v>
      </c>
      <c r="C1660" s="67" t="s">
        <v>865</v>
      </c>
      <c r="D1660" s="67" t="s">
        <v>877</v>
      </c>
      <c r="E1660" s="68" t="s">
        <v>3521</v>
      </c>
      <c r="F1660" s="108">
        <v>18</v>
      </c>
      <c r="G1660" s="111">
        <v>17</v>
      </c>
      <c r="H1660" s="109">
        <v>1</v>
      </c>
      <c r="I1660" s="108">
        <v>13</v>
      </c>
      <c r="J1660" s="115">
        <v>13</v>
      </c>
      <c r="K1660" s="113" t="s">
        <v>129</v>
      </c>
      <c r="L1660" s="108">
        <v>9</v>
      </c>
      <c r="M1660" s="115">
        <v>9</v>
      </c>
      <c r="N1660" s="113" t="s">
        <v>129</v>
      </c>
    </row>
    <row r="1661" spans="1:14" ht="16.5">
      <c r="A1661" s="105" t="s">
        <v>878</v>
      </c>
      <c r="B1661" s="67" t="s">
        <v>1257</v>
      </c>
      <c r="C1661" s="67" t="s">
        <v>865</v>
      </c>
      <c r="D1661" s="67" t="s">
        <v>879</v>
      </c>
      <c r="E1661" s="68"/>
      <c r="F1661" s="108">
        <v>151</v>
      </c>
      <c r="G1661" s="111">
        <v>138</v>
      </c>
      <c r="H1661" s="109">
        <v>12</v>
      </c>
      <c r="I1661" s="108">
        <v>120</v>
      </c>
      <c r="J1661" s="115">
        <v>113</v>
      </c>
      <c r="K1661" s="113">
        <v>7</v>
      </c>
      <c r="L1661" s="108">
        <v>107</v>
      </c>
      <c r="M1661" s="115">
        <v>100</v>
      </c>
      <c r="N1661" s="113">
        <v>7</v>
      </c>
    </row>
    <row r="1662" spans="1:14" ht="16.5">
      <c r="A1662" s="105" t="s">
        <v>3522</v>
      </c>
      <c r="B1662" s="67" t="s">
        <v>1257</v>
      </c>
      <c r="C1662" s="67" t="s">
        <v>865</v>
      </c>
      <c r="D1662" s="67" t="s">
        <v>879</v>
      </c>
      <c r="E1662" s="68" t="s">
        <v>3361</v>
      </c>
      <c r="F1662" s="108">
        <v>10</v>
      </c>
      <c r="G1662" s="111">
        <v>10</v>
      </c>
      <c r="H1662" s="109" t="s">
        <v>129</v>
      </c>
      <c r="I1662" s="108">
        <v>7</v>
      </c>
      <c r="J1662" s="115">
        <v>7</v>
      </c>
      <c r="K1662" s="113" t="s">
        <v>129</v>
      </c>
      <c r="L1662" s="108">
        <v>6</v>
      </c>
      <c r="M1662" s="115">
        <v>6</v>
      </c>
      <c r="N1662" s="113" t="s">
        <v>129</v>
      </c>
    </row>
    <row r="1663" spans="1:14" ht="16.5">
      <c r="A1663" s="105" t="s">
        <v>3523</v>
      </c>
      <c r="B1663" s="67" t="s">
        <v>1257</v>
      </c>
      <c r="C1663" s="67" t="s">
        <v>865</v>
      </c>
      <c r="D1663" s="67" t="s">
        <v>879</v>
      </c>
      <c r="E1663" s="68" t="s">
        <v>187</v>
      </c>
      <c r="F1663" s="108">
        <v>2</v>
      </c>
      <c r="G1663" s="111" t="s">
        <v>130</v>
      </c>
      <c r="H1663" s="109" t="s">
        <v>130</v>
      </c>
      <c r="I1663" s="108">
        <v>1</v>
      </c>
      <c r="J1663" s="115" t="s">
        <v>130</v>
      </c>
      <c r="K1663" s="113" t="s">
        <v>130</v>
      </c>
      <c r="L1663" s="108">
        <v>2</v>
      </c>
      <c r="M1663" s="115" t="s">
        <v>130</v>
      </c>
      <c r="N1663" s="113" t="s">
        <v>130</v>
      </c>
    </row>
    <row r="1664" spans="1:14" ht="16.5">
      <c r="A1664" s="105" t="s">
        <v>3524</v>
      </c>
      <c r="B1664" s="67" t="s">
        <v>1257</v>
      </c>
      <c r="C1664" s="67" t="s">
        <v>865</v>
      </c>
      <c r="D1664" s="67" t="s">
        <v>879</v>
      </c>
      <c r="E1664" s="68" t="s">
        <v>2108</v>
      </c>
      <c r="F1664" s="108">
        <v>17</v>
      </c>
      <c r="G1664" s="111">
        <v>17</v>
      </c>
      <c r="H1664" s="109" t="s">
        <v>129</v>
      </c>
      <c r="I1664" s="108">
        <v>14</v>
      </c>
      <c r="J1664" s="115">
        <v>14</v>
      </c>
      <c r="K1664" s="113" t="s">
        <v>129</v>
      </c>
      <c r="L1664" s="108">
        <v>13</v>
      </c>
      <c r="M1664" s="115">
        <v>13</v>
      </c>
      <c r="N1664" s="113" t="s">
        <v>129</v>
      </c>
    </row>
    <row r="1665" spans="1:14" ht="16.5">
      <c r="A1665" s="105" t="s">
        <v>3525</v>
      </c>
      <c r="B1665" s="67" t="s">
        <v>1257</v>
      </c>
      <c r="C1665" s="67" t="s">
        <v>865</v>
      </c>
      <c r="D1665" s="67" t="s">
        <v>879</v>
      </c>
      <c r="E1665" s="68" t="s">
        <v>3526</v>
      </c>
      <c r="F1665" s="108">
        <v>11</v>
      </c>
      <c r="G1665" s="111">
        <v>11</v>
      </c>
      <c r="H1665" s="109" t="s">
        <v>129</v>
      </c>
      <c r="I1665" s="108">
        <v>11</v>
      </c>
      <c r="J1665" s="115">
        <v>11</v>
      </c>
      <c r="K1665" s="113" t="s">
        <v>129</v>
      </c>
      <c r="L1665" s="108">
        <v>10</v>
      </c>
      <c r="M1665" s="115">
        <v>10</v>
      </c>
      <c r="N1665" s="113" t="s">
        <v>129</v>
      </c>
    </row>
    <row r="1666" spans="1:14" ht="16.5">
      <c r="A1666" s="105" t="s">
        <v>3527</v>
      </c>
      <c r="B1666" s="67" t="s">
        <v>1257</v>
      </c>
      <c r="C1666" s="67" t="s">
        <v>865</v>
      </c>
      <c r="D1666" s="67" t="s">
        <v>879</v>
      </c>
      <c r="E1666" s="68" t="s">
        <v>151</v>
      </c>
      <c r="F1666" s="108">
        <v>19</v>
      </c>
      <c r="G1666" s="111">
        <v>19</v>
      </c>
      <c r="H1666" s="109" t="s">
        <v>129</v>
      </c>
      <c r="I1666" s="108">
        <v>17</v>
      </c>
      <c r="J1666" s="115">
        <v>16</v>
      </c>
      <c r="K1666" s="113">
        <v>1</v>
      </c>
      <c r="L1666" s="108">
        <v>15</v>
      </c>
      <c r="M1666" s="115">
        <v>14</v>
      </c>
      <c r="N1666" s="113">
        <v>1</v>
      </c>
    </row>
    <row r="1667" spans="1:14" ht="16.5">
      <c r="A1667" s="105" t="s">
        <v>3528</v>
      </c>
      <c r="B1667" s="67" t="s">
        <v>1257</v>
      </c>
      <c r="C1667" s="67" t="s">
        <v>865</v>
      </c>
      <c r="D1667" s="67" t="s">
        <v>879</v>
      </c>
      <c r="E1667" s="68" t="s">
        <v>3529</v>
      </c>
      <c r="F1667" s="108">
        <v>14</v>
      </c>
      <c r="G1667" s="111">
        <v>12</v>
      </c>
      <c r="H1667" s="109">
        <v>2</v>
      </c>
      <c r="I1667" s="108">
        <v>11</v>
      </c>
      <c r="J1667" s="115">
        <v>10</v>
      </c>
      <c r="K1667" s="113">
        <v>1</v>
      </c>
      <c r="L1667" s="108">
        <v>9</v>
      </c>
      <c r="M1667" s="115">
        <v>8</v>
      </c>
      <c r="N1667" s="113">
        <v>1</v>
      </c>
    </row>
    <row r="1668" spans="1:14" ht="16.5">
      <c r="A1668" s="105" t="s">
        <v>3530</v>
      </c>
      <c r="B1668" s="67" t="s">
        <v>1257</v>
      </c>
      <c r="C1668" s="67" t="s">
        <v>865</v>
      </c>
      <c r="D1668" s="67" t="s">
        <v>879</v>
      </c>
      <c r="E1668" s="68" t="s">
        <v>155</v>
      </c>
      <c r="F1668" s="108">
        <v>11</v>
      </c>
      <c r="G1668" s="111">
        <v>9</v>
      </c>
      <c r="H1668" s="109">
        <v>2</v>
      </c>
      <c r="I1668" s="108">
        <v>8</v>
      </c>
      <c r="J1668" s="115">
        <v>7</v>
      </c>
      <c r="K1668" s="113">
        <v>1</v>
      </c>
      <c r="L1668" s="108">
        <v>6</v>
      </c>
      <c r="M1668" s="115">
        <v>5</v>
      </c>
      <c r="N1668" s="113">
        <v>1</v>
      </c>
    </row>
    <row r="1669" spans="1:14" ht="16.5">
      <c r="A1669" s="105" t="s">
        <v>3531</v>
      </c>
      <c r="B1669" s="67" t="s">
        <v>1257</v>
      </c>
      <c r="C1669" s="67" t="s">
        <v>865</v>
      </c>
      <c r="D1669" s="67" t="s">
        <v>879</v>
      </c>
      <c r="E1669" s="68" t="s">
        <v>342</v>
      </c>
      <c r="F1669" s="108">
        <v>14</v>
      </c>
      <c r="G1669" s="111">
        <v>13</v>
      </c>
      <c r="H1669" s="109">
        <v>1</v>
      </c>
      <c r="I1669" s="108">
        <v>11</v>
      </c>
      <c r="J1669" s="115">
        <v>10</v>
      </c>
      <c r="K1669" s="113">
        <v>1</v>
      </c>
      <c r="L1669" s="108">
        <v>12</v>
      </c>
      <c r="M1669" s="115">
        <v>11</v>
      </c>
      <c r="N1669" s="113">
        <v>1</v>
      </c>
    </row>
    <row r="1670" spans="1:14" ht="16.5">
      <c r="A1670" s="105" t="s">
        <v>3532</v>
      </c>
      <c r="B1670" s="67" t="s">
        <v>1257</v>
      </c>
      <c r="C1670" s="67" t="s">
        <v>865</v>
      </c>
      <c r="D1670" s="67" t="s">
        <v>879</v>
      </c>
      <c r="E1670" s="68" t="s">
        <v>139</v>
      </c>
      <c r="F1670" s="108">
        <v>7</v>
      </c>
      <c r="G1670" s="111">
        <v>4</v>
      </c>
      <c r="H1670" s="109">
        <v>3</v>
      </c>
      <c r="I1670" s="108">
        <v>6</v>
      </c>
      <c r="J1670" s="115">
        <v>4</v>
      </c>
      <c r="K1670" s="113">
        <v>2</v>
      </c>
      <c r="L1670" s="108">
        <v>5</v>
      </c>
      <c r="M1670" s="115">
        <v>4</v>
      </c>
      <c r="N1670" s="113">
        <v>1</v>
      </c>
    </row>
    <row r="1671" spans="1:14" ht="16.5">
      <c r="A1671" s="105" t="s">
        <v>3533</v>
      </c>
      <c r="B1671" s="67" t="s">
        <v>1257</v>
      </c>
      <c r="C1671" s="67" t="s">
        <v>865</v>
      </c>
      <c r="D1671" s="67" t="s">
        <v>879</v>
      </c>
      <c r="E1671" s="68" t="s">
        <v>3534</v>
      </c>
      <c r="F1671" s="108">
        <v>5</v>
      </c>
      <c r="G1671" s="111">
        <v>5</v>
      </c>
      <c r="H1671" s="109" t="s">
        <v>129</v>
      </c>
      <c r="I1671" s="108">
        <v>4</v>
      </c>
      <c r="J1671" s="115">
        <v>4</v>
      </c>
      <c r="K1671" s="113" t="s">
        <v>129</v>
      </c>
      <c r="L1671" s="108">
        <v>2</v>
      </c>
      <c r="M1671" s="115" t="s">
        <v>130</v>
      </c>
      <c r="N1671" s="113" t="s">
        <v>130</v>
      </c>
    </row>
    <row r="1672" spans="1:14" ht="16.5">
      <c r="A1672" s="105" t="s">
        <v>3535</v>
      </c>
      <c r="B1672" s="67" t="s">
        <v>1257</v>
      </c>
      <c r="C1672" s="67" t="s">
        <v>865</v>
      </c>
      <c r="D1672" s="67" t="s">
        <v>879</v>
      </c>
      <c r="E1672" s="68" t="s">
        <v>3536</v>
      </c>
      <c r="F1672" s="108">
        <v>2</v>
      </c>
      <c r="G1672" s="111" t="s">
        <v>130</v>
      </c>
      <c r="H1672" s="109" t="s">
        <v>130</v>
      </c>
      <c r="I1672" s="108">
        <v>2</v>
      </c>
      <c r="J1672" s="115" t="s">
        <v>130</v>
      </c>
      <c r="K1672" s="113" t="s">
        <v>130</v>
      </c>
      <c r="L1672" s="108">
        <v>2</v>
      </c>
      <c r="M1672" s="115" t="s">
        <v>130</v>
      </c>
      <c r="N1672" s="113" t="s">
        <v>130</v>
      </c>
    </row>
    <row r="1673" spans="1:14" ht="16.5">
      <c r="A1673" s="105" t="s">
        <v>3537</v>
      </c>
      <c r="B1673" s="67" t="s">
        <v>1257</v>
      </c>
      <c r="C1673" s="67" t="s">
        <v>865</v>
      </c>
      <c r="D1673" s="67" t="s">
        <v>879</v>
      </c>
      <c r="E1673" s="68" t="s">
        <v>3538</v>
      </c>
      <c r="F1673" s="108">
        <v>13</v>
      </c>
      <c r="G1673" s="111">
        <v>10</v>
      </c>
      <c r="H1673" s="109">
        <v>3</v>
      </c>
      <c r="I1673" s="108">
        <v>9</v>
      </c>
      <c r="J1673" s="115">
        <v>9</v>
      </c>
      <c r="K1673" s="113" t="s">
        <v>129</v>
      </c>
      <c r="L1673" s="108">
        <v>7</v>
      </c>
      <c r="M1673" s="115">
        <v>6</v>
      </c>
      <c r="N1673" s="113">
        <v>1</v>
      </c>
    </row>
    <row r="1674" spans="1:14" ht="16.5">
      <c r="A1674" s="105" t="s">
        <v>3539</v>
      </c>
      <c r="B1674" s="67" t="s">
        <v>1257</v>
      </c>
      <c r="C1674" s="67" t="s">
        <v>865</v>
      </c>
      <c r="D1674" s="67" t="s">
        <v>879</v>
      </c>
      <c r="E1674" s="68" t="s">
        <v>2805</v>
      </c>
      <c r="F1674" s="108">
        <v>8</v>
      </c>
      <c r="G1674" s="111">
        <v>8</v>
      </c>
      <c r="H1674" s="109" t="s">
        <v>129</v>
      </c>
      <c r="I1674" s="108">
        <v>6</v>
      </c>
      <c r="J1674" s="115">
        <v>6</v>
      </c>
      <c r="K1674" s="113" t="s">
        <v>129</v>
      </c>
      <c r="L1674" s="108">
        <v>5</v>
      </c>
      <c r="M1674" s="115">
        <v>5</v>
      </c>
      <c r="N1674" s="113" t="s">
        <v>129</v>
      </c>
    </row>
    <row r="1675" spans="1:14" ht="16.5">
      <c r="A1675" s="105" t="s">
        <v>3540</v>
      </c>
      <c r="B1675" s="67" t="s">
        <v>1257</v>
      </c>
      <c r="C1675" s="67" t="s">
        <v>865</v>
      </c>
      <c r="D1675" s="67" t="s">
        <v>879</v>
      </c>
      <c r="E1675" s="68" t="s">
        <v>343</v>
      </c>
      <c r="F1675" s="108">
        <v>8</v>
      </c>
      <c r="G1675" s="111">
        <v>6</v>
      </c>
      <c r="H1675" s="109">
        <v>1</v>
      </c>
      <c r="I1675" s="108">
        <v>5</v>
      </c>
      <c r="J1675" s="115">
        <v>4</v>
      </c>
      <c r="K1675" s="113">
        <v>1</v>
      </c>
      <c r="L1675" s="108">
        <v>8</v>
      </c>
      <c r="M1675" s="115">
        <v>7</v>
      </c>
      <c r="N1675" s="113">
        <v>1</v>
      </c>
    </row>
    <row r="1676" spans="1:14" ht="16.5">
      <c r="A1676" s="105" t="s">
        <v>3541</v>
      </c>
      <c r="B1676" s="67" t="s">
        <v>1257</v>
      </c>
      <c r="C1676" s="67" t="s">
        <v>865</v>
      </c>
      <c r="D1676" s="67" t="s">
        <v>879</v>
      </c>
      <c r="E1676" s="68" t="s">
        <v>3542</v>
      </c>
      <c r="F1676" s="108">
        <v>2</v>
      </c>
      <c r="G1676" s="111" t="s">
        <v>130</v>
      </c>
      <c r="H1676" s="109" t="s">
        <v>130</v>
      </c>
      <c r="I1676" s="108">
        <v>2</v>
      </c>
      <c r="J1676" s="115" t="s">
        <v>130</v>
      </c>
      <c r="K1676" s="113" t="s">
        <v>130</v>
      </c>
      <c r="L1676" s="108">
        <v>2</v>
      </c>
      <c r="M1676" s="115" t="s">
        <v>130</v>
      </c>
      <c r="N1676" s="113" t="s">
        <v>130</v>
      </c>
    </row>
    <row r="1677" spans="1:14" ht="16.5">
      <c r="A1677" s="105" t="s">
        <v>3543</v>
      </c>
      <c r="B1677" s="67" t="s">
        <v>1257</v>
      </c>
      <c r="C1677" s="67" t="s">
        <v>865</v>
      </c>
      <c r="D1677" s="67" t="s">
        <v>879</v>
      </c>
      <c r="E1677" s="68" t="s">
        <v>1065</v>
      </c>
      <c r="F1677" s="108">
        <v>8</v>
      </c>
      <c r="G1677" s="111">
        <v>8</v>
      </c>
      <c r="H1677" s="109" t="s">
        <v>129</v>
      </c>
      <c r="I1677" s="108">
        <v>6</v>
      </c>
      <c r="J1677" s="115">
        <v>6</v>
      </c>
      <c r="K1677" s="113" t="s">
        <v>129</v>
      </c>
      <c r="L1677" s="108">
        <v>3</v>
      </c>
      <c r="M1677" s="115">
        <v>3</v>
      </c>
      <c r="N1677" s="113" t="s">
        <v>129</v>
      </c>
    </row>
    <row r="1678" spans="1:14" ht="16.5">
      <c r="A1678" s="105" t="s">
        <v>3544</v>
      </c>
      <c r="B1678" s="67" t="s">
        <v>1257</v>
      </c>
      <c r="C1678" s="67" t="s">
        <v>881</v>
      </c>
      <c r="D1678" s="67"/>
      <c r="E1678" s="68"/>
      <c r="F1678" s="108">
        <v>449</v>
      </c>
      <c r="G1678" s="111">
        <v>441</v>
      </c>
      <c r="H1678" s="109">
        <v>7</v>
      </c>
      <c r="I1678" s="108">
        <v>415</v>
      </c>
      <c r="J1678" s="115">
        <v>411</v>
      </c>
      <c r="K1678" s="113">
        <v>4</v>
      </c>
      <c r="L1678" s="108">
        <v>344</v>
      </c>
      <c r="M1678" s="115">
        <v>344</v>
      </c>
      <c r="N1678" s="113" t="s">
        <v>129</v>
      </c>
    </row>
    <row r="1679" spans="1:14" ht="16.5">
      <c r="A1679" s="105" t="s">
        <v>882</v>
      </c>
      <c r="B1679" s="67" t="s">
        <v>1257</v>
      </c>
      <c r="C1679" s="67" t="s">
        <v>881</v>
      </c>
      <c r="D1679" s="67" t="s">
        <v>883</v>
      </c>
      <c r="E1679" s="68"/>
      <c r="F1679" s="108">
        <v>196</v>
      </c>
      <c r="G1679" s="111">
        <v>191</v>
      </c>
      <c r="H1679" s="109">
        <v>4</v>
      </c>
      <c r="I1679" s="108">
        <v>175</v>
      </c>
      <c r="J1679" s="115">
        <v>173</v>
      </c>
      <c r="K1679" s="113">
        <v>2</v>
      </c>
      <c r="L1679" s="108">
        <v>141</v>
      </c>
      <c r="M1679" s="115">
        <v>141</v>
      </c>
      <c r="N1679" s="113" t="s">
        <v>129</v>
      </c>
    </row>
    <row r="1680" spans="1:14" ht="16.5">
      <c r="A1680" s="105" t="s">
        <v>3545</v>
      </c>
      <c r="B1680" s="67" t="s">
        <v>1257</v>
      </c>
      <c r="C1680" s="67" t="s">
        <v>881</v>
      </c>
      <c r="D1680" s="67" t="s">
        <v>883</v>
      </c>
      <c r="E1680" s="68" t="s">
        <v>3546</v>
      </c>
      <c r="F1680" s="108">
        <v>19</v>
      </c>
      <c r="G1680" s="111">
        <v>19</v>
      </c>
      <c r="H1680" s="109" t="s">
        <v>129</v>
      </c>
      <c r="I1680" s="108">
        <v>17</v>
      </c>
      <c r="J1680" s="115">
        <v>17</v>
      </c>
      <c r="K1680" s="113" t="s">
        <v>129</v>
      </c>
      <c r="L1680" s="108">
        <v>12</v>
      </c>
      <c r="M1680" s="115">
        <v>12</v>
      </c>
      <c r="N1680" s="113" t="s">
        <v>129</v>
      </c>
    </row>
    <row r="1681" spans="1:14" ht="16.5">
      <c r="A1681" s="105" t="s">
        <v>3547</v>
      </c>
      <c r="B1681" s="67" t="s">
        <v>1257</v>
      </c>
      <c r="C1681" s="67" t="s">
        <v>881</v>
      </c>
      <c r="D1681" s="67" t="s">
        <v>883</v>
      </c>
      <c r="E1681" s="68" t="s">
        <v>3548</v>
      </c>
      <c r="F1681" s="108">
        <v>6</v>
      </c>
      <c r="G1681" s="111">
        <v>6</v>
      </c>
      <c r="H1681" s="109" t="s">
        <v>129</v>
      </c>
      <c r="I1681" s="108">
        <v>7</v>
      </c>
      <c r="J1681" s="115">
        <v>7</v>
      </c>
      <c r="K1681" s="113" t="s">
        <v>129</v>
      </c>
      <c r="L1681" s="108">
        <v>6</v>
      </c>
      <c r="M1681" s="115">
        <v>6</v>
      </c>
      <c r="N1681" s="113" t="s">
        <v>129</v>
      </c>
    </row>
    <row r="1682" spans="1:14" ht="16.5">
      <c r="A1682" s="105" t="s">
        <v>3549</v>
      </c>
      <c r="B1682" s="67" t="s">
        <v>1257</v>
      </c>
      <c r="C1682" s="67" t="s">
        <v>881</v>
      </c>
      <c r="D1682" s="67" t="s">
        <v>883</v>
      </c>
      <c r="E1682" s="68" t="s">
        <v>3550</v>
      </c>
      <c r="F1682" s="108">
        <v>15</v>
      </c>
      <c r="G1682" s="111">
        <v>13</v>
      </c>
      <c r="H1682" s="109">
        <v>2</v>
      </c>
      <c r="I1682" s="108">
        <v>12</v>
      </c>
      <c r="J1682" s="115">
        <v>11</v>
      </c>
      <c r="K1682" s="113">
        <v>1</v>
      </c>
      <c r="L1682" s="108">
        <v>11</v>
      </c>
      <c r="M1682" s="115">
        <v>11</v>
      </c>
      <c r="N1682" s="113" t="s">
        <v>129</v>
      </c>
    </row>
    <row r="1683" spans="1:14" ht="16.5">
      <c r="A1683" s="105" t="s">
        <v>3551</v>
      </c>
      <c r="B1683" s="67" t="s">
        <v>1257</v>
      </c>
      <c r="C1683" s="67" t="s">
        <v>881</v>
      </c>
      <c r="D1683" s="67" t="s">
        <v>883</v>
      </c>
      <c r="E1683" s="68" t="s">
        <v>2200</v>
      </c>
      <c r="F1683" s="108">
        <v>5</v>
      </c>
      <c r="G1683" s="111" t="s">
        <v>130</v>
      </c>
      <c r="H1683" s="109" t="s">
        <v>130</v>
      </c>
      <c r="I1683" s="108">
        <v>4</v>
      </c>
      <c r="J1683" s="115">
        <v>4</v>
      </c>
      <c r="K1683" s="113" t="s">
        <v>129</v>
      </c>
      <c r="L1683" s="108">
        <v>5</v>
      </c>
      <c r="M1683" s="115" t="s">
        <v>130</v>
      </c>
      <c r="N1683" s="113" t="s">
        <v>130</v>
      </c>
    </row>
    <row r="1684" spans="1:14" ht="16.5">
      <c r="A1684" s="105" t="s">
        <v>3552</v>
      </c>
      <c r="B1684" s="67" t="s">
        <v>1257</v>
      </c>
      <c r="C1684" s="67" t="s">
        <v>881</v>
      </c>
      <c r="D1684" s="67" t="s">
        <v>883</v>
      </c>
      <c r="E1684" s="68" t="s">
        <v>3553</v>
      </c>
      <c r="F1684" s="108">
        <v>2</v>
      </c>
      <c r="G1684" s="111" t="s">
        <v>130</v>
      </c>
      <c r="H1684" s="109" t="s">
        <v>130</v>
      </c>
      <c r="I1684" s="108">
        <v>5</v>
      </c>
      <c r="J1684" s="115">
        <v>5</v>
      </c>
      <c r="K1684" s="113" t="s">
        <v>129</v>
      </c>
      <c r="L1684" s="108">
        <v>2</v>
      </c>
      <c r="M1684" s="115" t="s">
        <v>130</v>
      </c>
      <c r="N1684" s="113" t="s">
        <v>130</v>
      </c>
    </row>
    <row r="1685" spans="1:14" ht="16.5">
      <c r="A1685" s="105" t="s">
        <v>3554</v>
      </c>
      <c r="B1685" s="67" t="s">
        <v>1257</v>
      </c>
      <c r="C1685" s="67" t="s">
        <v>881</v>
      </c>
      <c r="D1685" s="67" t="s">
        <v>883</v>
      </c>
      <c r="E1685" s="68" t="s">
        <v>206</v>
      </c>
      <c r="F1685" s="108">
        <v>67</v>
      </c>
      <c r="G1685" s="111">
        <v>66</v>
      </c>
      <c r="H1685" s="109" t="s">
        <v>129</v>
      </c>
      <c r="I1685" s="108">
        <v>60</v>
      </c>
      <c r="J1685" s="115">
        <v>60</v>
      </c>
      <c r="K1685" s="113" t="s">
        <v>129</v>
      </c>
      <c r="L1685" s="108">
        <v>52</v>
      </c>
      <c r="M1685" s="115">
        <v>52</v>
      </c>
      <c r="N1685" s="113" t="s">
        <v>129</v>
      </c>
    </row>
    <row r="1686" spans="1:14" ht="16.5">
      <c r="A1686" s="105" t="s">
        <v>3555</v>
      </c>
      <c r="B1686" s="67" t="s">
        <v>1257</v>
      </c>
      <c r="C1686" s="67" t="s">
        <v>881</v>
      </c>
      <c r="D1686" s="67" t="s">
        <v>883</v>
      </c>
      <c r="E1686" s="68" t="s">
        <v>373</v>
      </c>
      <c r="F1686" s="108">
        <v>23</v>
      </c>
      <c r="G1686" s="111">
        <v>23</v>
      </c>
      <c r="H1686" s="109" t="s">
        <v>129</v>
      </c>
      <c r="I1686" s="108">
        <v>19</v>
      </c>
      <c r="J1686" s="115">
        <v>19</v>
      </c>
      <c r="K1686" s="113" t="s">
        <v>129</v>
      </c>
      <c r="L1686" s="108">
        <v>18</v>
      </c>
      <c r="M1686" s="115">
        <v>18</v>
      </c>
      <c r="N1686" s="113" t="s">
        <v>129</v>
      </c>
    </row>
    <row r="1687" spans="1:14" ht="16.5">
      <c r="A1687" s="105" t="s">
        <v>3556</v>
      </c>
      <c r="B1687" s="67" t="s">
        <v>1257</v>
      </c>
      <c r="C1687" s="67" t="s">
        <v>881</v>
      </c>
      <c r="D1687" s="67" t="s">
        <v>883</v>
      </c>
      <c r="E1687" s="68" t="s">
        <v>3557</v>
      </c>
      <c r="F1687" s="108">
        <v>9</v>
      </c>
      <c r="G1687" s="111">
        <v>9</v>
      </c>
      <c r="H1687" s="109" t="s">
        <v>129</v>
      </c>
      <c r="I1687" s="108">
        <v>8</v>
      </c>
      <c r="J1687" s="115">
        <v>8</v>
      </c>
      <c r="K1687" s="113" t="s">
        <v>129</v>
      </c>
      <c r="L1687" s="108">
        <v>8</v>
      </c>
      <c r="M1687" s="115">
        <v>8</v>
      </c>
      <c r="N1687" s="113" t="s">
        <v>129</v>
      </c>
    </row>
    <row r="1688" spans="1:14" ht="16.5">
      <c r="A1688" s="105" t="s">
        <v>3558</v>
      </c>
      <c r="B1688" s="67" t="s">
        <v>1257</v>
      </c>
      <c r="C1688" s="67" t="s">
        <v>881</v>
      </c>
      <c r="D1688" s="67" t="s">
        <v>883</v>
      </c>
      <c r="E1688" s="68" t="s">
        <v>3559</v>
      </c>
      <c r="F1688" s="108">
        <v>33</v>
      </c>
      <c r="G1688" s="111">
        <v>32</v>
      </c>
      <c r="H1688" s="109">
        <v>1</v>
      </c>
      <c r="I1688" s="108">
        <v>29</v>
      </c>
      <c r="J1688" s="115">
        <v>28</v>
      </c>
      <c r="K1688" s="113">
        <v>1</v>
      </c>
      <c r="L1688" s="108">
        <v>16</v>
      </c>
      <c r="M1688" s="115">
        <v>16</v>
      </c>
      <c r="N1688" s="113" t="s">
        <v>129</v>
      </c>
    </row>
    <row r="1689" spans="1:14" ht="16.5">
      <c r="A1689" s="105" t="s">
        <v>3560</v>
      </c>
      <c r="B1689" s="67" t="s">
        <v>1257</v>
      </c>
      <c r="C1689" s="67" t="s">
        <v>881</v>
      </c>
      <c r="D1689" s="67" t="s">
        <v>883</v>
      </c>
      <c r="E1689" s="68" t="s">
        <v>3561</v>
      </c>
      <c r="F1689" s="108">
        <v>17</v>
      </c>
      <c r="G1689" s="111">
        <v>16</v>
      </c>
      <c r="H1689" s="109">
        <v>1</v>
      </c>
      <c r="I1689" s="108">
        <v>14</v>
      </c>
      <c r="J1689" s="115">
        <v>14</v>
      </c>
      <c r="K1689" s="113" t="s">
        <v>129</v>
      </c>
      <c r="L1689" s="108">
        <v>11</v>
      </c>
      <c r="M1689" s="115">
        <v>11</v>
      </c>
      <c r="N1689" s="113" t="s">
        <v>129</v>
      </c>
    </row>
    <row r="1690" spans="1:14" ht="16.5">
      <c r="A1690" s="105" t="s">
        <v>884</v>
      </c>
      <c r="B1690" s="67" t="s">
        <v>1257</v>
      </c>
      <c r="C1690" s="67" t="s">
        <v>881</v>
      </c>
      <c r="D1690" s="67" t="s">
        <v>885</v>
      </c>
      <c r="E1690" s="68"/>
      <c r="F1690" s="108">
        <v>253</v>
      </c>
      <c r="G1690" s="111">
        <v>250</v>
      </c>
      <c r="H1690" s="109">
        <v>3</v>
      </c>
      <c r="I1690" s="108">
        <v>240</v>
      </c>
      <c r="J1690" s="115">
        <v>238</v>
      </c>
      <c r="K1690" s="113">
        <v>2</v>
      </c>
      <c r="L1690" s="108">
        <v>203</v>
      </c>
      <c r="M1690" s="115">
        <v>203</v>
      </c>
      <c r="N1690" s="113" t="s">
        <v>129</v>
      </c>
    </row>
    <row r="1691" spans="1:14" ht="16.5">
      <c r="A1691" s="105" t="s">
        <v>3562</v>
      </c>
      <c r="B1691" s="67" t="s">
        <v>1257</v>
      </c>
      <c r="C1691" s="67" t="s">
        <v>881</v>
      </c>
      <c r="D1691" s="67" t="s">
        <v>885</v>
      </c>
      <c r="E1691" s="68" t="s">
        <v>3563</v>
      </c>
      <c r="F1691" s="108">
        <v>15</v>
      </c>
      <c r="G1691" s="111">
        <v>15</v>
      </c>
      <c r="H1691" s="109" t="s">
        <v>129</v>
      </c>
      <c r="I1691" s="108">
        <v>14</v>
      </c>
      <c r="J1691" s="115">
        <v>14</v>
      </c>
      <c r="K1691" s="113" t="s">
        <v>129</v>
      </c>
      <c r="L1691" s="108">
        <v>10</v>
      </c>
      <c r="M1691" s="115">
        <v>10</v>
      </c>
      <c r="N1691" s="113" t="s">
        <v>129</v>
      </c>
    </row>
    <row r="1692" spans="1:14" ht="16.5">
      <c r="A1692" s="105" t="s">
        <v>3564</v>
      </c>
      <c r="B1692" s="67" t="s">
        <v>1257</v>
      </c>
      <c r="C1692" s="67" t="s">
        <v>881</v>
      </c>
      <c r="D1692" s="67" t="s">
        <v>885</v>
      </c>
      <c r="E1692" s="68" t="s">
        <v>3565</v>
      </c>
      <c r="F1692" s="108">
        <v>8</v>
      </c>
      <c r="G1692" s="111">
        <v>8</v>
      </c>
      <c r="H1692" s="109" t="s">
        <v>129</v>
      </c>
      <c r="I1692" s="108">
        <v>9</v>
      </c>
      <c r="J1692" s="115">
        <v>9</v>
      </c>
      <c r="K1692" s="113" t="s">
        <v>129</v>
      </c>
      <c r="L1692" s="108">
        <v>7</v>
      </c>
      <c r="M1692" s="115">
        <v>7</v>
      </c>
      <c r="N1692" s="113" t="s">
        <v>129</v>
      </c>
    </row>
    <row r="1693" spans="1:14" ht="16.5">
      <c r="A1693" s="105" t="s">
        <v>3566</v>
      </c>
      <c r="B1693" s="67" t="s">
        <v>1257</v>
      </c>
      <c r="C1693" s="67" t="s">
        <v>881</v>
      </c>
      <c r="D1693" s="67" t="s">
        <v>885</v>
      </c>
      <c r="E1693" s="68" t="s">
        <v>3567</v>
      </c>
      <c r="F1693" s="108">
        <v>18</v>
      </c>
      <c r="G1693" s="111">
        <v>18</v>
      </c>
      <c r="H1693" s="109" t="s">
        <v>129</v>
      </c>
      <c r="I1693" s="108">
        <v>15</v>
      </c>
      <c r="J1693" s="115">
        <v>15</v>
      </c>
      <c r="K1693" s="113" t="s">
        <v>129</v>
      </c>
      <c r="L1693" s="108">
        <v>13</v>
      </c>
      <c r="M1693" s="115">
        <v>13</v>
      </c>
      <c r="N1693" s="113" t="s">
        <v>129</v>
      </c>
    </row>
    <row r="1694" spans="1:14" ht="16.5">
      <c r="A1694" s="105" t="s">
        <v>3568</v>
      </c>
      <c r="B1694" s="67" t="s">
        <v>1257</v>
      </c>
      <c r="C1694" s="67" t="s">
        <v>881</v>
      </c>
      <c r="D1694" s="67" t="s">
        <v>885</v>
      </c>
      <c r="E1694" s="68" t="s">
        <v>336</v>
      </c>
      <c r="F1694" s="108">
        <v>13</v>
      </c>
      <c r="G1694" s="111">
        <v>13</v>
      </c>
      <c r="H1694" s="109" t="s">
        <v>129</v>
      </c>
      <c r="I1694" s="108">
        <v>13</v>
      </c>
      <c r="J1694" s="115">
        <v>13</v>
      </c>
      <c r="K1694" s="113" t="s">
        <v>129</v>
      </c>
      <c r="L1694" s="108">
        <v>11</v>
      </c>
      <c r="M1694" s="115">
        <v>11</v>
      </c>
      <c r="N1694" s="113" t="s">
        <v>129</v>
      </c>
    </row>
    <row r="1695" spans="1:14" ht="16.5">
      <c r="A1695" s="105" t="s">
        <v>3569</v>
      </c>
      <c r="B1695" s="67" t="s">
        <v>1257</v>
      </c>
      <c r="C1695" s="67" t="s">
        <v>881</v>
      </c>
      <c r="D1695" s="67" t="s">
        <v>885</v>
      </c>
      <c r="E1695" s="68" t="s">
        <v>207</v>
      </c>
      <c r="F1695" s="108">
        <v>14</v>
      </c>
      <c r="G1695" s="111">
        <v>14</v>
      </c>
      <c r="H1695" s="109" t="s">
        <v>129</v>
      </c>
      <c r="I1695" s="108">
        <v>12</v>
      </c>
      <c r="J1695" s="115">
        <v>12</v>
      </c>
      <c r="K1695" s="113" t="s">
        <v>129</v>
      </c>
      <c r="L1695" s="108">
        <v>9</v>
      </c>
      <c r="M1695" s="115">
        <v>9</v>
      </c>
      <c r="N1695" s="113" t="s">
        <v>129</v>
      </c>
    </row>
    <row r="1696" spans="1:14" ht="16.5">
      <c r="A1696" s="105" t="s">
        <v>3570</v>
      </c>
      <c r="B1696" s="67" t="s">
        <v>1257</v>
      </c>
      <c r="C1696" s="67" t="s">
        <v>881</v>
      </c>
      <c r="D1696" s="67" t="s">
        <v>885</v>
      </c>
      <c r="E1696" s="68" t="s">
        <v>3571</v>
      </c>
      <c r="F1696" s="108">
        <v>4</v>
      </c>
      <c r="G1696" s="111">
        <v>4</v>
      </c>
      <c r="H1696" s="109" t="s">
        <v>129</v>
      </c>
      <c r="I1696" s="108">
        <v>5</v>
      </c>
      <c r="J1696" s="115">
        <v>5</v>
      </c>
      <c r="K1696" s="113" t="s">
        <v>129</v>
      </c>
      <c r="L1696" s="108">
        <v>5</v>
      </c>
      <c r="M1696" s="115">
        <v>5</v>
      </c>
      <c r="N1696" s="113" t="s">
        <v>129</v>
      </c>
    </row>
    <row r="1697" spans="1:14" ht="16.5">
      <c r="A1697" s="105" t="s">
        <v>3572</v>
      </c>
      <c r="B1697" s="67" t="s">
        <v>1257</v>
      </c>
      <c r="C1697" s="67" t="s">
        <v>881</v>
      </c>
      <c r="D1697" s="67" t="s">
        <v>885</v>
      </c>
      <c r="E1697" s="68" t="s">
        <v>3573</v>
      </c>
      <c r="F1697" s="108">
        <v>6</v>
      </c>
      <c r="G1697" s="111">
        <v>5</v>
      </c>
      <c r="H1697" s="109">
        <v>1</v>
      </c>
      <c r="I1697" s="108">
        <v>8</v>
      </c>
      <c r="J1697" s="115">
        <v>7</v>
      </c>
      <c r="K1697" s="113">
        <v>1</v>
      </c>
      <c r="L1697" s="108">
        <v>7</v>
      </c>
      <c r="M1697" s="115">
        <v>7</v>
      </c>
      <c r="N1697" s="113" t="s">
        <v>129</v>
      </c>
    </row>
    <row r="1698" spans="1:14" ht="16.5">
      <c r="A1698" s="105" t="s">
        <v>3574</v>
      </c>
      <c r="B1698" s="67" t="s">
        <v>1257</v>
      </c>
      <c r="C1698" s="67" t="s">
        <v>881</v>
      </c>
      <c r="D1698" s="67" t="s">
        <v>885</v>
      </c>
      <c r="E1698" s="68" t="s">
        <v>3575</v>
      </c>
      <c r="F1698" s="108">
        <v>1</v>
      </c>
      <c r="G1698" s="111" t="s">
        <v>130</v>
      </c>
      <c r="H1698" s="109" t="s">
        <v>130</v>
      </c>
      <c r="I1698" s="108">
        <v>2</v>
      </c>
      <c r="J1698" s="115" t="s">
        <v>130</v>
      </c>
      <c r="K1698" s="113" t="s">
        <v>130</v>
      </c>
      <c r="L1698" s="108">
        <v>2</v>
      </c>
      <c r="M1698" s="115" t="s">
        <v>130</v>
      </c>
      <c r="N1698" s="113" t="s">
        <v>130</v>
      </c>
    </row>
    <row r="1699" spans="1:14" ht="16.5">
      <c r="A1699" s="105" t="s">
        <v>3576</v>
      </c>
      <c r="B1699" s="67" t="s">
        <v>1257</v>
      </c>
      <c r="C1699" s="67" t="s">
        <v>881</v>
      </c>
      <c r="D1699" s="67" t="s">
        <v>885</v>
      </c>
      <c r="E1699" s="68" t="s">
        <v>3577</v>
      </c>
      <c r="F1699" s="108">
        <v>22</v>
      </c>
      <c r="G1699" s="111">
        <v>21</v>
      </c>
      <c r="H1699" s="109">
        <v>1</v>
      </c>
      <c r="I1699" s="108">
        <v>21</v>
      </c>
      <c r="J1699" s="115">
        <v>20</v>
      </c>
      <c r="K1699" s="113">
        <v>1</v>
      </c>
      <c r="L1699" s="108">
        <v>16</v>
      </c>
      <c r="M1699" s="115">
        <v>16</v>
      </c>
      <c r="N1699" s="113" t="s">
        <v>129</v>
      </c>
    </row>
    <row r="1700" spans="1:14" ht="16.5">
      <c r="A1700" s="105" t="s">
        <v>3578</v>
      </c>
      <c r="B1700" s="67" t="s">
        <v>1257</v>
      </c>
      <c r="C1700" s="67" t="s">
        <v>881</v>
      </c>
      <c r="D1700" s="67" t="s">
        <v>885</v>
      </c>
      <c r="E1700" s="68" t="s">
        <v>148</v>
      </c>
      <c r="F1700" s="108">
        <v>19</v>
      </c>
      <c r="G1700" s="111">
        <v>19</v>
      </c>
      <c r="H1700" s="109" t="s">
        <v>129</v>
      </c>
      <c r="I1700" s="108">
        <v>17</v>
      </c>
      <c r="J1700" s="115">
        <v>17</v>
      </c>
      <c r="K1700" s="113" t="s">
        <v>129</v>
      </c>
      <c r="L1700" s="108">
        <v>17</v>
      </c>
      <c r="M1700" s="115">
        <v>17</v>
      </c>
      <c r="N1700" s="113" t="s">
        <v>129</v>
      </c>
    </row>
    <row r="1701" spans="1:14" ht="16.5">
      <c r="A1701" s="105" t="s">
        <v>3579</v>
      </c>
      <c r="B1701" s="67" t="s">
        <v>1257</v>
      </c>
      <c r="C1701" s="67" t="s">
        <v>881</v>
      </c>
      <c r="D1701" s="67" t="s">
        <v>885</v>
      </c>
      <c r="E1701" s="68" t="s">
        <v>204</v>
      </c>
      <c r="F1701" s="108">
        <v>21</v>
      </c>
      <c r="G1701" s="111">
        <v>21</v>
      </c>
      <c r="H1701" s="109" t="s">
        <v>129</v>
      </c>
      <c r="I1701" s="108">
        <v>20</v>
      </c>
      <c r="J1701" s="115">
        <v>20</v>
      </c>
      <c r="K1701" s="113" t="s">
        <v>129</v>
      </c>
      <c r="L1701" s="108">
        <v>17</v>
      </c>
      <c r="M1701" s="115">
        <v>17</v>
      </c>
      <c r="N1701" s="113" t="s">
        <v>129</v>
      </c>
    </row>
    <row r="1702" spans="1:14" ht="16.5">
      <c r="A1702" s="105" t="s">
        <v>3580</v>
      </c>
      <c r="B1702" s="67" t="s">
        <v>1257</v>
      </c>
      <c r="C1702" s="67" t="s">
        <v>881</v>
      </c>
      <c r="D1702" s="67" t="s">
        <v>885</v>
      </c>
      <c r="E1702" s="68" t="s">
        <v>3581</v>
      </c>
      <c r="F1702" s="108">
        <v>7</v>
      </c>
      <c r="G1702" s="111">
        <v>7</v>
      </c>
      <c r="H1702" s="109" t="s">
        <v>129</v>
      </c>
      <c r="I1702" s="108">
        <v>6</v>
      </c>
      <c r="J1702" s="115">
        <v>6</v>
      </c>
      <c r="K1702" s="113" t="s">
        <v>129</v>
      </c>
      <c r="L1702" s="108">
        <v>3</v>
      </c>
      <c r="M1702" s="115">
        <v>3</v>
      </c>
      <c r="N1702" s="113" t="s">
        <v>129</v>
      </c>
    </row>
    <row r="1703" spans="1:14" ht="16.5">
      <c r="A1703" s="105" t="s">
        <v>3582</v>
      </c>
      <c r="B1703" s="67" t="s">
        <v>1257</v>
      </c>
      <c r="C1703" s="67" t="s">
        <v>881</v>
      </c>
      <c r="D1703" s="67" t="s">
        <v>885</v>
      </c>
      <c r="E1703" s="68" t="s">
        <v>3583</v>
      </c>
      <c r="F1703" s="108">
        <v>4</v>
      </c>
      <c r="G1703" s="111">
        <v>4</v>
      </c>
      <c r="H1703" s="109" t="s">
        <v>129</v>
      </c>
      <c r="I1703" s="108">
        <v>2</v>
      </c>
      <c r="J1703" s="115" t="s">
        <v>130</v>
      </c>
      <c r="K1703" s="113" t="s">
        <v>130</v>
      </c>
      <c r="L1703" s="108">
        <v>2</v>
      </c>
      <c r="M1703" s="115" t="s">
        <v>130</v>
      </c>
      <c r="N1703" s="113" t="s">
        <v>130</v>
      </c>
    </row>
    <row r="1704" spans="1:14" ht="16.5">
      <c r="A1704" s="105" t="s">
        <v>3584</v>
      </c>
      <c r="B1704" s="67" t="s">
        <v>1257</v>
      </c>
      <c r="C1704" s="67" t="s">
        <v>881</v>
      </c>
      <c r="D1704" s="67" t="s">
        <v>885</v>
      </c>
      <c r="E1704" s="68" t="s">
        <v>401</v>
      </c>
      <c r="F1704" s="108">
        <v>2</v>
      </c>
      <c r="G1704" s="111" t="s">
        <v>130</v>
      </c>
      <c r="H1704" s="109" t="s">
        <v>130</v>
      </c>
      <c r="I1704" s="108">
        <v>2</v>
      </c>
      <c r="J1704" s="115" t="s">
        <v>130</v>
      </c>
      <c r="K1704" s="113" t="s">
        <v>130</v>
      </c>
      <c r="L1704" s="108">
        <v>2</v>
      </c>
      <c r="M1704" s="115" t="s">
        <v>130</v>
      </c>
      <c r="N1704" s="113" t="s">
        <v>130</v>
      </c>
    </row>
    <row r="1705" spans="1:14" ht="16.5">
      <c r="A1705" s="105" t="s">
        <v>3585</v>
      </c>
      <c r="B1705" s="67" t="s">
        <v>1257</v>
      </c>
      <c r="C1705" s="67" t="s">
        <v>881</v>
      </c>
      <c r="D1705" s="67" t="s">
        <v>885</v>
      </c>
      <c r="E1705" s="68" t="s">
        <v>3586</v>
      </c>
      <c r="F1705" s="108">
        <v>14</v>
      </c>
      <c r="G1705" s="111">
        <v>14</v>
      </c>
      <c r="H1705" s="109" t="s">
        <v>129</v>
      </c>
      <c r="I1705" s="108">
        <v>13</v>
      </c>
      <c r="J1705" s="115">
        <v>13</v>
      </c>
      <c r="K1705" s="113" t="s">
        <v>129</v>
      </c>
      <c r="L1705" s="108">
        <v>11</v>
      </c>
      <c r="M1705" s="115">
        <v>11</v>
      </c>
      <c r="N1705" s="113" t="s">
        <v>129</v>
      </c>
    </row>
    <row r="1706" spans="1:14" ht="16.5">
      <c r="A1706" s="105" t="s">
        <v>3587</v>
      </c>
      <c r="B1706" s="67" t="s">
        <v>1257</v>
      </c>
      <c r="C1706" s="67" t="s">
        <v>881</v>
      </c>
      <c r="D1706" s="67" t="s">
        <v>885</v>
      </c>
      <c r="E1706" s="68" t="s">
        <v>3588</v>
      </c>
      <c r="F1706" s="108">
        <v>22</v>
      </c>
      <c r="G1706" s="111">
        <v>22</v>
      </c>
      <c r="H1706" s="109" t="s">
        <v>129</v>
      </c>
      <c r="I1706" s="108">
        <v>22</v>
      </c>
      <c r="J1706" s="115">
        <v>22</v>
      </c>
      <c r="K1706" s="113" t="s">
        <v>129</v>
      </c>
      <c r="L1706" s="108">
        <v>18</v>
      </c>
      <c r="M1706" s="115">
        <v>18</v>
      </c>
      <c r="N1706" s="113" t="s">
        <v>129</v>
      </c>
    </row>
    <row r="1707" spans="1:14" ht="16.5">
      <c r="A1707" s="105" t="s">
        <v>3589</v>
      </c>
      <c r="B1707" s="67" t="s">
        <v>1257</v>
      </c>
      <c r="C1707" s="67" t="s">
        <v>881</v>
      </c>
      <c r="D1707" s="67" t="s">
        <v>885</v>
      </c>
      <c r="E1707" s="68" t="s">
        <v>3590</v>
      </c>
      <c r="F1707" s="108">
        <v>17</v>
      </c>
      <c r="G1707" s="111">
        <v>17</v>
      </c>
      <c r="H1707" s="109" t="s">
        <v>129</v>
      </c>
      <c r="I1707" s="108">
        <v>12</v>
      </c>
      <c r="J1707" s="115">
        <v>12</v>
      </c>
      <c r="K1707" s="113" t="s">
        <v>129</v>
      </c>
      <c r="L1707" s="108">
        <v>12</v>
      </c>
      <c r="M1707" s="115">
        <v>12</v>
      </c>
      <c r="N1707" s="113" t="s">
        <v>129</v>
      </c>
    </row>
    <row r="1708" spans="1:14" ht="16.5">
      <c r="A1708" s="105" t="s">
        <v>3591</v>
      </c>
      <c r="B1708" s="67" t="s">
        <v>1257</v>
      </c>
      <c r="C1708" s="67" t="s">
        <v>881</v>
      </c>
      <c r="D1708" s="67" t="s">
        <v>885</v>
      </c>
      <c r="E1708" s="68" t="s">
        <v>3592</v>
      </c>
      <c r="F1708" s="108">
        <v>10</v>
      </c>
      <c r="G1708" s="111">
        <v>10</v>
      </c>
      <c r="H1708" s="109" t="s">
        <v>129</v>
      </c>
      <c r="I1708" s="108">
        <v>10</v>
      </c>
      <c r="J1708" s="115">
        <v>10</v>
      </c>
      <c r="K1708" s="113" t="s">
        <v>129</v>
      </c>
      <c r="L1708" s="108">
        <v>7</v>
      </c>
      <c r="M1708" s="115">
        <v>7</v>
      </c>
      <c r="N1708" s="113" t="s">
        <v>129</v>
      </c>
    </row>
    <row r="1709" spans="1:14" ht="16.5">
      <c r="A1709" s="105" t="s">
        <v>3593</v>
      </c>
      <c r="B1709" s="67" t="s">
        <v>1257</v>
      </c>
      <c r="C1709" s="67" t="s">
        <v>881</v>
      </c>
      <c r="D1709" s="67" t="s">
        <v>885</v>
      </c>
      <c r="E1709" s="68" t="s">
        <v>3594</v>
      </c>
      <c r="F1709" s="108">
        <v>14</v>
      </c>
      <c r="G1709" s="111">
        <v>13</v>
      </c>
      <c r="H1709" s="109">
        <v>1</v>
      </c>
      <c r="I1709" s="108">
        <v>14</v>
      </c>
      <c r="J1709" s="115">
        <v>14</v>
      </c>
      <c r="K1709" s="113" t="s">
        <v>129</v>
      </c>
      <c r="L1709" s="108">
        <v>15</v>
      </c>
      <c r="M1709" s="115">
        <v>15</v>
      </c>
      <c r="N1709" s="113" t="s">
        <v>129</v>
      </c>
    </row>
    <row r="1710" spans="1:14" ht="16.5">
      <c r="A1710" s="105" t="s">
        <v>3595</v>
      </c>
      <c r="B1710" s="67" t="s">
        <v>1257</v>
      </c>
      <c r="C1710" s="67" t="s">
        <v>881</v>
      </c>
      <c r="D1710" s="67" t="s">
        <v>885</v>
      </c>
      <c r="E1710" s="68" t="s">
        <v>3596</v>
      </c>
      <c r="F1710" s="108">
        <v>22</v>
      </c>
      <c r="G1710" s="111">
        <v>22</v>
      </c>
      <c r="H1710" s="109" t="s">
        <v>129</v>
      </c>
      <c r="I1710" s="108">
        <v>23</v>
      </c>
      <c r="J1710" s="115">
        <v>23</v>
      </c>
      <c r="K1710" s="113" t="s">
        <v>129</v>
      </c>
      <c r="L1710" s="108">
        <v>19</v>
      </c>
      <c r="M1710" s="115">
        <v>19</v>
      </c>
      <c r="N1710" s="113" t="s">
        <v>129</v>
      </c>
    </row>
    <row r="1711" spans="1:14" ht="16.5">
      <c r="A1711" s="105" t="s">
        <v>888</v>
      </c>
      <c r="B1711" s="67" t="s">
        <v>1257</v>
      </c>
      <c r="C1711" s="67" t="s">
        <v>887</v>
      </c>
      <c r="D1711" s="67"/>
      <c r="E1711" s="68"/>
      <c r="F1711" s="108">
        <v>200</v>
      </c>
      <c r="G1711" s="111">
        <v>188</v>
      </c>
      <c r="H1711" s="109">
        <v>11</v>
      </c>
      <c r="I1711" s="108">
        <v>178</v>
      </c>
      <c r="J1711" s="115">
        <v>170</v>
      </c>
      <c r="K1711" s="113">
        <v>8</v>
      </c>
      <c r="L1711" s="108">
        <v>162</v>
      </c>
      <c r="M1711" s="115">
        <v>155</v>
      </c>
      <c r="N1711" s="113">
        <v>6</v>
      </c>
    </row>
    <row r="1712" spans="1:14" ht="16.5">
      <c r="A1712" s="105" t="s">
        <v>3597</v>
      </c>
      <c r="B1712" s="67" t="s">
        <v>1257</v>
      </c>
      <c r="C1712" s="67" t="s">
        <v>887</v>
      </c>
      <c r="D1712" s="67" t="s">
        <v>887</v>
      </c>
      <c r="E1712" s="68" t="s">
        <v>3598</v>
      </c>
      <c r="F1712" s="108">
        <v>2</v>
      </c>
      <c r="G1712" s="111" t="s">
        <v>130</v>
      </c>
      <c r="H1712" s="109" t="s">
        <v>130</v>
      </c>
      <c r="I1712" s="108">
        <v>1</v>
      </c>
      <c r="J1712" s="115" t="s">
        <v>130</v>
      </c>
      <c r="K1712" s="113" t="s">
        <v>130</v>
      </c>
      <c r="L1712" s="108">
        <v>2</v>
      </c>
      <c r="M1712" s="115" t="s">
        <v>130</v>
      </c>
      <c r="N1712" s="113" t="s">
        <v>130</v>
      </c>
    </row>
    <row r="1713" spans="1:14" ht="16.5">
      <c r="A1713" s="105" t="s">
        <v>3599</v>
      </c>
      <c r="B1713" s="67" t="s">
        <v>1257</v>
      </c>
      <c r="C1713" s="67" t="s">
        <v>887</v>
      </c>
      <c r="D1713" s="67" t="s">
        <v>887</v>
      </c>
      <c r="E1713" s="68" t="s">
        <v>3600</v>
      </c>
      <c r="F1713" s="108">
        <v>4</v>
      </c>
      <c r="G1713" s="111">
        <v>4</v>
      </c>
      <c r="H1713" s="109" t="s">
        <v>129</v>
      </c>
      <c r="I1713" s="108">
        <v>2</v>
      </c>
      <c r="J1713" s="115" t="s">
        <v>130</v>
      </c>
      <c r="K1713" s="113" t="s">
        <v>130</v>
      </c>
      <c r="L1713" s="108">
        <v>2</v>
      </c>
      <c r="M1713" s="115" t="s">
        <v>130</v>
      </c>
      <c r="N1713" s="113" t="s">
        <v>130</v>
      </c>
    </row>
    <row r="1714" spans="1:14" ht="16.5">
      <c r="A1714" s="105" t="s">
        <v>3601</v>
      </c>
      <c r="B1714" s="67" t="s">
        <v>1257</v>
      </c>
      <c r="C1714" s="67" t="s">
        <v>887</v>
      </c>
      <c r="D1714" s="67" t="s">
        <v>887</v>
      </c>
      <c r="E1714" s="68" t="s">
        <v>3602</v>
      </c>
      <c r="F1714" s="108">
        <v>3</v>
      </c>
      <c r="G1714" s="111" t="s">
        <v>129</v>
      </c>
      <c r="H1714" s="109">
        <v>3</v>
      </c>
      <c r="I1714" s="108">
        <v>3</v>
      </c>
      <c r="J1714" s="115" t="s">
        <v>129</v>
      </c>
      <c r="K1714" s="113">
        <v>3</v>
      </c>
      <c r="L1714" s="108">
        <v>3</v>
      </c>
      <c r="M1714" s="115">
        <v>1</v>
      </c>
      <c r="N1714" s="113">
        <v>2</v>
      </c>
    </row>
    <row r="1715" spans="1:14" ht="16.5">
      <c r="A1715" s="105" t="s">
        <v>3603</v>
      </c>
      <c r="B1715" s="67" t="s">
        <v>1257</v>
      </c>
      <c r="C1715" s="67" t="s">
        <v>887</v>
      </c>
      <c r="D1715" s="67" t="s">
        <v>887</v>
      </c>
      <c r="E1715" s="68" t="s">
        <v>3038</v>
      </c>
      <c r="F1715" s="108">
        <v>4</v>
      </c>
      <c r="G1715" s="111">
        <v>4</v>
      </c>
      <c r="H1715" s="109" t="s">
        <v>129</v>
      </c>
      <c r="I1715" s="108">
        <v>1</v>
      </c>
      <c r="J1715" s="115" t="s">
        <v>130</v>
      </c>
      <c r="K1715" s="113" t="s">
        <v>130</v>
      </c>
      <c r="L1715" s="108" t="s">
        <v>129</v>
      </c>
      <c r="M1715" s="115" t="s">
        <v>129</v>
      </c>
      <c r="N1715" s="113" t="s">
        <v>129</v>
      </c>
    </row>
    <row r="1716" spans="1:14" ht="16.5">
      <c r="A1716" s="105" t="s">
        <v>3604</v>
      </c>
      <c r="B1716" s="67" t="s">
        <v>1257</v>
      </c>
      <c r="C1716" s="67" t="s">
        <v>887</v>
      </c>
      <c r="D1716" s="67" t="s">
        <v>887</v>
      </c>
      <c r="E1716" s="68" t="s">
        <v>379</v>
      </c>
      <c r="F1716" s="108" t="s">
        <v>129</v>
      </c>
      <c r="G1716" s="111" t="s">
        <v>129</v>
      </c>
      <c r="H1716" s="109" t="s">
        <v>129</v>
      </c>
      <c r="I1716" s="108" t="s">
        <v>129</v>
      </c>
      <c r="J1716" s="115" t="s">
        <v>129</v>
      </c>
      <c r="K1716" s="113" t="s">
        <v>129</v>
      </c>
      <c r="L1716" s="108" t="s">
        <v>129</v>
      </c>
      <c r="M1716" s="115" t="s">
        <v>129</v>
      </c>
      <c r="N1716" s="113" t="s">
        <v>129</v>
      </c>
    </row>
    <row r="1717" spans="1:14" ht="16.5">
      <c r="A1717" s="105" t="s">
        <v>3605</v>
      </c>
      <c r="B1717" s="67" t="s">
        <v>1257</v>
      </c>
      <c r="C1717" s="67" t="s">
        <v>887</v>
      </c>
      <c r="D1717" s="67" t="s">
        <v>887</v>
      </c>
      <c r="E1717" s="68" t="s">
        <v>3606</v>
      </c>
      <c r="F1717" s="108">
        <v>2</v>
      </c>
      <c r="G1717" s="111" t="s">
        <v>130</v>
      </c>
      <c r="H1717" s="109" t="s">
        <v>130</v>
      </c>
      <c r="I1717" s="108">
        <v>2</v>
      </c>
      <c r="J1717" s="115" t="s">
        <v>130</v>
      </c>
      <c r="K1717" s="113" t="s">
        <v>130</v>
      </c>
      <c r="L1717" s="108">
        <v>1</v>
      </c>
      <c r="M1717" s="115" t="s">
        <v>130</v>
      </c>
      <c r="N1717" s="113" t="s">
        <v>130</v>
      </c>
    </row>
    <row r="1718" spans="1:14" ht="16.5">
      <c r="A1718" s="105" t="s">
        <v>3607</v>
      </c>
      <c r="B1718" s="67" t="s">
        <v>1257</v>
      </c>
      <c r="C1718" s="67" t="s">
        <v>887</v>
      </c>
      <c r="D1718" s="67" t="s">
        <v>887</v>
      </c>
      <c r="E1718" s="68" t="s">
        <v>253</v>
      </c>
      <c r="F1718" s="108">
        <v>2</v>
      </c>
      <c r="G1718" s="111" t="s">
        <v>130</v>
      </c>
      <c r="H1718" s="109" t="s">
        <v>130</v>
      </c>
      <c r="I1718" s="108">
        <v>1</v>
      </c>
      <c r="J1718" s="115" t="s">
        <v>130</v>
      </c>
      <c r="K1718" s="113" t="s">
        <v>130</v>
      </c>
      <c r="L1718" s="108">
        <v>1</v>
      </c>
      <c r="M1718" s="115" t="s">
        <v>130</v>
      </c>
      <c r="N1718" s="113" t="s">
        <v>130</v>
      </c>
    </row>
    <row r="1719" spans="1:14" ht="16.5">
      <c r="A1719" s="105" t="s">
        <v>3608</v>
      </c>
      <c r="B1719" s="67" t="s">
        <v>1257</v>
      </c>
      <c r="C1719" s="67" t="s">
        <v>887</v>
      </c>
      <c r="D1719" s="67" t="s">
        <v>887</v>
      </c>
      <c r="E1719" s="68" t="s">
        <v>146</v>
      </c>
      <c r="F1719" s="108">
        <v>6</v>
      </c>
      <c r="G1719" s="111">
        <v>6</v>
      </c>
      <c r="H1719" s="109" t="s">
        <v>129</v>
      </c>
      <c r="I1719" s="108">
        <v>10</v>
      </c>
      <c r="J1719" s="115">
        <v>10</v>
      </c>
      <c r="K1719" s="113" t="s">
        <v>129</v>
      </c>
      <c r="L1719" s="108">
        <v>5</v>
      </c>
      <c r="M1719" s="115">
        <v>5</v>
      </c>
      <c r="N1719" s="113" t="s">
        <v>129</v>
      </c>
    </row>
    <row r="1720" spans="1:14" ht="16.5">
      <c r="A1720" s="105" t="s">
        <v>3609</v>
      </c>
      <c r="B1720" s="67" t="s">
        <v>1257</v>
      </c>
      <c r="C1720" s="67" t="s">
        <v>887</v>
      </c>
      <c r="D1720" s="67" t="s">
        <v>887</v>
      </c>
      <c r="E1720" s="68" t="s">
        <v>3610</v>
      </c>
      <c r="F1720" s="108">
        <v>12</v>
      </c>
      <c r="G1720" s="111">
        <v>12</v>
      </c>
      <c r="H1720" s="109" t="s">
        <v>129</v>
      </c>
      <c r="I1720" s="108">
        <v>9</v>
      </c>
      <c r="J1720" s="115">
        <v>9</v>
      </c>
      <c r="K1720" s="113" t="s">
        <v>129</v>
      </c>
      <c r="L1720" s="108">
        <v>8</v>
      </c>
      <c r="M1720" s="115">
        <v>8</v>
      </c>
      <c r="N1720" s="113" t="s">
        <v>129</v>
      </c>
    </row>
    <row r="1721" spans="1:14" ht="16.5">
      <c r="A1721" s="105" t="s">
        <v>3611</v>
      </c>
      <c r="B1721" s="67" t="s">
        <v>1257</v>
      </c>
      <c r="C1721" s="67" t="s">
        <v>887</v>
      </c>
      <c r="D1721" s="67" t="s">
        <v>887</v>
      </c>
      <c r="E1721" s="68" t="s">
        <v>2205</v>
      </c>
      <c r="F1721" s="108">
        <v>19</v>
      </c>
      <c r="G1721" s="111">
        <v>19</v>
      </c>
      <c r="H1721" s="109" t="s">
        <v>129</v>
      </c>
      <c r="I1721" s="108">
        <v>20</v>
      </c>
      <c r="J1721" s="115">
        <v>20</v>
      </c>
      <c r="K1721" s="113" t="s">
        <v>129</v>
      </c>
      <c r="L1721" s="108">
        <v>19</v>
      </c>
      <c r="M1721" s="115">
        <v>19</v>
      </c>
      <c r="N1721" s="113" t="s">
        <v>129</v>
      </c>
    </row>
    <row r="1722" spans="1:14" ht="16.5">
      <c r="A1722" s="105" t="s">
        <v>3612</v>
      </c>
      <c r="B1722" s="67" t="s">
        <v>1257</v>
      </c>
      <c r="C1722" s="67" t="s">
        <v>887</v>
      </c>
      <c r="D1722" s="67" t="s">
        <v>887</v>
      </c>
      <c r="E1722" s="68" t="s">
        <v>3613</v>
      </c>
      <c r="F1722" s="108">
        <v>10</v>
      </c>
      <c r="G1722" s="111">
        <v>10</v>
      </c>
      <c r="H1722" s="109" t="s">
        <v>129</v>
      </c>
      <c r="I1722" s="108">
        <v>7</v>
      </c>
      <c r="J1722" s="115">
        <v>7</v>
      </c>
      <c r="K1722" s="113" t="s">
        <v>129</v>
      </c>
      <c r="L1722" s="108">
        <v>6</v>
      </c>
      <c r="M1722" s="115">
        <v>6</v>
      </c>
      <c r="N1722" s="113" t="s">
        <v>129</v>
      </c>
    </row>
    <row r="1723" spans="1:14" ht="16.5">
      <c r="A1723" s="105" t="s">
        <v>3614</v>
      </c>
      <c r="B1723" s="67" t="s">
        <v>1257</v>
      </c>
      <c r="C1723" s="67" t="s">
        <v>887</v>
      </c>
      <c r="D1723" s="67" t="s">
        <v>887</v>
      </c>
      <c r="E1723" s="68" t="s">
        <v>3615</v>
      </c>
      <c r="F1723" s="108">
        <v>12</v>
      </c>
      <c r="G1723" s="111">
        <v>12</v>
      </c>
      <c r="H1723" s="109" t="s">
        <v>129</v>
      </c>
      <c r="I1723" s="108">
        <v>12</v>
      </c>
      <c r="J1723" s="115">
        <v>12</v>
      </c>
      <c r="K1723" s="113" t="s">
        <v>129</v>
      </c>
      <c r="L1723" s="108">
        <v>12</v>
      </c>
      <c r="M1723" s="115">
        <v>12</v>
      </c>
      <c r="N1723" s="113" t="s">
        <v>129</v>
      </c>
    </row>
    <row r="1724" spans="1:14" ht="16.5">
      <c r="A1724" s="105" t="s">
        <v>3616</v>
      </c>
      <c r="B1724" s="67" t="s">
        <v>1257</v>
      </c>
      <c r="C1724" s="67" t="s">
        <v>887</v>
      </c>
      <c r="D1724" s="67" t="s">
        <v>887</v>
      </c>
      <c r="E1724" s="68" t="s">
        <v>3617</v>
      </c>
      <c r="F1724" s="108">
        <v>8</v>
      </c>
      <c r="G1724" s="111">
        <v>8</v>
      </c>
      <c r="H1724" s="109" t="s">
        <v>129</v>
      </c>
      <c r="I1724" s="108">
        <v>8</v>
      </c>
      <c r="J1724" s="115">
        <v>8</v>
      </c>
      <c r="K1724" s="113" t="s">
        <v>129</v>
      </c>
      <c r="L1724" s="108">
        <v>8</v>
      </c>
      <c r="M1724" s="115">
        <v>8</v>
      </c>
      <c r="N1724" s="113" t="s">
        <v>129</v>
      </c>
    </row>
    <row r="1725" spans="1:14" ht="16.5">
      <c r="A1725" s="105" t="s">
        <v>3618</v>
      </c>
      <c r="B1725" s="67" t="s">
        <v>1257</v>
      </c>
      <c r="C1725" s="67" t="s">
        <v>887</v>
      </c>
      <c r="D1725" s="67" t="s">
        <v>887</v>
      </c>
      <c r="E1725" s="68" t="s">
        <v>3619</v>
      </c>
      <c r="F1725" s="108">
        <v>13</v>
      </c>
      <c r="G1725" s="111">
        <v>13</v>
      </c>
      <c r="H1725" s="109" t="s">
        <v>129</v>
      </c>
      <c r="I1725" s="108">
        <v>12</v>
      </c>
      <c r="J1725" s="115">
        <v>12</v>
      </c>
      <c r="K1725" s="113" t="s">
        <v>129</v>
      </c>
      <c r="L1725" s="108">
        <v>10</v>
      </c>
      <c r="M1725" s="115">
        <v>10</v>
      </c>
      <c r="N1725" s="113" t="s">
        <v>129</v>
      </c>
    </row>
    <row r="1726" spans="1:14" ht="16.5">
      <c r="A1726" s="105" t="s">
        <v>3620</v>
      </c>
      <c r="B1726" s="67" t="s">
        <v>1257</v>
      </c>
      <c r="C1726" s="67" t="s">
        <v>887</v>
      </c>
      <c r="D1726" s="67" t="s">
        <v>887</v>
      </c>
      <c r="E1726" s="68" t="s">
        <v>2106</v>
      </c>
      <c r="F1726" s="108">
        <v>13</v>
      </c>
      <c r="G1726" s="111">
        <v>13</v>
      </c>
      <c r="H1726" s="109" t="s">
        <v>129</v>
      </c>
      <c r="I1726" s="108">
        <v>11</v>
      </c>
      <c r="J1726" s="115">
        <v>11</v>
      </c>
      <c r="K1726" s="113" t="s">
        <v>129</v>
      </c>
      <c r="L1726" s="108">
        <v>12</v>
      </c>
      <c r="M1726" s="115">
        <v>12</v>
      </c>
      <c r="N1726" s="113" t="s">
        <v>129</v>
      </c>
    </row>
    <row r="1727" spans="1:14" ht="16.5">
      <c r="A1727" s="105" t="s">
        <v>3621</v>
      </c>
      <c r="B1727" s="67" t="s">
        <v>1257</v>
      </c>
      <c r="C1727" s="67" t="s">
        <v>887</v>
      </c>
      <c r="D1727" s="67" t="s">
        <v>887</v>
      </c>
      <c r="E1727" s="68" t="s">
        <v>279</v>
      </c>
      <c r="F1727" s="108">
        <v>8</v>
      </c>
      <c r="G1727" s="111">
        <v>8</v>
      </c>
      <c r="H1727" s="109" t="s">
        <v>129</v>
      </c>
      <c r="I1727" s="108">
        <v>7</v>
      </c>
      <c r="J1727" s="115">
        <v>7</v>
      </c>
      <c r="K1727" s="113" t="s">
        <v>129</v>
      </c>
      <c r="L1727" s="108">
        <v>10</v>
      </c>
      <c r="M1727" s="115">
        <v>10</v>
      </c>
      <c r="N1727" s="113" t="s">
        <v>129</v>
      </c>
    </row>
    <row r="1728" spans="1:14" ht="16.5">
      <c r="A1728" s="105" t="s">
        <v>3622</v>
      </c>
      <c r="B1728" s="67" t="s">
        <v>1257</v>
      </c>
      <c r="C1728" s="67" t="s">
        <v>887</v>
      </c>
      <c r="D1728" s="67" t="s">
        <v>887</v>
      </c>
      <c r="E1728" s="68" t="s">
        <v>197</v>
      </c>
      <c r="F1728" s="108">
        <v>5</v>
      </c>
      <c r="G1728" s="111">
        <v>5</v>
      </c>
      <c r="H1728" s="109" t="s">
        <v>129</v>
      </c>
      <c r="I1728" s="108">
        <v>5</v>
      </c>
      <c r="J1728" s="115">
        <v>5</v>
      </c>
      <c r="K1728" s="113" t="s">
        <v>129</v>
      </c>
      <c r="L1728" s="108">
        <v>4</v>
      </c>
      <c r="M1728" s="115">
        <v>4</v>
      </c>
      <c r="N1728" s="113" t="s">
        <v>129</v>
      </c>
    </row>
    <row r="1729" spans="1:14" ht="16.5">
      <c r="A1729" s="105" t="s">
        <v>3623</v>
      </c>
      <c r="B1729" s="67" t="s">
        <v>1257</v>
      </c>
      <c r="C1729" s="67" t="s">
        <v>887</v>
      </c>
      <c r="D1729" s="67" t="s">
        <v>887</v>
      </c>
      <c r="E1729" s="68" t="s">
        <v>3624</v>
      </c>
      <c r="F1729" s="108">
        <v>7</v>
      </c>
      <c r="G1729" s="111">
        <v>7</v>
      </c>
      <c r="H1729" s="109" t="s">
        <v>129</v>
      </c>
      <c r="I1729" s="108">
        <v>5</v>
      </c>
      <c r="J1729" s="115">
        <v>5</v>
      </c>
      <c r="K1729" s="113" t="s">
        <v>129</v>
      </c>
      <c r="L1729" s="108">
        <v>4</v>
      </c>
      <c r="M1729" s="115">
        <v>4</v>
      </c>
      <c r="N1729" s="113" t="s">
        <v>129</v>
      </c>
    </row>
    <row r="1730" spans="1:14" ht="16.5">
      <c r="A1730" s="105" t="s">
        <v>3625</v>
      </c>
      <c r="B1730" s="67" t="s">
        <v>1257</v>
      </c>
      <c r="C1730" s="67" t="s">
        <v>887</v>
      </c>
      <c r="D1730" s="67" t="s">
        <v>887</v>
      </c>
      <c r="E1730" s="68" t="s">
        <v>3626</v>
      </c>
      <c r="F1730" s="108">
        <v>8</v>
      </c>
      <c r="G1730" s="111">
        <v>8</v>
      </c>
      <c r="H1730" s="109" t="s">
        <v>129</v>
      </c>
      <c r="I1730" s="108">
        <v>8</v>
      </c>
      <c r="J1730" s="115">
        <v>8</v>
      </c>
      <c r="K1730" s="113" t="s">
        <v>129</v>
      </c>
      <c r="L1730" s="108">
        <v>5</v>
      </c>
      <c r="M1730" s="115">
        <v>5</v>
      </c>
      <c r="N1730" s="113" t="s">
        <v>129</v>
      </c>
    </row>
    <row r="1731" spans="1:14" ht="16.5">
      <c r="A1731" s="105" t="s">
        <v>3627</v>
      </c>
      <c r="B1731" s="67" t="s">
        <v>1257</v>
      </c>
      <c r="C1731" s="67" t="s">
        <v>887</v>
      </c>
      <c r="D1731" s="67" t="s">
        <v>887</v>
      </c>
      <c r="E1731" s="68" t="s">
        <v>3628</v>
      </c>
      <c r="F1731" s="108">
        <v>9</v>
      </c>
      <c r="G1731" s="111">
        <v>4</v>
      </c>
      <c r="H1731" s="109">
        <v>5</v>
      </c>
      <c r="I1731" s="108">
        <v>6</v>
      </c>
      <c r="J1731" s="115">
        <v>3</v>
      </c>
      <c r="K1731" s="113">
        <v>3</v>
      </c>
      <c r="L1731" s="108">
        <v>4</v>
      </c>
      <c r="M1731" s="115">
        <v>4</v>
      </c>
      <c r="N1731" s="113" t="s">
        <v>129</v>
      </c>
    </row>
    <row r="1732" spans="1:14" ht="16.5">
      <c r="A1732" s="105" t="s">
        <v>3629</v>
      </c>
      <c r="B1732" s="67" t="s">
        <v>1257</v>
      </c>
      <c r="C1732" s="67" t="s">
        <v>887</v>
      </c>
      <c r="D1732" s="67" t="s">
        <v>887</v>
      </c>
      <c r="E1732" s="68" t="s">
        <v>3630</v>
      </c>
      <c r="F1732" s="108">
        <v>7</v>
      </c>
      <c r="G1732" s="111">
        <v>7</v>
      </c>
      <c r="H1732" s="109" t="s">
        <v>129</v>
      </c>
      <c r="I1732" s="108">
        <v>6</v>
      </c>
      <c r="J1732" s="115">
        <v>6</v>
      </c>
      <c r="K1732" s="113" t="s">
        <v>129</v>
      </c>
      <c r="L1732" s="108">
        <v>7</v>
      </c>
      <c r="M1732" s="115">
        <v>4</v>
      </c>
      <c r="N1732" s="113">
        <v>2</v>
      </c>
    </row>
    <row r="1733" spans="1:14" ht="16.5">
      <c r="A1733" s="105" t="s">
        <v>3631</v>
      </c>
      <c r="B1733" s="67" t="s">
        <v>1257</v>
      </c>
      <c r="C1733" s="67" t="s">
        <v>887</v>
      </c>
      <c r="D1733" s="67" t="s">
        <v>887</v>
      </c>
      <c r="E1733" s="68" t="s">
        <v>3632</v>
      </c>
      <c r="F1733" s="108">
        <v>4</v>
      </c>
      <c r="G1733" s="111">
        <v>4</v>
      </c>
      <c r="H1733" s="109" t="s">
        <v>129</v>
      </c>
      <c r="I1733" s="108">
        <v>3</v>
      </c>
      <c r="J1733" s="115">
        <v>3</v>
      </c>
      <c r="K1733" s="113" t="s">
        <v>129</v>
      </c>
      <c r="L1733" s="108">
        <v>3</v>
      </c>
      <c r="M1733" s="115">
        <v>3</v>
      </c>
      <c r="N1733" s="113" t="s">
        <v>129</v>
      </c>
    </row>
    <row r="1734" spans="1:14" ht="16.5">
      <c r="A1734" s="105" t="s">
        <v>3633</v>
      </c>
      <c r="B1734" s="67" t="s">
        <v>1257</v>
      </c>
      <c r="C1734" s="67" t="s">
        <v>887</v>
      </c>
      <c r="D1734" s="67" t="s">
        <v>887</v>
      </c>
      <c r="E1734" s="68" t="s">
        <v>3634</v>
      </c>
      <c r="F1734" s="108">
        <v>4</v>
      </c>
      <c r="G1734" s="111">
        <v>3</v>
      </c>
      <c r="H1734" s="109" t="s">
        <v>129</v>
      </c>
      <c r="I1734" s="108">
        <v>3</v>
      </c>
      <c r="J1734" s="115">
        <v>3</v>
      </c>
      <c r="K1734" s="113" t="s">
        <v>129</v>
      </c>
      <c r="L1734" s="108">
        <v>3</v>
      </c>
      <c r="M1734" s="115">
        <v>3</v>
      </c>
      <c r="N1734" s="113" t="s">
        <v>129</v>
      </c>
    </row>
    <row r="1735" spans="1:14" ht="16.5">
      <c r="A1735" s="105" t="s">
        <v>3635</v>
      </c>
      <c r="B1735" s="67" t="s">
        <v>1257</v>
      </c>
      <c r="C1735" s="67" t="s">
        <v>887</v>
      </c>
      <c r="D1735" s="67" t="s">
        <v>887</v>
      </c>
      <c r="E1735" s="68" t="s">
        <v>3636</v>
      </c>
      <c r="F1735" s="108">
        <v>1</v>
      </c>
      <c r="G1735" s="111" t="s">
        <v>130</v>
      </c>
      <c r="H1735" s="109" t="s">
        <v>130</v>
      </c>
      <c r="I1735" s="108">
        <v>2</v>
      </c>
      <c r="J1735" s="115" t="s">
        <v>130</v>
      </c>
      <c r="K1735" s="113" t="s">
        <v>130</v>
      </c>
      <c r="L1735" s="108">
        <v>3</v>
      </c>
      <c r="M1735" s="115">
        <v>3</v>
      </c>
      <c r="N1735" s="113" t="s">
        <v>129</v>
      </c>
    </row>
    <row r="1736" spans="1:14" ht="16.5">
      <c r="A1736" s="105" t="s">
        <v>3637</v>
      </c>
      <c r="B1736" s="67" t="s">
        <v>1257</v>
      </c>
      <c r="C1736" s="67" t="s">
        <v>887</v>
      </c>
      <c r="D1736" s="67" t="s">
        <v>887</v>
      </c>
      <c r="E1736" s="68" t="s">
        <v>3638</v>
      </c>
      <c r="F1736" s="108">
        <v>2</v>
      </c>
      <c r="G1736" s="111" t="s">
        <v>130</v>
      </c>
      <c r="H1736" s="109" t="s">
        <v>130</v>
      </c>
      <c r="I1736" s="108">
        <v>2</v>
      </c>
      <c r="J1736" s="115" t="s">
        <v>130</v>
      </c>
      <c r="K1736" s="113" t="s">
        <v>130</v>
      </c>
      <c r="L1736" s="108">
        <v>3</v>
      </c>
      <c r="M1736" s="115">
        <v>3</v>
      </c>
      <c r="N1736" s="113" t="s">
        <v>129</v>
      </c>
    </row>
    <row r="1737" spans="1:14" ht="16.5">
      <c r="A1737" s="105" t="s">
        <v>3639</v>
      </c>
      <c r="B1737" s="67" t="s">
        <v>1257</v>
      </c>
      <c r="C1737" s="67" t="s">
        <v>887</v>
      </c>
      <c r="D1737" s="67" t="s">
        <v>887</v>
      </c>
      <c r="E1737" s="68" t="s">
        <v>382</v>
      </c>
      <c r="F1737" s="108">
        <v>21</v>
      </c>
      <c r="G1737" s="111">
        <v>19</v>
      </c>
      <c r="H1737" s="109">
        <v>2</v>
      </c>
      <c r="I1737" s="108">
        <v>20</v>
      </c>
      <c r="J1737" s="115">
        <v>18</v>
      </c>
      <c r="K1737" s="113">
        <v>2</v>
      </c>
      <c r="L1737" s="108">
        <v>17</v>
      </c>
      <c r="M1737" s="115">
        <v>16</v>
      </c>
      <c r="N1737" s="113">
        <v>1</v>
      </c>
    </row>
    <row r="1738" spans="1:14" ht="16.5">
      <c r="A1738" s="105" t="s">
        <v>3640</v>
      </c>
      <c r="B1738" s="67" t="s">
        <v>1257</v>
      </c>
      <c r="C1738" s="67" t="s">
        <v>887</v>
      </c>
      <c r="D1738" s="67" t="s">
        <v>887</v>
      </c>
      <c r="E1738" s="68" t="s">
        <v>3641</v>
      </c>
      <c r="F1738" s="108">
        <v>8</v>
      </c>
      <c r="G1738" s="111">
        <v>8</v>
      </c>
      <c r="H1738" s="109" t="s">
        <v>129</v>
      </c>
      <c r="I1738" s="108">
        <v>7</v>
      </c>
      <c r="J1738" s="115">
        <v>7</v>
      </c>
      <c r="K1738" s="113" t="s">
        <v>129</v>
      </c>
      <c r="L1738" s="108">
        <v>8</v>
      </c>
      <c r="M1738" s="115">
        <v>7</v>
      </c>
      <c r="N1738" s="113">
        <v>1</v>
      </c>
    </row>
    <row r="1739" spans="1:14" ht="16.5">
      <c r="A1739" s="105" t="s">
        <v>3642</v>
      </c>
      <c r="B1739" s="67" t="s">
        <v>1257</v>
      </c>
      <c r="C1739" s="67" t="s">
        <v>887</v>
      </c>
      <c r="D1739" s="67" t="s">
        <v>887</v>
      </c>
      <c r="E1739" s="68" t="s">
        <v>3643</v>
      </c>
      <c r="F1739" s="108">
        <v>6</v>
      </c>
      <c r="G1739" s="111">
        <v>5</v>
      </c>
      <c r="H1739" s="109">
        <v>1</v>
      </c>
      <c r="I1739" s="108">
        <v>5</v>
      </c>
      <c r="J1739" s="115">
        <v>5</v>
      </c>
      <c r="K1739" s="113" t="s">
        <v>129</v>
      </c>
      <c r="L1739" s="108">
        <v>2</v>
      </c>
      <c r="M1739" s="115" t="s">
        <v>130</v>
      </c>
      <c r="N1739" s="113" t="s">
        <v>130</v>
      </c>
    </row>
    <row r="1740" spans="1:14" ht="16.5">
      <c r="A1740" s="105" t="s">
        <v>3644</v>
      </c>
      <c r="B1740" s="67" t="s">
        <v>1257</v>
      </c>
      <c r="C1740" s="67" t="s">
        <v>891</v>
      </c>
      <c r="D1740" s="67"/>
      <c r="E1740" s="68"/>
      <c r="F1740" s="108">
        <v>650</v>
      </c>
      <c r="G1740" s="111">
        <v>645</v>
      </c>
      <c r="H1740" s="109">
        <v>5</v>
      </c>
      <c r="I1740" s="108">
        <v>587</v>
      </c>
      <c r="J1740" s="115">
        <v>583</v>
      </c>
      <c r="K1740" s="113">
        <v>4</v>
      </c>
      <c r="L1740" s="108">
        <v>557</v>
      </c>
      <c r="M1740" s="115">
        <v>551</v>
      </c>
      <c r="N1740" s="113">
        <v>4</v>
      </c>
    </row>
    <row r="1741" spans="1:14" ht="16.5">
      <c r="A1741" s="105" t="s">
        <v>892</v>
      </c>
      <c r="B1741" s="67" t="s">
        <v>1257</v>
      </c>
      <c r="C1741" s="67" t="s">
        <v>891</v>
      </c>
      <c r="D1741" s="67" t="s">
        <v>893</v>
      </c>
      <c r="E1741" s="68"/>
      <c r="F1741" s="108">
        <v>172</v>
      </c>
      <c r="G1741" s="111">
        <v>172</v>
      </c>
      <c r="H1741" s="109" t="s">
        <v>129</v>
      </c>
      <c r="I1741" s="108">
        <v>163</v>
      </c>
      <c r="J1741" s="115">
        <v>163</v>
      </c>
      <c r="K1741" s="113" t="s">
        <v>129</v>
      </c>
      <c r="L1741" s="108">
        <v>151</v>
      </c>
      <c r="M1741" s="115">
        <v>151</v>
      </c>
      <c r="N1741" s="113" t="s">
        <v>129</v>
      </c>
    </row>
    <row r="1742" spans="1:14" ht="16.5">
      <c r="A1742" s="105" t="s">
        <v>3645</v>
      </c>
      <c r="B1742" s="67" t="s">
        <v>1257</v>
      </c>
      <c r="C1742" s="67" t="s">
        <v>891</v>
      </c>
      <c r="D1742" s="67" t="s">
        <v>893</v>
      </c>
      <c r="E1742" s="68" t="s">
        <v>3646</v>
      </c>
      <c r="F1742" s="108">
        <v>7</v>
      </c>
      <c r="G1742" s="111">
        <v>7</v>
      </c>
      <c r="H1742" s="109" t="s">
        <v>129</v>
      </c>
      <c r="I1742" s="108">
        <v>7</v>
      </c>
      <c r="J1742" s="115">
        <v>7</v>
      </c>
      <c r="K1742" s="113" t="s">
        <v>129</v>
      </c>
      <c r="L1742" s="108">
        <v>6</v>
      </c>
      <c r="M1742" s="115">
        <v>6</v>
      </c>
      <c r="N1742" s="113" t="s">
        <v>129</v>
      </c>
    </row>
    <row r="1743" spans="1:14" ht="16.5">
      <c r="A1743" s="105" t="s">
        <v>3647</v>
      </c>
      <c r="B1743" s="67" t="s">
        <v>1257</v>
      </c>
      <c r="C1743" s="67" t="s">
        <v>891</v>
      </c>
      <c r="D1743" s="67" t="s">
        <v>893</v>
      </c>
      <c r="E1743" s="68" t="s">
        <v>3648</v>
      </c>
      <c r="F1743" s="108">
        <v>15</v>
      </c>
      <c r="G1743" s="111">
        <v>15</v>
      </c>
      <c r="H1743" s="109" t="s">
        <v>129</v>
      </c>
      <c r="I1743" s="108">
        <v>21</v>
      </c>
      <c r="J1743" s="115">
        <v>21</v>
      </c>
      <c r="K1743" s="113" t="s">
        <v>129</v>
      </c>
      <c r="L1743" s="108">
        <v>19</v>
      </c>
      <c r="M1743" s="115">
        <v>19</v>
      </c>
      <c r="N1743" s="113" t="s">
        <v>129</v>
      </c>
    </row>
    <row r="1744" spans="1:14" ht="16.5">
      <c r="A1744" s="105" t="s">
        <v>3649</v>
      </c>
      <c r="B1744" s="67" t="s">
        <v>1257</v>
      </c>
      <c r="C1744" s="67" t="s">
        <v>891</v>
      </c>
      <c r="D1744" s="67" t="s">
        <v>893</v>
      </c>
      <c r="E1744" s="68" t="s">
        <v>3650</v>
      </c>
      <c r="F1744" s="108">
        <v>3</v>
      </c>
      <c r="G1744" s="111">
        <v>3</v>
      </c>
      <c r="H1744" s="109" t="s">
        <v>129</v>
      </c>
      <c r="I1744" s="108">
        <v>3</v>
      </c>
      <c r="J1744" s="115">
        <v>3</v>
      </c>
      <c r="K1744" s="113" t="s">
        <v>129</v>
      </c>
      <c r="L1744" s="108">
        <v>2</v>
      </c>
      <c r="M1744" s="115" t="s">
        <v>130</v>
      </c>
      <c r="N1744" s="113" t="s">
        <v>130</v>
      </c>
    </row>
    <row r="1745" spans="1:14" ht="16.5">
      <c r="A1745" s="105" t="s">
        <v>3651</v>
      </c>
      <c r="B1745" s="67" t="s">
        <v>1257</v>
      </c>
      <c r="C1745" s="67" t="s">
        <v>891</v>
      </c>
      <c r="D1745" s="67" t="s">
        <v>893</v>
      </c>
      <c r="E1745" s="68" t="s">
        <v>3652</v>
      </c>
      <c r="F1745" s="108">
        <v>36</v>
      </c>
      <c r="G1745" s="111">
        <v>36</v>
      </c>
      <c r="H1745" s="109" t="s">
        <v>129</v>
      </c>
      <c r="I1745" s="108">
        <v>36</v>
      </c>
      <c r="J1745" s="115">
        <v>36</v>
      </c>
      <c r="K1745" s="113" t="s">
        <v>129</v>
      </c>
      <c r="L1745" s="108">
        <v>34</v>
      </c>
      <c r="M1745" s="115">
        <v>34</v>
      </c>
      <c r="N1745" s="113" t="s">
        <v>129</v>
      </c>
    </row>
    <row r="1746" spans="1:14" ht="16.5">
      <c r="A1746" s="105" t="s">
        <v>3653</v>
      </c>
      <c r="B1746" s="67" t="s">
        <v>1257</v>
      </c>
      <c r="C1746" s="67" t="s">
        <v>891</v>
      </c>
      <c r="D1746" s="67" t="s">
        <v>893</v>
      </c>
      <c r="E1746" s="68" t="s">
        <v>3654</v>
      </c>
      <c r="F1746" s="108">
        <v>5</v>
      </c>
      <c r="G1746" s="111">
        <v>5</v>
      </c>
      <c r="H1746" s="109" t="s">
        <v>129</v>
      </c>
      <c r="I1746" s="108">
        <v>6</v>
      </c>
      <c r="J1746" s="115">
        <v>6</v>
      </c>
      <c r="K1746" s="113" t="s">
        <v>129</v>
      </c>
      <c r="L1746" s="108">
        <v>5</v>
      </c>
      <c r="M1746" s="115" t="s">
        <v>130</v>
      </c>
      <c r="N1746" s="113" t="s">
        <v>130</v>
      </c>
    </row>
    <row r="1747" spans="1:14" ht="16.5">
      <c r="A1747" s="105" t="s">
        <v>3655</v>
      </c>
      <c r="B1747" s="67" t="s">
        <v>1257</v>
      </c>
      <c r="C1747" s="67" t="s">
        <v>891</v>
      </c>
      <c r="D1747" s="67" t="s">
        <v>893</v>
      </c>
      <c r="E1747" s="68" t="s">
        <v>3656</v>
      </c>
      <c r="F1747" s="108">
        <v>10</v>
      </c>
      <c r="G1747" s="111">
        <v>10</v>
      </c>
      <c r="H1747" s="109" t="s">
        <v>129</v>
      </c>
      <c r="I1747" s="108">
        <v>9</v>
      </c>
      <c r="J1747" s="115">
        <v>9</v>
      </c>
      <c r="K1747" s="113" t="s">
        <v>129</v>
      </c>
      <c r="L1747" s="108">
        <v>9</v>
      </c>
      <c r="M1747" s="115">
        <v>9</v>
      </c>
      <c r="N1747" s="113" t="s">
        <v>129</v>
      </c>
    </row>
    <row r="1748" spans="1:14" ht="16.5">
      <c r="A1748" s="105" t="s">
        <v>3657</v>
      </c>
      <c r="B1748" s="67" t="s">
        <v>1257</v>
      </c>
      <c r="C1748" s="67" t="s">
        <v>891</v>
      </c>
      <c r="D1748" s="67" t="s">
        <v>893</v>
      </c>
      <c r="E1748" s="68" t="s">
        <v>3658</v>
      </c>
      <c r="F1748" s="108">
        <v>9</v>
      </c>
      <c r="G1748" s="111">
        <v>9</v>
      </c>
      <c r="H1748" s="109" t="s">
        <v>129</v>
      </c>
      <c r="I1748" s="108">
        <v>10</v>
      </c>
      <c r="J1748" s="115">
        <v>10</v>
      </c>
      <c r="K1748" s="113" t="s">
        <v>129</v>
      </c>
      <c r="L1748" s="108">
        <v>10</v>
      </c>
      <c r="M1748" s="115">
        <v>10</v>
      </c>
      <c r="N1748" s="113" t="s">
        <v>129</v>
      </c>
    </row>
    <row r="1749" spans="1:14" ht="16.5">
      <c r="A1749" s="105" t="s">
        <v>3659</v>
      </c>
      <c r="B1749" s="67" t="s">
        <v>1257</v>
      </c>
      <c r="C1749" s="67" t="s">
        <v>891</v>
      </c>
      <c r="D1749" s="67" t="s">
        <v>893</v>
      </c>
      <c r="E1749" s="68" t="s">
        <v>3660</v>
      </c>
      <c r="F1749" s="108">
        <v>17</v>
      </c>
      <c r="G1749" s="111">
        <v>17</v>
      </c>
      <c r="H1749" s="109" t="s">
        <v>129</v>
      </c>
      <c r="I1749" s="108">
        <v>15</v>
      </c>
      <c r="J1749" s="115">
        <v>15</v>
      </c>
      <c r="K1749" s="113" t="s">
        <v>129</v>
      </c>
      <c r="L1749" s="108">
        <v>12</v>
      </c>
      <c r="M1749" s="115">
        <v>12</v>
      </c>
      <c r="N1749" s="113" t="s">
        <v>129</v>
      </c>
    </row>
    <row r="1750" spans="1:14" ht="16.5">
      <c r="A1750" s="105" t="s">
        <v>3661</v>
      </c>
      <c r="B1750" s="67" t="s">
        <v>1257</v>
      </c>
      <c r="C1750" s="67" t="s">
        <v>891</v>
      </c>
      <c r="D1750" s="67" t="s">
        <v>893</v>
      </c>
      <c r="E1750" s="68" t="s">
        <v>3662</v>
      </c>
      <c r="F1750" s="108">
        <v>11</v>
      </c>
      <c r="G1750" s="111">
        <v>11</v>
      </c>
      <c r="H1750" s="109" t="s">
        <v>129</v>
      </c>
      <c r="I1750" s="108">
        <v>10</v>
      </c>
      <c r="J1750" s="115">
        <v>10</v>
      </c>
      <c r="K1750" s="113" t="s">
        <v>129</v>
      </c>
      <c r="L1750" s="108">
        <v>9</v>
      </c>
      <c r="M1750" s="115">
        <v>9</v>
      </c>
      <c r="N1750" s="113" t="s">
        <v>129</v>
      </c>
    </row>
    <row r="1751" spans="1:14" ht="16.5">
      <c r="A1751" s="105" t="s">
        <v>3663</v>
      </c>
      <c r="B1751" s="67" t="s">
        <v>1257</v>
      </c>
      <c r="C1751" s="67" t="s">
        <v>891</v>
      </c>
      <c r="D1751" s="67" t="s">
        <v>893</v>
      </c>
      <c r="E1751" s="68" t="s">
        <v>3664</v>
      </c>
      <c r="F1751" s="108">
        <v>8</v>
      </c>
      <c r="G1751" s="111">
        <v>8</v>
      </c>
      <c r="H1751" s="109" t="s">
        <v>129</v>
      </c>
      <c r="I1751" s="108">
        <v>6</v>
      </c>
      <c r="J1751" s="115">
        <v>6</v>
      </c>
      <c r="K1751" s="113" t="s">
        <v>129</v>
      </c>
      <c r="L1751" s="108">
        <v>5</v>
      </c>
      <c r="M1751" s="115">
        <v>5</v>
      </c>
      <c r="N1751" s="113" t="s">
        <v>129</v>
      </c>
    </row>
    <row r="1752" spans="1:14" ht="16.5">
      <c r="A1752" s="105" t="s">
        <v>3665</v>
      </c>
      <c r="B1752" s="67" t="s">
        <v>1257</v>
      </c>
      <c r="C1752" s="67" t="s">
        <v>891</v>
      </c>
      <c r="D1752" s="67" t="s">
        <v>893</v>
      </c>
      <c r="E1752" s="68" t="s">
        <v>3666</v>
      </c>
      <c r="F1752" s="195">
        <v>51</v>
      </c>
      <c r="G1752" s="196">
        <v>51</v>
      </c>
      <c r="H1752" s="197" t="s">
        <v>129</v>
      </c>
      <c r="I1752" s="108">
        <v>40</v>
      </c>
      <c r="J1752" s="115">
        <v>40</v>
      </c>
      <c r="K1752" s="113" t="s">
        <v>129</v>
      </c>
      <c r="L1752" s="108">
        <v>40</v>
      </c>
      <c r="M1752" s="115">
        <v>40</v>
      </c>
      <c r="N1752" s="113" t="s">
        <v>129</v>
      </c>
    </row>
    <row r="1753" spans="1:14" ht="16.5">
      <c r="A1753" s="105" t="s">
        <v>894</v>
      </c>
      <c r="B1753" s="67" t="s">
        <v>1257</v>
      </c>
      <c r="C1753" s="67" t="s">
        <v>891</v>
      </c>
      <c r="D1753" s="67" t="s">
        <v>895</v>
      </c>
      <c r="E1753" s="68"/>
      <c r="F1753" s="108">
        <v>94</v>
      </c>
      <c r="G1753" s="111">
        <v>94</v>
      </c>
      <c r="H1753" s="109" t="s">
        <v>129</v>
      </c>
      <c r="I1753" s="108">
        <v>83</v>
      </c>
      <c r="J1753" s="115">
        <v>83</v>
      </c>
      <c r="K1753" s="113" t="s">
        <v>129</v>
      </c>
      <c r="L1753" s="108">
        <v>82</v>
      </c>
      <c r="M1753" s="115">
        <v>82</v>
      </c>
      <c r="N1753" s="113" t="s">
        <v>129</v>
      </c>
    </row>
    <row r="1754" spans="1:14" ht="16.5">
      <c r="A1754" s="105" t="s">
        <v>3667</v>
      </c>
      <c r="B1754" s="67" t="s">
        <v>1257</v>
      </c>
      <c r="C1754" s="67" t="s">
        <v>891</v>
      </c>
      <c r="D1754" s="67" t="s">
        <v>895</v>
      </c>
      <c r="E1754" s="68" t="s">
        <v>385</v>
      </c>
      <c r="F1754" s="108">
        <v>7</v>
      </c>
      <c r="G1754" s="111">
        <v>7</v>
      </c>
      <c r="H1754" s="109" t="s">
        <v>129</v>
      </c>
      <c r="I1754" s="108">
        <v>5</v>
      </c>
      <c r="J1754" s="115">
        <v>5</v>
      </c>
      <c r="K1754" s="113" t="s">
        <v>129</v>
      </c>
      <c r="L1754" s="108">
        <v>5</v>
      </c>
      <c r="M1754" s="115">
        <v>5</v>
      </c>
      <c r="N1754" s="113" t="s">
        <v>129</v>
      </c>
    </row>
    <row r="1755" spans="1:14" ht="16.5">
      <c r="A1755" s="105" t="s">
        <v>3668</v>
      </c>
      <c r="B1755" s="67" t="s">
        <v>1257</v>
      </c>
      <c r="C1755" s="67" t="s">
        <v>891</v>
      </c>
      <c r="D1755" s="67" t="s">
        <v>895</v>
      </c>
      <c r="E1755" s="68" t="s">
        <v>3669</v>
      </c>
      <c r="F1755" s="108">
        <v>13</v>
      </c>
      <c r="G1755" s="111">
        <v>13</v>
      </c>
      <c r="H1755" s="109" t="s">
        <v>129</v>
      </c>
      <c r="I1755" s="108">
        <v>12</v>
      </c>
      <c r="J1755" s="115">
        <v>12</v>
      </c>
      <c r="K1755" s="113" t="s">
        <v>129</v>
      </c>
      <c r="L1755" s="108">
        <v>11</v>
      </c>
      <c r="M1755" s="115">
        <v>11</v>
      </c>
      <c r="N1755" s="113" t="s">
        <v>129</v>
      </c>
    </row>
    <row r="1756" spans="1:14" ht="16.5">
      <c r="A1756" s="105" t="s">
        <v>3670</v>
      </c>
      <c r="B1756" s="67" t="s">
        <v>1257</v>
      </c>
      <c r="C1756" s="67" t="s">
        <v>891</v>
      </c>
      <c r="D1756" s="67" t="s">
        <v>895</v>
      </c>
      <c r="E1756" s="68" t="s">
        <v>3671</v>
      </c>
      <c r="F1756" s="108">
        <v>16</v>
      </c>
      <c r="G1756" s="111">
        <v>16</v>
      </c>
      <c r="H1756" s="109" t="s">
        <v>129</v>
      </c>
      <c r="I1756" s="108">
        <v>13</v>
      </c>
      <c r="J1756" s="115">
        <v>13</v>
      </c>
      <c r="K1756" s="113" t="s">
        <v>129</v>
      </c>
      <c r="L1756" s="108">
        <v>12</v>
      </c>
      <c r="M1756" s="115">
        <v>12</v>
      </c>
      <c r="N1756" s="113" t="s">
        <v>129</v>
      </c>
    </row>
    <row r="1757" spans="1:14" ht="16.5">
      <c r="A1757" s="105" t="s">
        <v>3672</v>
      </c>
      <c r="B1757" s="67" t="s">
        <v>1257</v>
      </c>
      <c r="C1757" s="67" t="s">
        <v>891</v>
      </c>
      <c r="D1757" s="67" t="s">
        <v>895</v>
      </c>
      <c r="E1757" s="68" t="s">
        <v>3673</v>
      </c>
      <c r="F1757" s="108">
        <v>14</v>
      </c>
      <c r="G1757" s="111">
        <v>14</v>
      </c>
      <c r="H1757" s="109" t="s">
        <v>129</v>
      </c>
      <c r="I1757" s="108">
        <v>13</v>
      </c>
      <c r="J1757" s="115">
        <v>13</v>
      </c>
      <c r="K1757" s="113" t="s">
        <v>129</v>
      </c>
      <c r="L1757" s="108">
        <v>17</v>
      </c>
      <c r="M1757" s="115">
        <v>17</v>
      </c>
      <c r="N1757" s="113" t="s">
        <v>129</v>
      </c>
    </row>
    <row r="1758" spans="1:14" ht="16.5">
      <c r="A1758" s="105" t="s">
        <v>3674</v>
      </c>
      <c r="B1758" s="67" t="s">
        <v>1257</v>
      </c>
      <c r="C1758" s="67" t="s">
        <v>891</v>
      </c>
      <c r="D1758" s="67" t="s">
        <v>895</v>
      </c>
      <c r="E1758" s="68" t="s">
        <v>3675</v>
      </c>
      <c r="F1758" s="108">
        <v>14</v>
      </c>
      <c r="G1758" s="111">
        <v>14</v>
      </c>
      <c r="H1758" s="109" t="s">
        <v>129</v>
      </c>
      <c r="I1758" s="108">
        <v>14</v>
      </c>
      <c r="J1758" s="115">
        <v>14</v>
      </c>
      <c r="K1758" s="113" t="s">
        <v>129</v>
      </c>
      <c r="L1758" s="108">
        <v>12</v>
      </c>
      <c r="M1758" s="115">
        <v>12</v>
      </c>
      <c r="N1758" s="113" t="s">
        <v>129</v>
      </c>
    </row>
    <row r="1759" spans="1:14" ht="16.5">
      <c r="A1759" s="105" t="s">
        <v>3676</v>
      </c>
      <c r="B1759" s="67" t="s">
        <v>1257</v>
      </c>
      <c r="C1759" s="67" t="s">
        <v>891</v>
      </c>
      <c r="D1759" s="67" t="s">
        <v>895</v>
      </c>
      <c r="E1759" s="68" t="s">
        <v>3677</v>
      </c>
      <c r="F1759" s="108">
        <v>30</v>
      </c>
      <c r="G1759" s="111">
        <v>30</v>
      </c>
      <c r="H1759" s="109" t="s">
        <v>129</v>
      </c>
      <c r="I1759" s="108">
        <v>26</v>
      </c>
      <c r="J1759" s="115">
        <v>26</v>
      </c>
      <c r="K1759" s="113" t="s">
        <v>129</v>
      </c>
      <c r="L1759" s="108">
        <v>25</v>
      </c>
      <c r="M1759" s="115">
        <v>25</v>
      </c>
      <c r="N1759" s="113" t="s">
        <v>129</v>
      </c>
    </row>
    <row r="1760" spans="1:14" ht="16.5">
      <c r="A1760" s="105" t="s">
        <v>896</v>
      </c>
      <c r="B1760" s="67" t="s">
        <v>1257</v>
      </c>
      <c r="C1760" s="67" t="s">
        <v>891</v>
      </c>
      <c r="D1760" s="67" t="s">
        <v>897</v>
      </c>
      <c r="E1760" s="68"/>
      <c r="F1760" s="108">
        <v>201</v>
      </c>
      <c r="G1760" s="111">
        <v>199</v>
      </c>
      <c r="H1760" s="109">
        <v>2</v>
      </c>
      <c r="I1760" s="108">
        <v>186</v>
      </c>
      <c r="J1760" s="115">
        <v>184</v>
      </c>
      <c r="K1760" s="113">
        <v>2</v>
      </c>
      <c r="L1760" s="108">
        <v>185</v>
      </c>
      <c r="M1760" s="115">
        <v>181</v>
      </c>
      <c r="N1760" s="113">
        <v>3</v>
      </c>
    </row>
    <row r="1761" spans="1:14" ht="16.5">
      <c r="A1761" s="105" t="s">
        <v>3678</v>
      </c>
      <c r="B1761" s="67" t="s">
        <v>1257</v>
      </c>
      <c r="C1761" s="67" t="s">
        <v>891</v>
      </c>
      <c r="D1761" s="67" t="s">
        <v>897</v>
      </c>
      <c r="E1761" s="68" t="s">
        <v>3679</v>
      </c>
      <c r="F1761" s="108">
        <v>36</v>
      </c>
      <c r="G1761" s="111">
        <v>36</v>
      </c>
      <c r="H1761" s="109" t="s">
        <v>129</v>
      </c>
      <c r="I1761" s="108">
        <v>35</v>
      </c>
      <c r="J1761" s="115">
        <v>35</v>
      </c>
      <c r="K1761" s="113" t="s">
        <v>129</v>
      </c>
      <c r="L1761" s="108">
        <v>33</v>
      </c>
      <c r="M1761" s="115">
        <v>33</v>
      </c>
      <c r="N1761" s="113" t="s">
        <v>129</v>
      </c>
    </row>
    <row r="1762" spans="1:14" ht="16.5">
      <c r="A1762" s="105" t="s">
        <v>3680</v>
      </c>
      <c r="B1762" s="67" t="s">
        <v>1257</v>
      </c>
      <c r="C1762" s="67" t="s">
        <v>891</v>
      </c>
      <c r="D1762" s="67" t="s">
        <v>897</v>
      </c>
      <c r="E1762" s="68" t="s">
        <v>3681</v>
      </c>
      <c r="F1762" s="108">
        <v>52</v>
      </c>
      <c r="G1762" s="111">
        <v>51</v>
      </c>
      <c r="H1762" s="109">
        <v>1</v>
      </c>
      <c r="I1762" s="108">
        <v>47</v>
      </c>
      <c r="J1762" s="115">
        <v>46</v>
      </c>
      <c r="K1762" s="113">
        <v>1</v>
      </c>
      <c r="L1762" s="108">
        <v>44</v>
      </c>
      <c r="M1762" s="115">
        <v>43</v>
      </c>
      <c r="N1762" s="113">
        <v>1</v>
      </c>
    </row>
    <row r="1763" spans="1:14" ht="16.5">
      <c r="A1763" s="105" t="s">
        <v>3682</v>
      </c>
      <c r="B1763" s="67" t="s">
        <v>1257</v>
      </c>
      <c r="C1763" s="67" t="s">
        <v>891</v>
      </c>
      <c r="D1763" s="67" t="s">
        <v>897</v>
      </c>
      <c r="E1763" s="68" t="s">
        <v>3683</v>
      </c>
      <c r="F1763" s="108">
        <v>10</v>
      </c>
      <c r="G1763" s="111">
        <v>10</v>
      </c>
      <c r="H1763" s="109" t="s">
        <v>129</v>
      </c>
      <c r="I1763" s="108">
        <v>7</v>
      </c>
      <c r="J1763" s="115">
        <v>7</v>
      </c>
      <c r="K1763" s="113" t="s">
        <v>129</v>
      </c>
      <c r="L1763" s="108">
        <v>13</v>
      </c>
      <c r="M1763" s="115">
        <v>12</v>
      </c>
      <c r="N1763" s="113">
        <v>1</v>
      </c>
    </row>
    <row r="1764" spans="1:14" ht="16.5">
      <c r="A1764" s="105" t="s">
        <v>3684</v>
      </c>
      <c r="B1764" s="67" t="s">
        <v>1257</v>
      </c>
      <c r="C1764" s="67" t="s">
        <v>891</v>
      </c>
      <c r="D1764" s="67" t="s">
        <v>897</v>
      </c>
      <c r="E1764" s="68" t="s">
        <v>3685</v>
      </c>
      <c r="F1764" s="108">
        <v>32</v>
      </c>
      <c r="G1764" s="111">
        <v>32</v>
      </c>
      <c r="H1764" s="109" t="s">
        <v>129</v>
      </c>
      <c r="I1764" s="108">
        <v>31</v>
      </c>
      <c r="J1764" s="115">
        <v>31</v>
      </c>
      <c r="K1764" s="113" t="s">
        <v>129</v>
      </c>
      <c r="L1764" s="108">
        <v>27</v>
      </c>
      <c r="M1764" s="115">
        <v>26</v>
      </c>
      <c r="N1764" s="113" t="s">
        <v>129</v>
      </c>
    </row>
    <row r="1765" spans="1:14" ht="16.5">
      <c r="A1765" s="105" t="s">
        <v>3686</v>
      </c>
      <c r="B1765" s="67" t="s">
        <v>1257</v>
      </c>
      <c r="C1765" s="67" t="s">
        <v>891</v>
      </c>
      <c r="D1765" s="67" t="s">
        <v>897</v>
      </c>
      <c r="E1765" s="68" t="s">
        <v>3687</v>
      </c>
      <c r="F1765" s="108">
        <v>33</v>
      </c>
      <c r="G1765" s="111">
        <v>33</v>
      </c>
      <c r="H1765" s="109" t="s">
        <v>129</v>
      </c>
      <c r="I1765" s="108">
        <v>34</v>
      </c>
      <c r="J1765" s="115">
        <v>34</v>
      </c>
      <c r="K1765" s="113" t="s">
        <v>129</v>
      </c>
      <c r="L1765" s="108">
        <v>34</v>
      </c>
      <c r="M1765" s="115">
        <v>34</v>
      </c>
      <c r="N1765" s="113" t="s">
        <v>129</v>
      </c>
    </row>
    <row r="1766" spans="1:14" ht="16.5">
      <c r="A1766" s="105" t="s">
        <v>3688</v>
      </c>
      <c r="B1766" s="67" t="s">
        <v>1257</v>
      </c>
      <c r="C1766" s="67" t="s">
        <v>891</v>
      </c>
      <c r="D1766" s="67" t="s">
        <v>897</v>
      </c>
      <c r="E1766" s="68" t="s">
        <v>3689</v>
      </c>
      <c r="F1766" s="108">
        <v>38</v>
      </c>
      <c r="G1766" s="111">
        <v>37</v>
      </c>
      <c r="H1766" s="109">
        <v>1</v>
      </c>
      <c r="I1766" s="108">
        <v>32</v>
      </c>
      <c r="J1766" s="115">
        <v>31</v>
      </c>
      <c r="K1766" s="113">
        <v>1</v>
      </c>
      <c r="L1766" s="108">
        <v>34</v>
      </c>
      <c r="M1766" s="115">
        <v>33</v>
      </c>
      <c r="N1766" s="113">
        <v>1</v>
      </c>
    </row>
    <row r="1767" spans="1:14" ht="16.5">
      <c r="A1767" s="105" t="s">
        <v>898</v>
      </c>
      <c r="B1767" s="67" t="s">
        <v>1257</v>
      </c>
      <c r="C1767" s="67" t="s">
        <v>891</v>
      </c>
      <c r="D1767" s="67" t="s">
        <v>899</v>
      </c>
      <c r="E1767" s="68"/>
      <c r="F1767" s="108">
        <v>183</v>
      </c>
      <c r="G1767" s="111">
        <v>180</v>
      </c>
      <c r="H1767" s="109">
        <v>3</v>
      </c>
      <c r="I1767" s="108">
        <v>155</v>
      </c>
      <c r="J1767" s="115">
        <v>153</v>
      </c>
      <c r="K1767" s="113">
        <v>2</v>
      </c>
      <c r="L1767" s="108">
        <v>139</v>
      </c>
      <c r="M1767" s="115">
        <v>137</v>
      </c>
      <c r="N1767" s="113">
        <v>1</v>
      </c>
    </row>
    <row r="1768" spans="1:14" ht="16.5">
      <c r="A1768" s="105" t="s">
        <v>3690</v>
      </c>
      <c r="B1768" s="67" t="s">
        <v>1257</v>
      </c>
      <c r="C1768" s="67" t="s">
        <v>891</v>
      </c>
      <c r="D1768" s="67" t="s">
        <v>899</v>
      </c>
      <c r="E1768" s="68" t="s">
        <v>3691</v>
      </c>
      <c r="F1768" s="108">
        <v>6</v>
      </c>
      <c r="G1768" s="111">
        <v>6</v>
      </c>
      <c r="H1768" s="109" t="s">
        <v>129</v>
      </c>
      <c r="I1768" s="108">
        <v>3</v>
      </c>
      <c r="J1768" s="115">
        <v>3</v>
      </c>
      <c r="K1768" s="113" t="s">
        <v>129</v>
      </c>
      <c r="L1768" s="108">
        <v>3</v>
      </c>
      <c r="M1768" s="115">
        <v>2</v>
      </c>
      <c r="N1768" s="113" t="s">
        <v>129</v>
      </c>
    </row>
    <row r="1769" spans="1:14" ht="16.5">
      <c r="A1769" s="105" t="s">
        <v>3692</v>
      </c>
      <c r="B1769" s="67" t="s">
        <v>1257</v>
      </c>
      <c r="C1769" s="67" t="s">
        <v>891</v>
      </c>
      <c r="D1769" s="67" t="s">
        <v>899</v>
      </c>
      <c r="E1769" s="68" t="s">
        <v>3693</v>
      </c>
      <c r="F1769" s="108">
        <v>5</v>
      </c>
      <c r="G1769" s="111">
        <v>5</v>
      </c>
      <c r="H1769" s="109" t="s">
        <v>129</v>
      </c>
      <c r="I1769" s="108">
        <v>1</v>
      </c>
      <c r="J1769" s="115" t="s">
        <v>130</v>
      </c>
      <c r="K1769" s="113" t="s">
        <v>130</v>
      </c>
      <c r="L1769" s="108">
        <v>1</v>
      </c>
      <c r="M1769" s="115" t="s">
        <v>130</v>
      </c>
      <c r="N1769" s="113" t="s">
        <v>130</v>
      </c>
    </row>
    <row r="1770" spans="1:14" ht="16.5">
      <c r="A1770" s="105" t="s">
        <v>3694</v>
      </c>
      <c r="B1770" s="67" t="s">
        <v>1257</v>
      </c>
      <c r="C1770" s="67" t="s">
        <v>891</v>
      </c>
      <c r="D1770" s="67" t="s">
        <v>899</v>
      </c>
      <c r="E1770" s="68" t="s">
        <v>3695</v>
      </c>
      <c r="F1770" s="108">
        <v>20</v>
      </c>
      <c r="G1770" s="111">
        <v>20</v>
      </c>
      <c r="H1770" s="109" t="s">
        <v>129</v>
      </c>
      <c r="I1770" s="108">
        <v>20</v>
      </c>
      <c r="J1770" s="115">
        <v>20</v>
      </c>
      <c r="K1770" s="113" t="s">
        <v>129</v>
      </c>
      <c r="L1770" s="108">
        <v>15</v>
      </c>
      <c r="M1770" s="115">
        <v>15</v>
      </c>
      <c r="N1770" s="113" t="s">
        <v>129</v>
      </c>
    </row>
    <row r="1771" spans="1:14" ht="16.5">
      <c r="A1771" s="105" t="s">
        <v>3696</v>
      </c>
      <c r="B1771" s="67" t="s">
        <v>1257</v>
      </c>
      <c r="C1771" s="67" t="s">
        <v>891</v>
      </c>
      <c r="D1771" s="67" t="s">
        <v>899</v>
      </c>
      <c r="E1771" s="68" t="s">
        <v>3697</v>
      </c>
      <c r="F1771" s="108">
        <v>6</v>
      </c>
      <c r="G1771" s="111">
        <v>6</v>
      </c>
      <c r="H1771" s="109" t="s">
        <v>129</v>
      </c>
      <c r="I1771" s="108">
        <v>3</v>
      </c>
      <c r="J1771" s="115">
        <v>3</v>
      </c>
      <c r="K1771" s="113" t="s">
        <v>129</v>
      </c>
      <c r="L1771" s="108">
        <v>4</v>
      </c>
      <c r="M1771" s="115">
        <v>4</v>
      </c>
      <c r="N1771" s="113" t="s">
        <v>129</v>
      </c>
    </row>
    <row r="1772" spans="1:14" ht="16.5">
      <c r="A1772" s="105" t="s">
        <v>3698</v>
      </c>
      <c r="B1772" s="67" t="s">
        <v>1257</v>
      </c>
      <c r="C1772" s="67" t="s">
        <v>891</v>
      </c>
      <c r="D1772" s="67" t="s">
        <v>899</v>
      </c>
      <c r="E1772" s="68" t="s">
        <v>2479</v>
      </c>
      <c r="F1772" s="108">
        <v>12</v>
      </c>
      <c r="G1772" s="111">
        <v>12</v>
      </c>
      <c r="H1772" s="109" t="s">
        <v>129</v>
      </c>
      <c r="I1772" s="108">
        <v>8</v>
      </c>
      <c r="J1772" s="115">
        <v>8</v>
      </c>
      <c r="K1772" s="113" t="s">
        <v>129</v>
      </c>
      <c r="L1772" s="108">
        <v>8</v>
      </c>
      <c r="M1772" s="115">
        <v>8</v>
      </c>
      <c r="N1772" s="113" t="s">
        <v>129</v>
      </c>
    </row>
    <row r="1773" spans="1:14" ht="16.5">
      <c r="A1773" s="105" t="s">
        <v>3699</v>
      </c>
      <c r="B1773" s="67" t="s">
        <v>1257</v>
      </c>
      <c r="C1773" s="67" t="s">
        <v>891</v>
      </c>
      <c r="D1773" s="67" t="s">
        <v>899</v>
      </c>
      <c r="E1773" s="68" t="s">
        <v>252</v>
      </c>
      <c r="F1773" s="108">
        <v>22</v>
      </c>
      <c r="G1773" s="111">
        <v>22</v>
      </c>
      <c r="H1773" s="109" t="s">
        <v>129</v>
      </c>
      <c r="I1773" s="108">
        <v>21</v>
      </c>
      <c r="J1773" s="115">
        <v>21</v>
      </c>
      <c r="K1773" s="113" t="s">
        <v>129</v>
      </c>
      <c r="L1773" s="108">
        <v>19</v>
      </c>
      <c r="M1773" s="115">
        <v>19</v>
      </c>
      <c r="N1773" s="113" t="s">
        <v>129</v>
      </c>
    </row>
    <row r="1774" spans="1:14" ht="16.5">
      <c r="A1774" s="105" t="s">
        <v>3700</v>
      </c>
      <c r="B1774" s="67" t="s">
        <v>1257</v>
      </c>
      <c r="C1774" s="67" t="s">
        <v>891</v>
      </c>
      <c r="D1774" s="67" t="s">
        <v>899</v>
      </c>
      <c r="E1774" s="68" t="s">
        <v>192</v>
      </c>
      <c r="F1774" s="108">
        <v>2</v>
      </c>
      <c r="G1774" s="111" t="s">
        <v>130</v>
      </c>
      <c r="H1774" s="109" t="s">
        <v>130</v>
      </c>
      <c r="I1774" s="108">
        <v>3</v>
      </c>
      <c r="J1774" s="115">
        <v>3</v>
      </c>
      <c r="K1774" s="113" t="s">
        <v>129</v>
      </c>
      <c r="L1774" s="108">
        <v>4</v>
      </c>
      <c r="M1774" s="115">
        <v>4</v>
      </c>
      <c r="N1774" s="113" t="s">
        <v>129</v>
      </c>
    </row>
    <row r="1775" spans="1:14" ht="16.5">
      <c r="A1775" s="105" t="s">
        <v>3701</v>
      </c>
      <c r="B1775" s="67" t="s">
        <v>1257</v>
      </c>
      <c r="C1775" s="67" t="s">
        <v>891</v>
      </c>
      <c r="D1775" s="67" t="s">
        <v>899</v>
      </c>
      <c r="E1775" s="68" t="s">
        <v>3702</v>
      </c>
      <c r="F1775" s="108">
        <v>10</v>
      </c>
      <c r="G1775" s="111">
        <v>9</v>
      </c>
      <c r="H1775" s="109">
        <v>1</v>
      </c>
      <c r="I1775" s="108">
        <v>8</v>
      </c>
      <c r="J1775" s="115">
        <v>8</v>
      </c>
      <c r="K1775" s="113" t="s">
        <v>129</v>
      </c>
      <c r="L1775" s="108">
        <v>8</v>
      </c>
      <c r="M1775" s="115">
        <v>8</v>
      </c>
      <c r="N1775" s="113" t="s">
        <v>129</v>
      </c>
    </row>
    <row r="1776" spans="1:14" ht="16.5">
      <c r="A1776" s="105" t="s">
        <v>3703</v>
      </c>
      <c r="B1776" s="67" t="s">
        <v>1257</v>
      </c>
      <c r="C1776" s="67" t="s">
        <v>891</v>
      </c>
      <c r="D1776" s="67" t="s">
        <v>899</v>
      </c>
      <c r="E1776" s="68" t="s">
        <v>3704</v>
      </c>
      <c r="F1776" s="108">
        <v>10</v>
      </c>
      <c r="G1776" s="111">
        <v>10</v>
      </c>
      <c r="H1776" s="109" t="s">
        <v>129</v>
      </c>
      <c r="I1776" s="108">
        <v>10</v>
      </c>
      <c r="J1776" s="115">
        <v>10</v>
      </c>
      <c r="K1776" s="113" t="s">
        <v>129</v>
      </c>
      <c r="L1776" s="108">
        <v>9</v>
      </c>
      <c r="M1776" s="115">
        <v>9</v>
      </c>
      <c r="N1776" s="113" t="s">
        <v>129</v>
      </c>
    </row>
    <row r="1777" spans="1:14" ht="16.5">
      <c r="A1777" s="105" t="s">
        <v>3705</v>
      </c>
      <c r="B1777" s="67" t="s">
        <v>1257</v>
      </c>
      <c r="C1777" s="67" t="s">
        <v>891</v>
      </c>
      <c r="D1777" s="67" t="s">
        <v>899</v>
      </c>
      <c r="E1777" s="68" t="s">
        <v>3706</v>
      </c>
      <c r="F1777" s="108">
        <v>23</v>
      </c>
      <c r="G1777" s="111">
        <v>23</v>
      </c>
      <c r="H1777" s="109" t="s">
        <v>129</v>
      </c>
      <c r="I1777" s="108">
        <v>19</v>
      </c>
      <c r="J1777" s="115">
        <v>19</v>
      </c>
      <c r="K1777" s="113" t="s">
        <v>129</v>
      </c>
      <c r="L1777" s="108">
        <v>14</v>
      </c>
      <c r="M1777" s="115">
        <v>14</v>
      </c>
      <c r="N1777" s="113" t="s">
        <v>129</v>
      </c>
    </row>
    <row r="1778" spans="1:14" ht="16.5">
      <c r="A1778" s="105" t="s">
        <v>3707</v>
      </c>
      <c r="B1778" s="67" t="s">
        <v>1257</v>
      </c>
      <c r="C1778" s="67" t="s">
        <v>891</v>
      </c>
      <c r="D1778" s="67" t="s">
        <v>899</v>
      </c>
      <c r="E1778" s="68" t="s">
        <v>340</v>
      </c>
      <c r="F1778" s="108">
        <v>20</v>
      </c>
      <c r="G1778" s="111">
        <v>20</v>
      </c>
      <c r="H1778" s="109" t="s">
        <v>129</v>
      </c>
      <c r="I1778" s="108">
        <v>20</v>
      </c>
      <c r="J1778" s="115">
        <v>20</v>
      </c>
      <c r="K1778" s="113" t="s">
        <v>129</v>
      </c>
      <c r="L1778" s="108">
        <v>20</v>
      </c>
      <c r="M1778" s="115">
        <v>20</v>
      </c>
      <c r="N1778" s="113" t="s">
        <v>129</v>
      </c>
    </row>
    <row r="1779" spans="1:14" ht="16.5">
      <c r="A1779" s="105" t="s">
        <v>3708</v>
      </c>
      <c r="B1779" s="67" t="s">
        <v>1257</v>
      </c>
      <c r="C1779" s="67" t="s">
        <v>891</v>
      </c>
      <c r="D1779" s="67" t="s">
        <v>899</v>
      </c>
      <c r="E1779" s="68" t="s">
        <v>3709</v>
      </c>
      <c r="F1779" s="108">
        <v>44</v>
      </c>
      <c r="G1779" s="111">
        <v>42</v>
      </c>
      <c r="H1779" s="109">
        <v>2</v>
      </c>
      <c r="I1779" s="108">
        <v>37</v>
      </c>
      <c r="J1779" s="115">
        <v>35</v>
      </c>
      <c r="K1779" s="113">
        <v>2</v>
      </c>
      <c r="L1779" s="108">
        <v>32</v>
      </c>
      <c r="M1779" s="115">
        <v>31</v>
      </c>
      <c r="N1779" s="113">
        <v>1</v>
      </c>
    </row>
    <row r="1780" spans="1:14" ht="16.5">
      <c r="A1780" s="105" t="s">
        <v>3710</v>
      </c>
      <c r="B1780" s="67" t="s">
        <v>1257</v>
      </c>
      <c r="C1780" s="67" t="s">
        <v>891</v>
      </c>
      <c r="D1780" s="67" t="s">
        <v>899</v>
      </c>
      <c r="E1780" s="68" t="s">
        <v>3711</v>
      </c>
      <c r="F1780" s="108">
        <v>2</v>
      </c>
      <c r="G1780" s="111" t="s">
        <v>130</v>
      </c>
      <c r="H1780" s="109" t="s">
        <v>130</v>
      </c>
      <c r="I1780" s="108">
        <v>1</v>
      </c>
      <c r="J1780" s="115" t="s">
        <v>130</v>
      </c>
      <c r="K1780" s="113" t="s">
        <v>130</v>
      </c>
      <c r="L1780" s="108">
        <v>1</v>
      </c>
      <c r="M1780" s="115" t="s">
        <v>130</v>
      </c>
      <c r="N1780" s="113" t="s">
        <v>130</v>
      </c>
    </row>
    <row r="1781" spans="1:14" ht="16.5">
      <c r="A1781" s="105" t="s">
        <v>3712</v>
      </c>
      <c r="B1781" s="67" t="s">
        <v>1257</v>
      </c>
      <c r="C1781" s="67" t="s">
        <v>891</v>
      </c>
      <c r="D1781" s="67" t="s">
        <v>899</v>
      </c>
      <c r="E1781" s="68" t="s">
        <v>3713</v>
      </c>
      <c r="F1781" s="108">
        <v>1</v>
      </c>
      <c r="G1781" s="111" t="s">
        <v>130</v>
      </c>
      <c r="H1781" s="109" t="s">
        <v>130</v>
      </c>
      <c r="I1781" s="108">
        <v>1</v>
      </c>
      <c r="J1781" s="115" t="s">
        <v>130</v>
      </c>
      <c r="K1781" s="113" t="s">
        <v>130</v>
      </c>
      <c r="L1781" s="108">
        <v>1</v>
      </c>
      <c r="M1781" s="115" t="s">
        <v>130</v>
      </c>
      <c r="N1781" s="113" t="s">
        <v>130</v>
      </c>
    </row>
    <row r="1782" spans="1:14" ht="16.5">
      <c r="A1782" s="105" t="s">
        <v>903</v>
      </c>
      <c r="B1782" s="67" t="s">
        <v>1257</v>
      </c>
      <c r="C1782" s="67" t="s">
        <v>902</v>
      </c>
      <c r="D1782" s="67"/>
      <c r="E1782" s="68"/>
      <c r="F1782" s="108">
        <v>224</v>
      </c>
      <c r="G1782" s="111">
        <v>216</v>
      </c>
      <c r="H1782" s="109">
        <v>8</v>
      </c>
      <c r="I1782" s="108">
        <v>239</v>
      </c>
      <c r="J1782" s="115">
        <v>231</v>
      </c>
      <c r="K1782" s="113">
        <v>8</v>
      </c>
      <c r="L1782" s="108">
        <v>219</v>
      </c>
      <c r="M1782" s="115">
        <v>211</v>
      </c>
      <c r="N1782" s="113">
        <v>8</v>
      </c>
    </row>
    <row r="1783" spans="1:14" ht="16.5">
      <c r="A1783" s="105" t="s">
        <v>3714</v>
      </c>
      <c r="B1783" s="67" t="s">
        <v>1257</v>
      </c>
      <c r="C1783" s="67" t="s">
        <v>902</v>
      </c>
      <c r="D1783" s="67" t="s">
        <v>902</v>
      </c>
      <c r="E1783" s="68" t="s">
        <v>271</v>
      </c>
      <c r="F1783" s="108">
        <v>12</v>
      </c>
      <c r="G1783" s="111">
        <v>12</v>
      </c>
      <c r="H1783" s="109" t="s">
        <v>129</v>
      </c>
      <c r="I1783" s="108">
        <v>13</v>
      </c>
      <c r="J1783" s="115">
        <v>12</v>
      </c>
      <c r="K1783" s="113">
        <v>1</v>
      </c>
      <c r="L1783" s="108">
        <v>9</v>
      </c>
      <c r="M1783" s="115">
        <v>9</v>
      </c>
      <c r="N1783" s="113" t="s">
        <v>129</v>
      </c>
    </row>
    <row r="1784" spans="1:14" ht="16.5">
      <c r="A1784" s="105" t="s">
        <v>3715</v>
      </c>
      <c r="B1784" s="67" t="s">
        <v>1257</v>
      </c>
      <c r="C1784" s="67" t="s">
        <v>902</v>
      </c>
      <c r="D1784" s="67" t="s">
        <v>902</v>
      </c>
      <c r="E1784" s="68" t="s">
        <v>315</v>
      </c>
      <c r="F1784" s="108">
        <v>6</v>
      </c>
      <c r="G1784" s="111">
        <v>6</v>
      </c>
      <c r="H1784" s="109" t="s">
        <v>129</v>
      </c>
      <c r="I1784" s="108">
        <v>6</v>
      </c>
      <c r="J1784" s="115">
        <v>6</v>
      </c>
      <c r="K1784" s="113" t="s">
        <v>129</v>
      </c>
      <c r="L1784" s="108">
        <v>6</v>
      </c>
      <c r="M1784" s="115">
        <v>6</v>
      </c>
      <c r="N1784" s="113" t="s">
        <v>129</v>
      </c>
    </row>
    <row r="1785" spans="1:14" ht="16.5">
      <c r="A1785" s="105" t="s">
        <v>3716</v>
      </c>
      <c r="B1785" s="67" t="s">
        <v>1257</v>
      </c>
      <c r="C1785" s="67" t="s">
        <v>902</v>
      </c>
      <c r="D1785" s="67" t="s">
        <v>902</v>
      </c>
      <c r="E1785" s="68" t="s">
        <v>3717</v>
      </c>
      <c r="F1785" s="108">
        <v>6</v>
      </c>
      <c r="G1785" s="111">
        <v>6</v>
      </c>
      <c r="H1785" s="109" t="s">
        <v>129</v>
      </c>
      <c r="I1785" s="108">
        <v>6</v>
      </c>
      <c r="J1785" s="115">
        <v>6</v>
      </c>
      <c r="K1785" s="113" t="s">
        <v>129</v>
      </c>
      <c r="L1785" s="108">
        <v>6</v>
      </c>
      <c r="M1785" s="115">
        <v>6</v>
      </c>
      <c r="N1785" s="113" t="s">
        <v>129</v>
      </c>
    </row>
    <row r="1786" spans="1:14" ht="16.5">
      <c r="A1786" s="105" t="s">
        <v>3718</v>
      </c>
      <c r="B1786" s="67" t="s">
        <v>1257</v>
      </c>
      <c r="C1786" s="67" t="s">
        <v>902</v>
      </c>
      <c r="D1786" s="67" t="s">
        <v>902</v>
      </c>
      <c r="E1786" s="68" t="s">
        <v>3719</v>
      </c>
      <c r="F1786" s="108">
        <v>9</v>
      </c>
      <c r="G1786" s="111">
        <v>9</v>
      </c>
      <c r="H1786" s="109" t="s">
        <v>129</v>
      </c>
      <c r="I1786" s="108">
        <v>10</v>
      </c>
      <c r="J1786" s="115">
        <v>10</v>
      </c>
      <c r="K1786" s="113" t="s">
        <v>129</v>
      </c>
      <c r="L1786" s="108">
        <v>14</v>
      </c>
      <c r="M1786" s="115">
        <v>12</v>
      </c>
      <c r="N1786" s="113">
        <v>2</v>
      </c>
    </row>
    <row r="1787" spans="1:14" ht="16.5">
      <c r="A1787" s="105" t="s">
        <v>3720</v>
      </c>
      <c r="B1787" s="67" t="s">
        <v>1257</v>
      </c>
      <c r="C1787" s="67" t="s">
        <v>902</v>
      </c>
      <c r="D1787" s="67" t="s">
        <v>902</v>
      </c>
      <c r="E1787" s="68" t="s">
        <v>146</v>
      </c>
      <c r="F1787" s="108">
        <v>29</v>
      </c>
      <c r="G1787" s="111">
        <v>29</v>
      </c>
      <c r="H1787" s="109" t="s">
        <v>129</v>
      </c>
      <c r="I1787" s="108">
        <v>34</v>
      </c>
      <c r="J1787" s="115">
        <v>34</v>
      </c>
      <c r="K1787" s="113" t="s">
        <v>129</v>
      </c>
      <c r="L1787" s="108">
        <v>33</v>
      </c>
      <c r="M1787" s="115">
        <v>33</v>
      </c>
      <c r="N1787" s="113" t="s">
        <v>129</v>
      </c>
    </row>
    <row r="1788" spans="1:14" ht="16.5">
      <c r="A1788" s="105" t="s">
        <v>3721</v>
      </c>
      <c r="B1788" s="67" t="s">
        <v>1257</v>
      </c>
      <c r="C1788" s="67" t="s">
        <v>902</v>
      </c>
      <c r="D1788" s="67" t="s">
        <v>902</v>
      </c>
      <c r="E1788" s="68" t="s">
        <v>297</v>
      </c>
      <c r="F1788" s="108">
        <v>27</v>
      </c>
      <c r="G1788" s="111">
        <v>26</v>
      </c>
      <c r="H1788" s="109">
        <v>1</v>
      </c>
      <c r="I1788" s="108">
        <v>31</v>
      </c>
      <c r="J1788" s="115">
        <v>30</v>
      </c>
      <c r="K1788" s="113">
        <v>1</v>
      </c>
      <c r="L1788" s="108">
        <v>29</v>
      </c>
      <c r="M1788" s="115">
        <v>28</v>
      </c>
      <c r="N1788" s="113">
        <v>1</v>
      </c>
    </row>
    <row r="1789" spans="1:14" ht="16.5">
      <c r="A1789" s="105" t="s">
        <v>3722</v>
      </c>
      <c r="B1789" s="67" t="s">
        <v>1257</v>
      </c>
      <c r="C1789" s="67" t="s">
        <v>902</v>
      </c>
      <c r="D1789" s="67" t="s">
        <v>902</v>
      </c>
      <c r="E1789" s="68" t="s">
        <v>3723</v>
      </c>
      <c r="F1789" s="108">
        <v>23</v>
      </c>
      <c r="G1789" s="111">
        <v>20</v>
      </c>
      <c r="H1789" s="109">
        <v>3</v>
      </c>
      <c r="I1789" s="108">
        <v>23</v>
      </c>
      <c r="J1789" s="115">
        <v>20</v>
      </c>
      <c r="K1789" s="113">
        <v>3</v>
      </c>
      <c r="L1789" s="108">
        <v>22</v>
      </c>
      <c r="M1789" s="115">
        <v>19</v>
      </c>
      <c r="N1789" s="113">
        <v>3</v>
      </c>
    </row>
    <row r="1790" spans="1:14" ht="16.5">
      <c r="A1790" s="105" t="s">
        <v>3724</v>
      </c>
      <c r="B1790" s="67" t="s">
        <v>1257</v>
      </c>
      <c r="C1790" s="67" t="s">
        <v>902</v>
      </c>
      <c r="D1790" s="67" t="s">
        <v>902</v>
      </c>
      <c r="E1790" s="68" t="s">
        <v>357</v>
      </c>
      <c r="F1790" s="108">
        <v>54</v>
      </c>
      <c r="G1790" s="111">
        <v>52</v>
      </c>
      <c r="H1790" s="109">
        <v>2</v>
      </c>
      <c r="I1790" s="108">
        <v>58</v>
      </c>
      <c r="J1790" s="115">
        <v>56</v>
      </c>
      <c r="K1790" s="113">
        <v>2</v>
      </c>
      <c r="L1790" s="108">
        <v>49</v>
      </c>
      <c r="M1790" s="115">
        <v>47</v>
      </c>
      <c r="N1790" s="113">
        <v>2</v>
      </c>
    </row>
    <row r="1791" spans="1:14" ht="16.5">
      <c r="A1791" s="105" t="s">
        <v>3725</v>
      </c>
      <c r="B1791" s="67" t="s">
        <v>1257</v>
      </c>
      <c r="C1791" s="67" t="s">
        <v>902</v>
      </c>
      <c r="D1791" s="67" t="s">
        <v>902</v>
      </c>
      <c r="E1791" s="68" t="s">
        <v>3726</v>
      </c>
      <c r="F1791" s="108">
        <v>46</v>
      </c>
      <c r="G1791" s="111">
        <v>44</v>
      </c>
      <c r="H1791" s="109">
        <v>2</v>
      </c>
      <c r="I1791" s="108">
        <v>47</v>
      </c>
      <c r="J1791" s="115">
        <v>46</v>
      </c>
      <c r="K1791" s="113">
        <v>1</v>
      </c>
      <c r="L1791" s="108">
        <v>40</v>
      </c>
      <c r="M1791" s="115">
        <v>40</v>
      </c>
      <c r="N1791" s="113" t="s">
        <v>129</v>
      </c>
    </row>
    <row r="1792" spans="1:14" ht="16.5">
      <c r="A1792" s="105" t="s">
        <v>3727</v>
      </c>
      <c r="B1792" s="67" t="s">
        <v>1257</v>
      </c>
      <c r="C1792" s="67" t="s">
        <v>902</v>
      </c>
      <c r="D1792" s="67" t="s">
        <v>902</v>
      </c>
      <c r="E1792" s="68" t="s">
        <v>366</v>
      </c>
      <c r="F1792" s="108">
        <v>12</v>
      </c>
      <c r="G1792" s="111">
        <v>12</v>
      </c>
      <c r="H1792" s="109" t="s">
        <v>129</v>
      </c>
      <c r="I1792" s="108">
        <v>11</v>
      </c>
      <c r="J1792" s="115">
        <v>11</v>
      </c>
      <c r="K1792" s="113" t="s">
        <v>129</v>
      </c>
      <c r="L1792" s="108">
        <v>11</v>
      </c>
      <c r="M1792" s="115">
        <v>11</v>
      </c>
      <c r="N1792" s="113" t="s">
        <v>129</v>
      </c>
    </row>
    <row r="1793" spans="1:14" ht="16.5">
      <c r="A1793" s="105" t="s">
        <v>3728</v>
      </c>
      <c r="B1793" s="67" t="s">
        <v>1257</v>
      </c>
      <c r="C1793" s="67" t="s">
        <v>902</v>
      </c>
      <c r="D1793" s="67" t="s">
        <v>902</v>
      </c>
      <c r="E1793" s="68" t="s">
        <v>3729</v>
      </c>
      <c r="F1793" s="108" t="s">
        <v>128</v>
      </c>
      <c r="G1793" s="111" t="s">
        <v>128</v>
      </c>
      <c r="H1793" s="109" t="s">
        <v>128</v>
      </c>
      <c r="I1793" s="108" t="s">
        <v>129</v>
      </c>
      <c r="J1793" s="115" t="s">
        <v>129</v>
      </c>
      <c r="K1793" s="113" t="s">
        <v>129</v>
      </c>
      <c r="L1793" s="108" t="s">
        <v>129</v>
      </c>
      <c r="M1793" s="115" t="s">
        <v>129</v>
      </c>
      <c r="N1793" s="113" t="s">
        <v>129</v>
      </c>
    </row>
    <row r="1794" spans="1:14" ht="16.5">
      <c r="A1794" s="105" t="s">
        <v>3730</v>
      </c>
      <c r="B1794" s="67" t="s">
        <v>1257</v>
      </c>
      <c r="C1794" s="67" t="s">
        <v>905</v>
      </c>
      <c r="D1794" s="67"/>
      <c r="E1794" s="68"/>
      <c r="F1794" s="108">
        <v>22</v>
      </c>
      <c r="G1794" s="111">
        <v>22</v>
      </c>
      <c r="H1794" s="109" t="s">
        <v>129</v>
      </c>
      <c r="I1794" s="108">
        <v>21</v>
      </c>
      <c r="J1794" s="115">
        <v>21</v>
      </c>
      <c r="K1794" s="113" t="s">
        <v>129</v>
      </c>
      <c r="L1794" s="108">
        <v>23</v>
      </c>
      <c r="M1794" s="115">
        <v>23</v>
      </c>
      <c r="N1794" s="113" t="s">
        <v>129</v>
      </c>
    </row>
    <row r="1795" spans="1:14" ht="16.5">
      <c r="A1795" s="105" t="s">
        <v>3731</v>
      </c>
      <c r="B1795" s="67" t="s">
        <v>1257</v>
      </c>
      <c r="C1795" s="67" t="s">
        <v>905</v>
      </c>
      <c r="D1795" s="67" t="s">
        <v>905</v>
      </c>
      <c r="E1795" s="68" t="s">
        <v>3732</v>
      </c>
      <c r="F1795" s="108" t="s">
        <v>129</v>
      </c>
      <c r="G1795" s="111" t="s">
        <v>129</v>
      </c>
      <c r="H1795" s="109" t="s">
        <v>129</v>
      </c>
      <c r="I1795" s="108" t="s">
        <v>129</v>
      </c>
      <c r="J1795" s="115" t="s">
        <v>129</v>
      </c>
      <c r="K1795" s="113" t="s">
        <v>129</v>
      </c>
      <c r="L1795" s="108">
        <v>1</v>
      </c>
      <c r="M1795" s="115" t="s">
        <v>130</v>
      </c>
      <c r="N1795" s="113" t="s">
        <v>130</v>
      </c>
    </row>
    <row r="1796" spans="1:14" ht="16.5">
      <c r="A1796" s="105" t="s">
        <v>3733</v>
      </c>
      <c r="B1796" s="67" t="s">
        <v>1257</v>
      </c>
      <c r="C1796" s="67" t="s">
        <v>905</v>
      </c>
      <c r="D1796" s="67" t="s">
        <v>905</v>
      </c>
      <c r="E1796" s="68" t="s">
        <v>3734</v>
      </c>
      <c r="F1796" s="108">
        <v>17</v>
      </c>
      <c r="G1796" s="111">
        <v>17</v>
      </c>
      <c r="H1796" s="109" t="s">
        <v>129</v>
      </c>
      <c r="I1796" s="108">
        <v>15</v>
      </c>
      <c r="J1796" s="115">
        <v>15</v>
      </c>
      <c r="K1796" s="113" t="s">
        <v>129</v>
      </c>
      <c r="L1796" s="108">
        <v>15</v>
      </c>
      <c r="M1796" s="115">
        <v>15</v>
      </c>
      <c r="N1796" s="113" t="s">
        <v>129</v>
      </c>
    </row>
    <row r="1797" spans="1:14" ht="16.5">
      <c r="A1797" s="105" t="s">
        <v>3735</v>
      </c>
      <c r="B1797" s="67" t="s">
        <v>1257</v>
      </c>
      <c r="C1797" s="67" t="s">
        <v>905</v>
      </c>
      <c r="D1797" s="67" t="s">
        <v>905</v>
      </c>
      <c r="E1797" s="68" t="s">
        <v>3736</v>
      </c>
      <c r="F1797" s="108">
        <v>1</v>
      </c>
      <c r="G1797" s="111" t="s">
        <v>130</v>
      </c>
      <c r="H1797" s="109" t="s">
        <v>130</v>
      </c>
      <c r="I1797" s="108">
        <v>2</v>
      </c>
      <c r="J1797" s="115" t="s">
        <v>130</v>
      </c>
      <c r="K1797" s="113" t="s">
        <v>130</v>
      </c>
      <c r="L1797" s="108">
        <v>3</v>
      </c>
      <c r="M1797" s="115">
        <v>3</v>
      </c>
      <c r="N1797" s="113" t="s">
        <v>129</v>
      </c>
    </row>
    <row r="1798" spans="1:14" ht="16.5">
      <c r="A1798" s="105" t="s">
        <v>3737</v>
      </c>
      <c r="B1798" s="67" t="s">
        <v>1257</v>
      </c>
      <c r="C1798" s="67" t="s">
        <v>905</v>
      </c>
      <c r="D1798" s="67" t="s">
        <v>905</v>
      </c>
      <c r="E1798" s="68" t="s">
        <v>284</v>
      </c>
      <c r="F1798" s="108">
        <v>1</v>
      </c>
      <c r="G1798" s="111" t="s">
        <v>130</v>
      </c>
      <c r="H1798" s="109" t="s">
        <v>130</v>
      </c>
      <c r="I1798" s="108">
        <v>1</v>
      </c>
      <c r="J1798" s="115" t="s">
        <v>130</v>
      </c>
      <c r="K1798" s="113" t="s">
        <v>130</v>
      </c>
      <c r="L1798" s="108">
        <v>1</v>
      </c>
      <c r="M1798" s="115" t="s">
        <v>130</v>
      </c>
      <c r="N1798" s="113" t="s">
        <v>130</v>
      </c>
    </row>
    <row r="1799" spans="1:14" ht="16.5">
      <c r="A1799" s="105" t="s">
        <v>3738</v>
      </c>
      <c r="B1799" s="67" t="s">
        <v>1257</v>
      </c>
      <c r="C1799" s="67" t="s">
        <v>905</v>
      </c>
      <c r="D1799" s="67" t="s">
        <v>905</v>
      </c>
      <c r="E1799" s="68" t="s">
        <v>3739</v>
      </c>
      <c r="F1799" s="108" t="s">
        <v>129</v>
      </c>
      <c r="G1799" s="111" t="s">
        <v>129</v>
      </c>
      <c r="H1799" s="109" t="s">
        <v>129</v>
      </c>
      <c r="I1799" s="108" t="s">
        <v>129</v>
      </c>
      <c r="J1799" s="115" t="s">
        <v>129</v>
      </c>
      <c r="K1799" s="113" t="s">
        <v>129</v>
      </c>
      <c r="L1799" s="108" t="s">
        <v>129</v>
      </c>
      <c r="M1799" s="115" t="s">
        <v>129</v>
      </c>
      <c r="N1799" s="113" t="s">
        <v>129</v>
      </c>
    </row>
    <row r="1800" spans="1:14" ht="16.5">
      <c r="A1800" s="105" t="s">
        <v>3740</v>
      </c>
      <c r="B1800" s="67" t="s">
        <v>1257</v>
      </c>
      <c r="C1800" s="67" t="s">
        <v>905</v>
      </c>
      <c r="D1800" s="67" t="s">
        <v>905</v>
      </c>
      <c r="E1800" s="68" t="s">
        <v>3741</v>
      </c>
      <c r="F1800" s="108">
        <v>3</v>
      </c>
      <c r="G1800" s="111">
        <v>3</v>
      </c>
      <c r="H1800" s="109" t="s">
        <v>129</v>
      </c>
      <c r="I1800" s="108">
        <v>3</v>
      </c>
      <c r="J1800" s="115">
        <v>3</v>
      </c>
      <c r="K1800" s="113" t="s">
        <v>129</v>
      </c>
      <c r="L1800" s="108">
        <v>3</v>
      </c>
      <c r="M1800" s="115">
        <v>3</v>
      </c>
      <c r="N1800" s="113" t="s">
        <v>129</v>
      </c>
    </row>
    <row r="1801" spans="1:14" ht="16.5">
      <c r="A1801" s="105" t="s">
        <v>3742</v>
      </c>
      <c r="B1801" s="67" t="s">
        <v>1257</v>
      </c>
      <c r="C1801" s="67" t="s">
        <v>905</v>
      </c>
      <c r="D1801" s="67" t="s">
        <v>905</v>
      </c>
      <c r="E1801" s="68"/>
      <c r="F1801" s="108" t="s">
        <v>128</v>
      </c>
      <c r="G1801" s="111" t="s">
        <v>128</v>
      </c>
      <c r="H1801" s="109" t="s">
        <v>128</v>
      </c>
      <c r="I1801" s="108" t="s">
        <v>128</v>
      </c>
      <c r="J1801" s="115" t="s">
        <v>128</v>
      </c>
      <c r="K1801" s="113" t="s">
        <v>128</v>
      </c>
      <c r="L1801" s="108" t="s">
        <v>129</v>
      </c>
      <c r="M1801" s="115" t="s">
        <v>129</v>
      </c>
      <c r="N1801" s="113" t="s">
        <v>129</v>
      </c>
    </row>
    <row r="1802" spans="1:14" ht="16.5">
      <c r="A1802" s="105" t="s">
        <v>3743</v>
      </c>
      <c r="B1802" s="67" t="s">
        <v>1257</v>
      </c>
      <c r="C1802" s="67" t="s">
        <v>905</v>
      </c>
      <c r="D1802" s="67" t="s">
        <v>905</v>
      </c>
      <c r="E1802" s="68"/>
      <c r="F1802" s="108" t="s">
        <v>128</v>
      </c>
      <c r="G1802" s="111" t="s">
        <v>128</v>
      </c>
      <c r="H1802" s="109" t="s">
        <v>128</v>
      </c>
      <c r="I1802" s="108" t="s">
        <v>129</v>
      </c>
      <c r="J1802" s="115" t="s">
        <v>129</v>
      </c>
      <c r="K1802" s="113" t="s">
        <v>129</v>
      </c>
      <c r="L1802" s="108" t="s">
        <v>129</v>
      </c>
      <c r="M1802" s="115" t="s">
        <v>129</v>
      </c>
      <c r="N1802" s="113" t="s">
        <v>129</v>
      </c>
    </row>
    <row r="1803" spans="1:14" ht="16.5">
      <c r="A1803" s="105" t="s">
        <v>907</v>
      </c>
      <c r="B1803" s="67" t="s">
        <v>1257</v>
      </c>
      <c r="C1803" s="67" t="s">
        <v>908</v>
      </c>
      <c r="D1803" s="67"/>
      <c r="E1803" s="68"/>
      <c r="F1803" s="108">
        <v>214</v>
      </c>
      <c r="G1803" s="111">
        <v>209</v>
      </c>
      <c r="H1803" s="109">
        <v>5</v>
      </c>
      <c r="I1803" s="108">
        <v>189</v>
      </c>
      <c r="J1803" s="115">
        <v>187</v>
      </c>
      <c r="K1803" s="113">
        <v>2</v>
      </c>
      <c r="L1803" s="108">
        <v>174</v>
      </c>
      <c r="M1803" s="115">
        <v>172</v>
      </c>
      <c r="N1803" s="113">
        <v>2</v>
      </c>
    </row>
    <row r="1804" spans="1:14" ht="16.5">
      <c r="A1804" s="105" t="s">
        <v>3744</v>
      </c>
      <c r="B1804" s="67" t="s">
        <v>1257</v>
      </c>
      <c r="C1804" s="67" t="s">
        <v>908</v>
      </c>
      <c r="D1804" s="67" t="s">
        <v>908</v>
      </c>
      <c r="E1804" s="68" t="s">
        <v>288</v>
      </c>
      <c r="F1804" s="108">
        <v>31</v>
      </c>
      <c r="G1804" s="111">
        <v>30</v>
      </c>
      <c r="H1804" s="109">
        <v>1</v>
      </c>
      <c r="I1804" s="108">
        <v>26</v>
      </c>
      <c r="J1804" s="115">
        <v>25</v>
      </c>
      <c r="K1804" s="113">
        <v>1</v>
      </c>
      <c r="L1804" s="108">
        <v>26</v>
      </c>
      <c r="M1804" s="115">
        <v>25</v>
      </c>
      <c r="N1804" s="113">
        <v>1</v>
      </c>
    </row>
    <row r="1805" spans="1:14" ht="16.5">
      <c r="A1805" s="105" t="s">
        <v>3745</v>
      </c>
      <c r="B1805" s="67" t="s">
        <v>1257</v>
      </c>
      <c r="C1805" s="67" t="s">
        <v>908</v>
      </c>
      <c r="D1805" s="67" t="s">
        <v>908</v>
      </c>
      <c r="E1805" s="68" t="s">
        <v>3746</v>
      </c>
      <c r="F1805" s="108">
        <v>19</v>
      </c>
      <c r="G1805" s="111">
        <v>19</v>
      </c>
      <c r="H1805" s="109" t="s">
        <v>129</v>
      </c>
      <c r="I1805" s="108">
        <v>17</v>
      </c>
      <c r="J1805" s="115">
        <v>17</v>
      </c>
      <c r="K1805" s="113" t="s">
        <v>129</v>
      </c>
      <c r="L1805" s="108">
        <v>13</v>
      </c>
      <c r="M1805" s="115">
        <v>13</v>
      </c>
      <c r="N1805" s="113" t="s">
        <v>129</v>
      </c>
    </row>
    <row r="1806" spans="1:14" ht="16.5">
      <c r="A1806" s="105" t="s">
        <v>3747</v>
      </c>
      <c r="B1806" s="67" t="s">
        <v>1257</v>
      </c>
      <c r="C1806" s="67" t="s">
        <v>908</v>
      </c>
      <c r="D1806" s="67" t="s">
        <v>908</v>
      </c>
      <c r="E1806" s="68" t="s">
        <v>3748</v>
      </c>
      <c r="F1806" s="108" t="s">
        <v>129</v>
      </c>
      <c r="G1806" s="111" t="s">
        <v>129</v>
      </c>
      <c r="H1806" s="109" t="s">
        <v>129</v>
      </c>
      <c r="I1806" s="108" t="s">
        <v>129</v>
      </c>
      <c r="J1806" s="115" t="s">
        <v>129</v>
      </c>
      <c r="K1806" s="113" t="s">
        <v>129</v>
      </c>
      <c r="L1806" s="108" t="s">
        <v>129</v>
      </c>
      <c r="M1806" s="115" t="s">
        <v>129</v>
      </c>
      <c r="N1806" s="113" t="s">
        <v>129</v>
      </c>
    </row>
    <row r="1807" spans="1:14" ht="16.5">
      <c r="A1807" s="105" t="s">
        <v>3749</v>
      </c>
      <c r="B1807" s="67" t="s">
        <v>1257</v>
      </c>
      <c r="C1807" s="67" t="s">
        <v>908</v>
      </c>
      <c r="D1807" s="67" t="s">
        <v>908</v>
      </c>
      <c r="E1807" s="68" t="s">
        <v>3750</v>
      </c>
      <c r="F1807" s="108">
        <v>7</v>
      </c>
      <c r="G1807" s="111">
        <v>7</v>
      </c>
      <c r="H1807" s="109" t="s">
        <v>129</v>
      </c>
      <c r="I1807" s="108">
        <v>8</v>
      </c>
      <c r="J1807" s="115">
        <v>8</v>
      </c>
      <c r="K1807" s="113" t="s">
        <v>129</v>
      </c>
      <c r="L1807" s="108">
        <v>2</v>
      </c>
      <c r="M1807" s="115" t="s">
        <v>130</v>
      </c>
      <c r="N1807" s="113" t="s">
        <v>130</v>
      </c>
    </row>
    <row r="1808" spans="1:14" ht="16.5">
      <c r="A1808" s="105" t="s">
        <v>3751</v>
      </c>
      <c r="B1808" s="67" t="s">
        <v>1257</v>
      </c>
      <c r="C1808" s="67" t="s">
        <v>908</v>
      </c>
      <c r="D1808" s="67" t="s">
        <v>908</v>
      </c>
      <c r="E1808" s="68" t="s">
        <v>332</v>
      </c>
      <c r="F1808" s="108">
        <v>19</v>
      </c>
      <c r="G1808" s="111">
        <v>19</v>
      </c>
      <c r="H1808" s="109" t="s">
        <v>129</v>
      </c>
      <c r="I1808" s="108">
        <v>15</v>
      </c>
      <c r="J1808" s="115">
        <v>15</v>
      </c>
      <c r="K1808" s="113" t="s">
        <v>129</v>
      </c>
      <c r="L1808" s="108">
        <v>16</v>
      </c>
      <c r="M1808" s="115">
        <v>16</v>
      </c>
      <c r="N1808" s="113" t="s">
        <v>129</v>
      </c>
    </row>
    <row r="1809" spans="1:14" ht="16.5">
      <c r="A1809" s="105" t="s">
        <v>3752</v>
      </c>
      <c r="B1809" s="67" t="s">
        <v>1257</v>
      </c>
      <c r="C1809" s="67" t="s">
        <v>908</v>
      </c>
      <c r="D1809" s="67" t="s">
        <v>908</v>
      </c>
      <c r="E1809" s="68" t="s">
        <v>3753</v>
      </c>
      <c r="F1809" s="108">
        <v>10</v>
      </c>
      <c r="G1809" s="111">
        <v>10</v>
      </c>
      <c r="H1809" s="109" t="s">
        <v>129</v>
      </c>
      <c r="I1809" s="108">
        <v>8</v>
      </c>
      <c r="J1809" s="115">
        <v>8</v>
      </c>
      <c r="K1809" s="113" t="s">
        <v>129</v>
      </c>
      <c r="L1809" s="108">
        <v>8</v>
      </c>
      <c r="M1809" s="115" t="s">
        <v>130</v>
      </c>
      <c r="N1809" s="113" t="s">
        <v>130</v>
      </c>
    </row>
    <row r="1810" spans="1:14" ht="16.5">
      <c r="A1810" s="105" t="s">
        <v>3754</v>
      </c>
      <c r="B1810" s="67" t="s">
        <v>1257</v>
      </c>
      <c r="C1810" s="67" t="s">
        <v>908</v>
      </c>
      <c r="D1810" s="67" t="s">
        <v>908</v>
      </c>
      <c r="E1810" s="68" t="s">
        <v>3755</v>
      </c>
      <c r="F1810" s="108">
        <v>11</v>
      </c>
      <c r="G1810" s="111">
        <v>11</v>
      </c>
      <c r="H1810" s="109" t="s">
        <v>129</v>
      </c>
      <c r="I1810" s="108">
        <v>9</v>
      </c>
      <c r="J1810" s="115">
        <v>9</v>
      </c>
      <c r="K1810" s="113" t="s">
        <v>129</v>
      </c>
      <c r="L1810" s="108">
        <v>10</v>
      </c>
      <c r="M1810" s="115">
        <v>10</v>
      </c>
      <c r="N1810" s="113" t="s">
        <v>129</v>
      </c>
    </row>
    <row r="1811" spans="1:14" ht="16.5">
      <c r="A1811" s="105" t="s">
        <v>3756</v>
      </c>
      <c r="B1811" s="67" t="s">
        <v>1257</v>
      </c>
      <c r="C1811" s="67" t="s">
        <v>908</v>
      </c>
      <c r="D1811" s="67" t="s">
        <v>908</v>
      </c>
      <c r="E1811" s="68" t="s">
        <v>3757</v>
      </c>
      <c r="F1811" s="108">
        <v>17</v>
      </c>
      <c r="G1811" s="111">
        <v>15</v>
      </c>
      <c r="H1811" s="109">
        <v>2</v>
      </c>
      <c r="I1811" s="108">
        <v>15</v>
      </c>
      <c r="J1811" s="115">
        <v>15</v>
      </c>
      <c r="K1811" s="113" t="s">
        <v>129</v>
      </c>
      <c r="L1811" s="108">
        <v>12</v>
      </c>
      <c r="M1811" s="115">
        <v>12</v>
      </c>
      <c r="N1811" s="113" t="s">
        <v>129</v>
      </c>
    </row>
    <row r="1812" spans="1:14" ht="16.5">
      <c r="A1812" s="105" t="s">
        <v>3758</v>
      </c>
      <c r="B1812" s="67" t="s">
        <v>1257</v>
      </c>
      <c r="C1812" s="67" t="s">
        <v>908</v>
      </c>
      <c r="D1812" s="67" t="s">
        <v>908</v>
      </c>
      <c r="E1812" s="68" t="s">
        <v>3759</v>
      </c>
      <c r="F1812" s="108">
        <v>66</v>
      </c>
      <c r="G1812" s="111">
        <v>65</v>
      </c>
      <c r="H1812" s="109">
        <v>1</v>
      </c>
      <c r="I1812" s="108">
        <v>61</v>
      </c>
      <c r="J1812" s="115">
        <v>61</v>
      </c>
      <c r="K1812" s="113" t="s">
        <v>129</v>
      </c>
      <c r="L1812" s="108">
        <v>58</v>
      </c>
      <c r="M1812" s="115">
        <v>58</v>
      </c>
      <c r="N1812" s="113" t="s">
        <v>129</v>
      </c>
    </row>
    <row r="1813" spans="1:14" ht="16.5">
      <c r="A1813" s="105" t="s">
        <v>3760</v>
      </c>
      <c r="B1813" s="67" t="s">
        <v>1257</v>
      </c>
      <c r="C1813" s="67" t="s">
        <v>908</v>
      </c>
      <c r="D1813" s="67" t="s">
        <v>908</v>
      </c>
      <c r="E1813" s="68" t="s">
        <v>3761</v>
      </c>
      <c r="F1813" s="108">
        <v>34</v>
      </c>
      <c r="G1813" s="111">
        <v>33</v>
      </c>
      <c r="H1813" s="109">
        <v>1</v>
      </c>
      <c r="I1813" s="108">
        <v>30</v>
      </c>
      <c r="J1813" s="115">
        <v>29</v>
      </c>
      <c r="K1813" s="113">
        <v>1</v>
      </c>
      <c r="L1813" s="108">
        <v>29</v>
      </c>
      <c r="M1813" s="115">
        <v>28</v>
      </c>
      <c r="N1813" s="113">
        <v>1</v>
      </c>
    </row>
    <row r="1814" spans="1:14" ht="16.5">
      <c r="A1814" s="105" t="s">
        <v>3762</v>
      </c>
      <c r="B1814" s="67" t="s">
        <v>1257</v>
      </c>
      <c r="C1814" s="67" t="s">
        <v>911</v>
      </c>
      <c r="D1814" s="67"/>
      <c r="E1814" s="68"/>
      <c r="F1814" s="108">
        <v>224</v>
      </c>
      <c r="G1814" s="111">
        <v>220</v>
      </c>
      <c r="H1814" s="109">
        <v>4</v>
      </c>
      <c r="I1814" s="108">
        <v>204</v>
      </c>
      <c r="J1814" s="115">
        <v>202</v>
      </c>
      <c r="K1814" s="113">
        <v>2</v>
      </c>
      <c r="L1814" s="108">
        <v>160</v>
      </c>
      <c r="M1814" s="115">
        <v>155</v>
      </c>
      <c r="N1814" s="113">
        <v>5</v>
      </c>
    </row>
    <row r="1815" spans="1:14" ht="16.5">
      <c r="A1815" s="105" t="s">
        <v>912</v>
      </c>
      <c r="B1815" s="67" t="s">
        <v>1257</v>
      </c>
      <c r="C1815" s="67" t="s">
        <v>911</v>
      </c>
      <c r="D1815" s="67" t="s">
        <v>911</v>
      </c>
      <c r="E1815" s="68"/>
      <c r="F1815" s="108">
        <v>46</v>
      </c>
      <c r="G1815" s="111">
        <v>46</v>
      </c>
      <c r="H1815" s="109" t="s">
        <v>129</v>
      </c>
      <c r="I1815" s="108">
        <v>44</v>
      </c>
      <c r="J1815" s="115">
        <v>44</v>
      </c>
      <c r="K1815" s="113" t="s">
        <v>129</v>
      </c>
      <c r="L1815" s="108">
        <v>27</v>
      </c>
      <c r="M1815" s="115">
        <v>27</v>
      </c>
      <c r="N1815" s="113" t="s">
        <v>129</v>
      </c>
    </row>
    <row r="1816" spans="1:14" ht="16.5">
      <c r="A1816" s="105" t="s">
        <v>3763</v>
      </c>
      <c r="B1816" s="67" t="s">
        <v>1257</v>
      </c>
      <c r="C1816" s="67" t="s">
        <v>911</v>
      </c>
      <c r="D1816" s="67" t="s">
        <v>911</v>
      </c>
      <c r="E1816" s="68" t="s">
        <v>3764</v>
      </c>
      <c r="F1816" s="108">
        <v>6</v>
      </c>
      <c r="G1816" s="111" t="s">
        <v>130</v>
      </c>
      <c r="H1816" s="109" t="s">
        <v>130</v>
      </c>
      <c r="I1816" s="108">
        <v>4</v>
      </c>
      <c r="J1816" s="115">
        <v>4</v>
      </c>
      <c r="K1816" s="113" t="s">
        <v>129</v>
      </c>
      <c r="L1816" s="108">
        <v>3</v>
      </c>
      <c r="M1816" s="115">
        <v>3</v>
      </c>
      <c r="N1816" s="113" t="s">
        <v>129</v>
      </c>
    </row>
    <row r="1817" spans="1:14" ht="16.5">
      <c r="A1817" s="105" t="s">
        <v>3765</v>
      </c>
      <c r="B1817" s="67" t="s">
        <v>1257</v>
      </c>
      <c r="C1817" s="67" t="s">
        <v>911</v>
      </c>
      <c r="D1817" s="67" t="s">
        <v>911</v>
      </c>
      <c r="E1817" s="68" t="s">
        <v>3766</v>
      </c>
      <c r="F1817" s="108">
        <v>14</v>
      </c>
      <c r="G1817" s="111">
        <v>14</v>
      </c>
      <c r="H1817" s="109" t="s">
        <v>129</v>
      </c>
      <c r="I1817" s="108">
        <v>15</v>
      </c>
      <c r="J1817" s="115">
        <v>15</v>
      </c>
      <c r="K1817" s="113" t="s">
        <v>129</v>
      </c>
      <c r="L1817" s="108">
        <v>7</v>
      </c>
      <c r="M1817" s="115">
        <v>7</v>
      </c>
      <c r="N1817" s="113" t="s">
        <v>129</v>
      </c>
    </row>
    <row r="1818" spans="1:14" ht="16.5">
      <c r="A1818" s="105" t="s">
        <v>3767</v>
      </c>
      <c r="B1818" s="67" t="s">
        <v>1257</v>
      </c>
      <c r="C1818" s="67" t="s">
        <v>911</v>
      </c>
      <c r="D1818" s="67" t="s">
        <v>911</v>
      </c>
      <c r="E1818" s="68" t="s">
        <v>3768</v>
      </c>
      <c r="F1818" s="108">
        <v>19</v>
      </c>
      <c r="G1818" s="111">
        <v>19</v>
      </c>
      <c r="H1818" s="109" t="s">
        <v>129</v>
      </c>
      <c r="I1818" s="108">
        <v>18</v>
      </c>
      <c r="J1818" s="115">
        <v>18</v>
      </c>
      <c r="K1818" s="113" t="s">
        <v>129</v>
      </c>
      <c r="L1818" s="108">
        <v>12</v>
      </c>
      <c r="M1818" s="115">
        <v>12</v>
      </c>
      <c r="N1818" s="113" t="s">
        <v>129</v>
      </c>
    </row>
    <row r="1819" spans="1:14" ht="16.5">
      <c r="A1819" s="105" t="s">
        <v>3769</v>
      </c>
      <c r="B1819" s="67" t="s">
        <v>1257</v>
      </c>
      <c r="C1819" s="67" t="s">
        <v>911</v>
      </c>
      <c r="D1819" s="67" t="s">
        <v>911</v>
      </c>
      <c r="E1819" s="68" t="s">
        <v>274</v>
      </c>
      <c r="F1819" s="108">
        <v>6</v>
      </c>
      <c r="G1819" s="111">
        <v>6</v>
      </c>
      <c r="H1819" s="109" t="s">
        <v>129</v>
      </c>
      <c r="I1819" s="108">
        <v>7</v>
      </c>
      <c r="J1819" s="115">
        <v>7</v>
      </c>
      <c r="K1819" s="113" t="s">
        <v>129</v>
      </c>
      <c r="L1819" s="108">
        <v>5</v>
      </c>
      <c r="M1819" s="115">
        <v>5</v>
      </c>
      <c r="N1819" s="113" t="s">
        <v>129</v>
      </c>
    </row>
    <row r="1820" spans="1:14" ht="16.5">
      <c r="A1820" s="105" t="s">
        <v>3770</v>
      </c>
      <c r="B1820" s="67" t="s">
        <v>1257</v>
      </c>
      <c r="C1820" s="67" t="s">
        <v>911</v>
      </c>
      <c r="D1820" s="67" t="s">
        <v>911</v>
      </c>
      <c r="E1820" s="68" t="s">
        <v>3771</v>
      </c>
      <c r="F1820" s="108" t="s">
        <v>129</v>
      </c>
      <c r="G1820" s="111" t="s">
        <v>129</v>
      </c>
      <c r="H1820" s="109" t="s">
        <v>129</v>
      </c>
      <c r="I1820" s="108" t="s">
        <v>129</v>
      </c>
      <c r="J1820" s="115" t="s">
        <v>129</v>
      </c>
      <c r="K1820" s="113" t="s">
        <v>129</v>
      </c>
      <c r="L1820" s="108" t="s">
        <v>129</v>
      </c>
      <c r="M1820" s="115" t="s">
        <v>129</v>
      </c>
      <c r="N1820" s="113" t="s">
        <v>129</v>
      </c>
    </row>
    <row r="1821" spans="1:14" ht="16.5">
      <c r="A1821" s="105" t="s">
        <v>3772</v>
      </c>
      <c r="B1821" s="67" t="s">
        <v>1257</v>
      </c>
      <c r="C1821" s="67" t="s">
        <v>911</v>
      </c>
      <c r="D1821" s="67" t="s">
        <v>911</v>
      </c>
      <c r="E1821" s="68" t="s">
        <v>3773</v>
      </c>
      <c r="F1821" s="108">
        <v>1</v>
      </c>
      <c r="G1821" s="111" t="s">
        <v>130</v>
      </c>
      <c r="H1821" s="109" t="s">
        <v>130</v>
      </c>
      <c r="I1821" s="108" t="s">
        <v>129</v>
      </c>
      <c r="J1821" s="115" t="s">
        <v>129</v>
      </c>
      <c r="K1821" s="113" t="s">
        <v>129</v>
      </c>
      <c r="L1821" s="108" t="s">
        <v>129</v>
      </c>
      <c r="M1821" s="115" t="s">
        <v>129</v>
      </c>
      <c r="N1821" s="113" t="s">
        <v>129</v>
      </c>
    </row>
    <row r="1822" spans="1:14" ht="16.5">
      <c r="A1822" s="105" t="s">
        <v>3774</v>
      </c>
      <c r="B1822" s="67" t="s">
        <v>1257</v>
      </c>
      <c r="C1822" s="67" t="s">
        <v>911</v>
      </c>
      <c r="D1822" s="67" t="s">
        <v>911</v>
      </c>
      <c r="E1822" s="68" t="s">
        <v>1018</v>
      </c>
      <c r="F1822" s="108" t="s">
        <v>129</v>
      </c>
      <c r="G1822" s="111" t="s">
        <v>129</v>
      </c>
      <c r="H1822" s="109" t="s">
        <v>129</v>
      </c>
      <c r="I1822" s="108" t="s">
        <v>129</v>
      </c>
      <c r="J1822" s="115" t="s">
        <v>129</v>
      </c>
      <c r="K1822" s="113" t="s">
        <v>129</v>
      </c>
      <c r="L1822" s="108" t="s">
        <v>129</v>
      </c>
      <c r="M1822" s="115" t="s">
        <v>129</v>
      </c>
      <c r="N1822" s="113" t="s">
        <v>129</v>
      </c>
    </row>
    <row r="1823" spans="1:14" ht="16.5">
      <c r="A1823" s="105" t="s">
        <v>3775</v>
      </c>
      <c r="B1823" s="67" t="s">
        <v>1257</v>
      </c>
      <c r="C1823" s="67" t="s">
        <v>911</v>
      </c>
      <c r="D1823" s="67" t="s">
        <v>911</v>
      </c>
      <c r="E1823" s="68" t="s">
        <v>3776</v>
      </c>
      <c r="F1823" s="108" t="s">
        <v>129</v>
      </c>
      <c r="G1823" s="111" t="s">
        <v>129</v>
      </c>
      <c r="H1823" s="109" t="s">
        <v>129</v>
      </c>
      <c r="I1823" s="108" t="s">
        <v>129</v>
      </c>
      <c r="J1823" s="115" t="s">
        <v>129</v>
      </c>
      <c r="K1823" s="113" t="s">
        <v>129</v>
      </c>
      <c r="L1823" s="108" t="s">
        <v>129</v>
      </c>
      <c r="M1823" s="115" t="s">
        <v>129</v>
      </c>
      <c r="N1823" s="113" t="s">
        <v>129</v>
      </c>
    </row>
    <row r="1824" spans="1:14" ht="16.5">
      <c r="A1824" s="105" t="s">
        <v>913</v>
      </c>
      <c r="B1824" s="67" t="s">
        <v>1257</v>
      </c>
      <c r="C1824" s="67" t="s">
        <v>911</v>
      </c>
      <c r="D1824" s="67" t="s">
        <v>914</v>
      </c>
      <c r="E1824" s="68"/>
      <c r="F1824" s="108">
        <v>178</v>
      </c>
      <c r="G1824" s="111">
        <v>174</v>
      </c>
      <c r="H1824" s="109">
        <v>4</v>
      </c>
      <c r="I1824" s="108">
        <v>160</v>
      </c>
      <c r="J1824" s="115">
        <v>158</v>
      </c>
      <c r="K1824" s="113">
        <v>2</v>
      </c>
      <c r="L1824" s="108">
        <v>133</v>
      </c>
      <c r="M1824" s="115">
        <v>128</v>
      </c>
      <c r="N1824" s="113">
        <v>5</v>
      </c>
    </row>
    <row r="1825" spans="1:14" ht="16.5">
      <c r="A1825" s="105" t="s">
        <v>3777</v>
      </c>
      <c r="B1825" s="67" t="s">
        <v>1257</v>
      </c>
      <c r="C1825" s="67" t="s">
        <v>911</v>
      </c>
      <c r="D1825" s="67" t="s">
        <v>914</v>
      </c>
      <c r="E1825" s="68" t="s">
        <v>204</v>
      </c>
      <c r="F1825" s="108">
        <v>40</v>
      </c>
      <c r="G1825" s="111">
        <v>40</v>
      </c>
      <c r="H1825" s="109" t="s">
        <v>129</v>
      </c>
      <c r="I1825" s="108">
        <v>34</v>
      </c>
      <c r="J1825" s="115">
        <v>34</v>
      </c>
      <c r="K1825" s="113" t="s">
        <v>129</v>
      </c>
      <c r="L1825" s="108">
        <v>32</v>
      </c>
      <c r="M1825" s="115">
        <v>32</v>
      </c>
      <c r="N1825" s="113" t="s">
        <v>129</v>
      </c>
    </row>
    <row r="1826" spans="1:14" ht="16.5">
      <c r="A1826" s="105" t="s">
        <v>3778</v>
      </c>
      <c r="B1826" s="67" t="s">
        <v>1257</v>
      </c>
      <c r="C1826" s="67" t="s">
        <v>911</v>
      </c>
      <c r="D1826" s="67" t="s">
        <v>914</v>
      </c>
      <c r="E1826" s="68" t="s">
        <v>343</v>
      </c>
      <c r="F1826" s="108">
        <v>14</v>
      </c>
      <c r="G1826" s="111">
        <v>13</v>
      </c>
      <c r="H1826" s="109">
        <v>1</v>
      </c>
      <c r="I1826" s="108">
        <v>14</v>
      </c>
      <c r="J1826" s="115">
        <v>14</v>
      </c>
      <c r="K1826" s="113" t="s">
        <v>129</v>
      </c>
      <c r="L1826" s="108">
        <v>7</v>
      </c>
      <c r="M1826" s="115">
        <v>6</v>
      </c>
      <c r="N1826" s="113">
        <v>1</v>
      </c>
    </row>
    <row r="1827" spans="1:14" ht="16.5">
      <c r="A1827" s="105" t="s">
        <v>3779</v>
      </c>
      <c r="B1827" s="67" t="s">
        <v>1257</v>
      </c>
      <c r="C1827" s="67" t="s">
        <v>911</v>
      </c>
      <c r="D1827" s="67" t="s">
        <v>914</v>
      </c>
      <c r="E1827" s="68" t="s">
        <v>187</v>
      </c>
      <c r="F1827" s="108">
        <v>10</v>
      </c>
      <c r="G1827" s="111">
        <v>10</v>
      </c>
      <c r="H1827" s="109" t="s">
        <v>129</v>
      </c>
      <c r="I1827" s="108">
        <v>8</v>
      </c>
      <c r="J1827" s="115">
        <v>8</v>
      </c>
      <c r="K1827" s="113" t="s">
        <v>129</v>
      </c>
      <c r="L1827" s="108">
        <v>5</v>
      </c>
      <c r="M1827" s="115" t="s">
        <v>130</v>
      </c>
      <c r="N1827" s="113" t="s">
        <v>130</v>
      </c>
    </row>
    <row r="1828" spans="1:14" ht="16.5">
      <c r="A1828" s="105" t="s">
        <v>3780</v>
      </c>
      <c r="B1828" s="67" t="s">
        <v>1257</v>
      </c>
      <c r="C1828" s="67" t="s">
        <v>911</v>
      </c>
      <c r="D1828" s="67" t="s">
        <v>914</v>
      </c>
      <c r="E1828" s="68" t="s">
        <v>3781</v>
      </c>
      <c r="F1828" s="108">
        <v>2</v>
      </c>
      <c r="G1828" s="111" t="s">
        <v>130</v>
      </c>
      <c r="H1828" s="109" t="s">
        <v>130</v>
      </c>
      <c r="I1828" s="108">
        <v>1</v>
      </c>
      <c r="J1828" s="115" t="s">
        <v>130</v>
      </c>
      <c r="K1828" s="113" t="s">
        <v>130</v>
      </c>
      <c r="L1828" s="108" t="s">
        <v>129</v>
      </c>
      <c r="M1828" s="115" t="s">
        <v>129</v>
      </c>
      <c r="N1828" s="113" t="s">
        <v>129</v>
      </c>
    </row>
    <row r="1829" spans="1:14" ht="16.5">
      <c r="A1829" s="105" t="s">
        <v>3782</v>
      </c>
      <c r="B1829" s="67" t="s">
        <v>1257</v>
      </c>
      <c r="C1829" s="67" t="s">
        <v>911</v>
      </c>
      <c r="D1829" s="67" t="s">
        <v>914</v>
      </c>
      <c r="E1829" s="68" t="s">
        <v>3783</v>
      </c>
      <c r="F1829" s="108">
        <v>35</v>
      </c>
      <c r="G1829" s="111">
        <v>34</v>
      </c>
      <c r="H1829" s="109">
        <v>1</v>
      </c>
      <c r="I1829" s="108">
        <v>27</v>
      </c>
      <c r="J1829" s="115">
        <v>26</v>
      </c>
      <c r="K1829" s="113">
        <v>1</v>
      </c>
      <c r="L1829" s="108">
        <v>25</v>
      </c>
      <c r="M1829" s="115">
        <v>22</v>
      </c>
      <c r="N1829" s="113">
        <v>3</v>
      </c>
    </row>
    <row r="1830" spans="1:14" ht="16.5">
      <c r="A1830" s="105" t="s">
        <v>3784</v>
      </c>
      <c r="B1830" s="67" t="s">
        <v>1257</v>
      </c>
      <c r="C1830" s="67" t="s">
        <v>911</v>
      </c>
      <c r="D1830" s="67" t="s">
        <v>914</v>
      </c>
      <c r="E1830" s="68" t="s">
        <v>3785</v>
      </c>
      <c r="F1830" s="108">
        <v>27</v>
      </c>
      <c r="G1830" s="111">
        <v>25</v>
      </c>
      <c r="H1830" s="109">
        <v>2</v>
      </c>
      <c r="I1830" s="108">
        <v>22</v>
      </c>
      <c r="J1830" s="115">
        <v>21</v>
      </c>
      <c r="K1830" s="113">
        <v>1</v>
      </c>
      <c r="L1830" s="108">
        <v>16</v>
      </c>
      <c r="M1830" s="115">
        <v>15</v>
      </c>
      <c r="N1830" s="113">
        <v>1</v>
      </c>
    </row>
    <row r="1831" spans="1:14" ht="16.5">
      <c r="A1831" s="105" t="s">
        <v>3786</v>
      </c>
      <c r="B1831" s="67" t="s">
        <v>1257</v>
      </c>
      <c r="C1831" s="67" t="s">
        <v>911</v>
      </c>
      <c r="D1831" s="67" t="s">
        <v>914</v>
      </c>
      <c r="E1831" s="68" t="s">
        <v>3787</v>
      </c>
      <c r="F1831" s="108">
        <v>25</v>
      </c>
      <c r="G1831" s="111">
        <v>25</v>
      </c>
      <c r="H1831" s="109" t="s">
        <v>129</v>
      </c>
      <c r="I1831" s="108">
        <v>30</v>
      </c>
      <c r="J1831" s="115">
        <v>30</v>
      </c>
      <c r="K1831" s="113" t="s">
        <v>129</v>
      </c>
      <c r="L1831" s="108">
        <v>28</v>
      </c>
      <c r="M1831" s="115">
        <v>28</v>
      </c>
      <c r="N1831" s="113" t="s">
        <v>129</v>
      </c>
    </row>
    <row r="1832" spans="1:14" ht="16.5">
      <c r="A1832" s="105" t="s">
        <v>3788</v>
      </c>
      <c r="B1832" s="67" t="s">
        <v>1257</v>
      </c>
      <c r="C1832" s="67" t="s">
        <v>911</v>
      </c>
      <c r="D1832" s="67" t="s">
        <v>914</v>
      </c>
      <c r="E1832" s="68" t="s">
        <v>3789</v>
      </c>
      <c r="F1832" s="108">
        <v>20</v>
      </c>
      <c r="G1832" s="111">
        <v>20</v>
      </c>
      <c r="H1832" s="109" t="s">
        <v>129</v>
      </c>
      <c r="I1832" s="108">
        <v>18</v>
      </c>
      <c r="J1832" s="115">
        <v>18</v>
      </c>
      <c r="K1832" s="113" t="s">
        <v>129</v>
      </c>
      <c r="L1832" s="108">
        <v>18</v>
      </c>
      <c r="M1832" s="115">
        <v>18</v>
      </c>
      <c r="N1832" s="113" t="s">
        <v>129</v>
      </c>
    </row>
    <row r="1833" spans="1:14" ht="16.5">
      <c r="A1833" s="105" t="s">
        <v>3790</v>
      </c>
      <c r="B1833" s="67" t="s">
        <v>1257</v>
      </c>
      <c r="C1833" s="67" t="s">
        <v>911</v>
      </c>
      <c r="D1833" s="67" t="s">
        <v>914</v>
      </c>
      <c r="E1833" s="68" t="s">
        <v>266</v>
      </c>
      <c r="F1833" s="108">
        <v>5</v>
      </c>
      <c r="G1833" s="111" t="s">
        <v>130</v>
      </c>
      <c r="H1833" s="109" t="s">
        <v>130</v>
      </c>
      <c r="I1833" s="108">
        <v>6</v>
      </c>
      <c r="J1833" s="115" t="s">
        <v>130</v>
      </c>
      <c r="K1833" s="113" t="s">
        <v>130</v>
      </c>
      <c r="L1833" s="108">
        <v>2</v>
      </c>
      <c r="M1833" s="115" t="s">
        <v>130</v>
      </c>
      <c r="N1833" s="113" t="s">
        <v>130</v>
      </c>
    </row>
    <row r="1834" spans="1:14" ht="16.5">
      <c r="A1834" s="105" t="s">
        <v>915</v>
      </c>
      <c r="B1834" s="67" t="s">
        <v>1257</v>
      </c>
      <c r="C1834" s="67" t="s">
        <v>916</v>
      </c>
      <c r="D1834" s="67"/>
      <c r="E1834" s="68"/>
      <c r="F1834" s="108">
        <v>95</v>
      </c>
      <c r="G1834" s="111">
        <v>94</v>
      </c>
      <c r="H1834" s="109">
        <v>1</v>
      </c>
      <c r="I1834" s="108">
        <v>91</v>
      </c>
      <c r="J1834" s="115">
        <v>91</v>
      </c>
      <c r="K1834" s="113" t="s">
        <v>129</v>
      </c>
      <c r="L1834" s="108">
        <v>90</v>
      </c>
      <c r="M1834" s="115">
        <v>89</v>
      </c>
      <c r="N1834" s="113">
        <v>1</v>
      </c>
    </row>
    <row r="1835" spans="1:14" ht="16.5">
      <c r="A1835" s="105" t="s">
        <v>3791</v>
      </c>
      <c r="B1835" s="67" t="s">
        <v>1257</v>
      </c>
      <c r="C1835" s="67" t="s">
        <v>916</v>
      </c>
      <c r="D1835" s="67" t="s">
        <v>916</v>
      </c>
      <c r="E1835" s="68" t="s">
        <v>284</v>
      </c>
      <c r="F1835" s="108">
        <v>36</v>
      </c>
      <c r="G1835" s="111">
        <v>36</v>
      </c>
      <c r="H1835" s="109" t="s">
        <v>129</v>
      </c>
      <c r="I1835" s="108">
        <v>34</v>
      </c>
      <c r="J1835" s="115">
        <v>34</v>
      </c>
      <c r="K1835" s="113" t="s">
        <v>129</v>
      </c>
      <c r="L1835" s="108">
        <v>36</v>
      </c>
      <c r="M1835" s="115">
        <v>36</v>
      </c>
      <c r="N1835" s="113" t="s">
        <v>129</v>
      </c>
    </row>
    <row r="1836" spans="1:14" ht="16.5">
      <c r="A1836" s="105" t="s">
        <v>3792</v>
      </c>
      <c r="B1836" s="67" t="s">
        <v>1257</v>
      </c>
      <c r="C1836" s="67" t="s">
        <v>916</v>
      </c>
      <c r="D1836" s="67" t="s">
        <v>916</v>
      </c>
      <c r="E1836" s="68" t="s">
        <v>1130</v>
      </c>
      <c r="F1836" s="108">
        <v>7</v>
      </c>
      <c r="G1836" s="111">
        <v>7</v>
      </c>
      <c r="H1836" s="109" t="s">
        <v>129</v>
      </c>
      <c r="I1836" s="108">
        <v>7</v>
      </c>
      <c r="J1836" s="115">
        <v>7</v>
      </c>
      <c r="K1836" s="113" t="s">
        <v>129</v>
      </c>
      <c r="L1836" s="108">
        <v>5</v>
      </c>
      <c r="M1836" s="115">
        <v>5</v>
      </c>
      <c r="N1836" s="113" t="s">
        <v>129</v>
      </c>
    </row>
    <row r="1837" spans="1:14" ht="16.5">
      <c r="A1837" s="105" t="s">
        <v>3793</v>
      </c>
      <c r="B1837" s="67" t="s">
        <v>1257</v>
      </c>
      <c r="C1837" s="67" t="s">
        <v>916</v>
      </c>
      <c r="D1837" s="67" t="s">
        <v>916</v>
      </c>
      <c r="E1837" s="68" t="s">
        <v>157</v>
      </c>
      <c r="F1837" s="108">
        <v>20</v>
      </c>
      <c r="G1837" s="111">
        <v>19</v>
      </c>
      <c r="H1837" s="109">
        <v>1</v>
      </c>
      <c r="I1837" s="108">
        <v>21</v>
      </c>
      <c r="J1837" s="115">
        <v>21</v>
      </c>
      <c r="K1837" s="113" t="s">
        <v>129</v>
      </c>
      <c r="L1837" s="108">
        <v>18</v>
      </c>
      <c r="M1837" s="115">
        <v>18</v>
      </c>
      <c r="N1837" s="113" t="s">
        <v>129</v>
      </c>
    </row>
    <row r="1838" spans="1:14" ht="16.5">
      <c r="A1838" s="105" t="s">
        <v>3794</v>
      </c>
      <c r="B1838" s="67" t="s">
        <v>1257</v>
      </c>
      <c r="C1838" s="67" t="s">
        <v>916</v>
      </c>
      <c r="D1838" s="67" t="s">
        <v>916</v>
      </c>
      <c r="E1838" s="68" t="s">
        <v>3795</v>
      </c>
      <c r="F1838" s="108">
        <v>7</v>
      </c>
      <c r="G1838" s="111">
        <v>7</v>
      </c>
      <c r="H1838" s="109" t="s">
        <v>129</v>
      </c>
      <c r="I1838" s="108">
        <v>7</v>
      </c>
      <c r="J1838" s="115">
        <v>7</v>
      </c>
      <c r="K1838" s="113" t="s">
        <v>129</v>
      </c>
      <c r="L1838" s="108">
        <v>7</v>
      </c>
      <c r="M1838" s="115">
        <v>6</v>
      </c>
      <c r="N1838" s="113">
        <v>1</v>
      </c>
    </row>
    <row r="1839" spans="1:14" ht="16.5">
      <c r="A1839" s="105" t="s">
        <v>3796</v>
      </c>
      <c r="B1839" s="67" t="s">
        <v>1257</v>
      </c>
      <c r="C1839" s="67" t="s">
        <v>916</v>
      </c>
      <c r="D1839" s="67" t="s">
        <v>916</v>
      </c>
      <c r="E1839" s="68" t="s">
        <v>133</v>
      </c>
      <c r="F1839" s="108">
        <v>1</v>
      </c>
      <c r="G1839" s="111" t="s">
        <v>130</v>
      </c>
      <c r="H1839" s="109" t="s">
        <v>130</v>
      </c>
      <c r="I1839" s="108">
        <v>1</v>
      </c>
      <c r="J1839" s="115" t="s">
        <v>130</v>
      </c>
      <c r="K1839" s="113" t="s">
        <v>130</v>
      </c>
      <c r="L1839" s="108">
        <v>1</v>
      </c>
      <c r="M1839" s="115" t="s">
        <v>130</v>
      </c>
      <c r="N1839" s="113" t="s">
        <v>130</v>
      </c>
    </row>
    <row r="1840" spans="1:14" ht="16.5">
      <c r="A1840" s="105" t="s">
        <v>3797</v>
      </c>
      <c r="B1840" s="67" t="s">
        <v>1257</v>
      </c>
      <c r="C1840" s="67" t="s">
        <v>916</v>
      </c>
      <c r="D1840" s="67" t="s">
        <v>916</v>
      </c>
      <c r="E1840" s="68" t="s">
        <v>398</v>
      </c>
      <c r="F1840" s="108">
        <v>2</v>
      </c>
      <c r="G1840" s="111" t="s">
        <v>130</v>
      </c>
      <c r="H1840" s="109" t="s">
        <v>130</v>
      </c>
      <c r="I1840" s="108">
        <v>2</v>
      </c>
      <c r="J1840" s="115" t="s">
        <v>130</v>
      </c>
      <c r="K1840" s="113" t="s">
        <v>130</v>
      </c>
      <c r="L1840" s="108">
        <v>2</v>
      </c>
      <c r="M1840" s="115" t="s">
        <v>130</v>
      </c>
      <c r="N1840" s="113" t="s">
        <v>130</v>
      </c>
    </row>
    <row r="1841" spans="1:14" ht="16.5">
      <c r="A1841" s="105" t="s">
        <v>3798</v>
      </c>
      <c r="B1841" s="67" t="s">
        <v>1257</v>
      </c>
      <c r="C1841" s="67" t="s">
        <v>916</v>
      </c>
      <c r="D1841" s="67" t="s">
        <v>916</v>
      </c>
      <c r="E1841" s="68" t="s">
        <v>189</v>
      </c>
      <c r="F1841" s="108">
        <v>1</v>
      </c>
      <c r="G1841" s="111" t="s">
        <v>130</v>
      </c>
      <c r="H1841" s="109" t="s">
        <v>130</v>
      </c>
      <c r="I1841" s="108">
        <v>1</v>
      </c>
      <c r="J1841" s="115" t="s">
        <v>130</v>
      </c>
      <c r="K1841" s="113" t="s">
        <v>130</v>
      </c>
      <c r="L1841" s="108">
        <v>1</v>
      </c>
      <c r="M1841" s="115" t="s">
        <v>130</v>
      </c>
      <c r="N1841" s="113" t="s">
        <v>130</v>
      </c>
    </row>
    <row r="1842" spans="1:14" ht="16.5">
      <c r="A1842" s="105" t="s">
        <v>3799</v>
      </c>
      <c r="B1842" s="67" t="s">
        <v>1257</v>
      </c>
      <c r="C1842" s="67" t="s">
        <v>916</v>
      </c>
      <c r="D1842" s="67" t="s">
        <v>916</v>
      </c>
      <c r="E1842" s="68" t="s">
        <v>148</v>
      </c>
      <c r="F1842" s="108" t="s">
        <v>129</v>
      </c>
      <c r="G1842" s="111" t="s">
        <v>129</v>
      </c>
      <c r="H1842" s="109" t="s">
        <v>129</v>
      </c>
      <c r="I1842" s="108" t="s">
        <v>129</v>
      </c>
      <c r="J1842" s="115" t="s">
        <v>129</v>
      </c>
      <c r="K1842" s="113" t="s">
        <v>129</v>
      </c>
      <c r="L1842" s="108" t="s">
        <v>129</v>
      </c>
      <c r="M1842" s="115" t="s">
        <v>129</v>
      </c>
      <c r="N1842" s="113" t="s">
        <v>129</v>
      </c>
    </row>
    <row r="1843" spans="1:14" ht="16.5">
      <c r="A1843" s="105" t="s">
        <v>3800</v>
      </c>
      <c r="B1843" s="67" t="s">
        <v>1257</v>
      </c>
      <c r="C1843" s="67" t="s">
        <v>916</v>
      </c>
      <c r="D1843" s="67" t="s">
        <v>916</v>
      </c>
      <c r="E1843" s="68" t="s">
        <v>3801</v>
      </c>
      <c r="F1843" s="108">
        <v>1</v>
      </c>
      <c r="G1843" s="111" t="s">
        <v>130</v>
      </c>
      <c r="H1843" s="109" t="s">
        <v>130</v>
      </c>
      <c r="I1843" s="108" t="s">
        <v>129</v>
      </c>
      <c r="J1843" s="115" t="s">
        <v>129</v>
      </c>
      <c r="K1843" s="113" t="s">
        <v>129</v>
      </c>
      <c r="L1843" s="108" t="s">
        <v>129</v>
      </c>
      <c r="M1843" s="115" t="s">
        <v>129</v>
      </c>
      <c r="N1843" s="113" t="s">
        <v>129</v>
      </c>
    </row>
    <row r="1844" spans="1:14" ht="16.5">
      <c r="A1844" s="105" t="s">
        <v>3802</v>
      </c>
      <c r="B1844" s="67" t="s">
        <v>1257</v>
      </c>
      <c r="C1844" s="67" t="s">
        <v>916</v>
      </c>
      <c r="D1844" s="67" t="s">
        <v>916</v>
      </c>
      <c r="E1844" s="68" t="s">
        <v>335</v>
      </c>
      <c r="F1844" s="108">
        <v>2</v>
      </c>
      <c r="G1844" s="111" t="s">
        <v>130</v>
      </c>
      <c r="H1844" s="109" t="s">
        <v>130</v>
      </c>
      <c r="I1844" s="108">
        <v>2</v>
      </c>
      <c r="J1844" s="115" t="s">
        <v>130</v>
      </c>
      <c r="K1844" s="113" t="s">
        <v>130</v>
      </c>
      <c r="L1844" s="108">
        <v>2</v>
      </c>
      <c r="M1844" s="115" t="s">
        <v>130</v>
      </c>
      <c r="N1844" s="113" t="s">
        <v>130</v>
      </c>
    </row>
    <row r="1845" spans="1:14" ht="16.5">
      <c r="A1845" s="105" t="s">
        <v>3803</v>
      </c>
      <c r="B1845" s="67" t="s">
        <v>1257</v>
      </c>
      <c r="C1845" s="67" t="s">
        <v>916</v>
      </c>
      <c r="D1845" s="67" t="s">
        <v>916</v>
      </c>
      <c r="E1845" s="68" t="s">
        <v>3804</v>
      </c>
      <c r="F1845" s="108">
        <v>1</v>
      </c>
      <c r="G1845" s="111" t="s">
        <v>130</v>
      </c>
      <c r="H1845" s="109" t="s">
        <v>130</v>
      </c>
      <c r="I1845" s="108">
        <v>1</v>
      </c>
      <c r="J1845" s="115" t="s">
        <v>130</v>
      </c>
      <c r="K1845" s="113" t="s">
        <v>130</v>
      </c>
      <c r="L1845" s="108">
        <v>1</v>
      </c>
      <c r="M1845" s="115" t="s">
        <v>130</v>
      </c>
      <c r="N1845" s="113" t="s">
        <v>130</v>
      </c>
    </row>
    <row r="1846" spans="1:14" ht="16.5">
      <c r="A1846" s="105" t="s">
        <v>3805</v>
      </c>
      <c r="B1846" s="67" t="s">
        <v>1257</v>
      </c>
      <c r="C1846" s="67" t="s">
        <v>916</v>
      </c>
      <c r="D1846" s="67" t="s">
        <v>916</v>
      </c>
      <c r="E1846" s="68" t="s">
        <v>3806</v>
      </c>
      <c r="F1846" s="108">
        <v>7</v>
      </c>
      <c r="G1846" s="111">
        <v>7</v>
      </c>
      <c r="H1846" s="109" t="s">
        <v>129</v>
      </c>
      <c r="I1846" s="108">
        <v>6</v>
      </c>
      <c r="J1846" s="115">
        <v>6</v>
      </c>
      <c r="K1846" s="113" t="s">
        <v>129</v>
      </c>
      <c r="L1846" s="108">
        <v>8</v>
      </c>
      <c r="M1846" s="115">
        <v>8</v>
      </c>
      <c r="N1846" s="113" t="s">
        <v>129</v>
      </c>
    </row>
    <row r="1847" spans="1:14" ht="16.5">
      <c r="A1847" s="105" t="s">
        <v>3807</v>
      </c>
      <c r="B1847" s="67" t="s">
        <v>1257</v>
      </c>
      <c r="C1847" s="67" t="s">
        <v>916</v>
      </c>
      <c r="D1847" s="67" t="s">
        <v>916</v>
      </c>
      <c r="E1847" s="68" t="s">
        <v>3808</v>
      </c>
      <c r="F1847" s="108">
        <v>6</v>
      </c>
      <c r="G1847" s="111">
        <v>6</v>
      </c>
      <c r="H1847" s="109" t="s">
        <v>129</v>
      </c>
      <c r="I1847" s="108">
        <v>6</v>
      </c>
      <c r="J1847" s="115">
        <v>6</v>
      </c>
      <c r="K1847" s="113" t="s">
        <v>129</v>
      </c>
      <c r="L1847" s="108">
        <v>6</v>
      </c>
      <c r="M1847" s="115">
        <v>6</v>
      </c>
      <c r="N1847" s="113" t="s">
        <v>129</v>
      </c>
    </row>
    <row r="1848" spans="1:14" ht="16.5">
      <c r="A1848" s="105" t="s">
        <v>3809</v>
      </c>
      <c r="B1848" s="67" t="s">
        <v>1257</v>
      </c>
      <c r="C1848" s="67" t="s">
        <v>916</v>
      </c>
      <c r="D1848" s="67" t="s">
        <v>916</v>
      </c>
      <c r="E1848" s="68" t="s">
        <v>3810</v>
      </c>
      <c r="F1848" s="108">
        <v>4</v>
      </c>
      <c r="G1848" s="111">
        <v>4</v>
      </c>
      <c r="H1848" s="109" t="s">
        <v>129</v>
      </c>
      <c r="I1848" s="108">
        <v>3</v>
      </c>
      <c r="J1848" s="115">
        <v>3</v>
      </c>
      <c r="K1848" s="113" t="s">
        <v>129</v>
      </c>
      <c r="L1848" s="108">
        <v>3</v>
      </c>
      <c r="M1848" s="115">
        <v>3</v>
      </c>
      <c r="N1848" s="113" t="s">
        <v>129</v>
      </c>
    </row>
    <row r="1849" spans="1:14" ht="16.5">
      <c r="A1849" s="105" t="s">
        <v>3811</v>
      </c>
      <c r="B1849" s="67" t="s">
        <v>1257</v>
      </c>
      <c r="C1849" s="67" t="s">
        <v>919</v>
      </c>
      <c r="D1849" s="67"/>
      <c r="E1849" s="68"/>
      <c r="F1849" s="108">
        <v>329</v>
      </c>
      <c r="G1849" s="111">
        <v>317</v>
      </c>
      <c r="H1849" s="109">
        <v>12</v>
      </c>
      <c r="I1849" s="108">
        <v>319</v>
      </c>
      <c r="J1849" s="115">
        <v>315</v>
      </c>
      <c r="K1849" s="113">
        <v>4</v>
      </c>
      <c r="L1849" s="108">
        <v>281</v>
      </c>
      <c r="M1849" s="115">
        <v>278</v>
      </c>
      <c r="N1849" s="113">
        <v>3</v>
      </c>
    </row>
    <row r="1850" spans="1:14" ht="16.5">
      <c r="A1850" s="105" t="s">
        <v>3812</v>
      </c>
      <c r="B1850" s="67" t="s">
        <v>1257</v>
      </c>
      <c r="C1850" s="67" t="s">
        <v>919</v>
      </c>
      <c r="D1850" s="67" t="s">
        <v>919</v>
      </c>
      <c r="E1850" s="68" t="s">
        <v>3813</v>
      </c>
      <c r="F1850" s="108">
        <v>15</v>
      </c>
      <c r="G1850" s="111">
        <v>15</v>
      </c>
      <c r="H1850" s="109" t="s">
        <v>129</v>
      </c>
      <c r="I1850" s="108">
        <v>15</v>
      </c>
      <c r="J1850" s="115">
        <v>15</v>
      </c>
      <c r="K1850" s="113" t="s">
        <v>129</v>
      </c>
      <c r="L1850" s="108">
        <v>13</v>
      </c>
      <c r="M1850" s="115">
        <v>13</v>
      </c>
      <c r="N1850" s="113" t="s">
        <v>129</v>
      </c>
    </row>
    <row r="1851" spans="1:14" ht="16.5">
      <c r="A1851" s="105" t="s">
        <v>3814</v>
      </c>
      <c r="B1851" s="67" t="s">
        <v>1257</v>
      </c>
      <c r="C1851" s="67" t="s">
        <v>919</v>
      </c>
      <c r="D1851" s="67" t="s">
        <v>919</v>
      </c>
      <c r="E1851" s="68" t="s">
        <v>3815</v>
      </c>
      <c r="F1851" s="108">
        <v>18</v>
      </c>
      <c r="G1851" s="111">
        <v>17</v>
      </c>
      <c r="H1851" s="109">
        <v>1</v>
      </c>
      <c r="I1851" s="108">
        <v>18</v>
      </c>
      <c r="J1851" s="115">
        <v>18</v>
      </c>
      <c r="K1851" s="113" t="s">
        <v>129</v>
      </c>
      <c r="L1851" s="108">
        <v>18</v>
      </c>
      <c r="M1851" s="115">
        <v>18</v>
      </c>
      <c r="N1851" s="113" t="s">
        <v>129</v>
      </c>
    </row>
    <row r="1852" spans="1:14" ht="16.5">
      <c r="A1852" s="105" t="s">
        <v>3816</v>
      </c>
      <c r="B1852" s="67" t="s">
        <v>1257</v>
      </c>
      <c r="C1852" s="67" t="s">
        <v>919</v>
      </c>
      <c r="D1852" s="67" t="s">
        <v>919</v>
      </c>
      <c r="E1852" s="68" t="s">
        <v>3817</v>
      </c>
      <c r="F1852" s="108">
        <v>17</v>
      </c>
      <c r="G1852" s="111">
        <v>15</v>
      </c>
      <c r="H1852" s="109">
        <v>2</v>
      </c>
      <c r="I1852" s="108">
        <v>17</v>
      </c>
      <c r="J1852" s="115">
        <v>17</v>
      </c>
      <c r="K1852" s="113" t="s">
        <v>129</v>
      </c>
      <c r="L1852" s="108">
        <v>14</v>
      </c>
      <c r="M1852" s="115">
        <v>14</v>
      </c>
      <c r="N1852" s="113" t="s">
        <v>129</v>
      </c>
    </row>
    <row r="1853" spans="1:14" ht="16.5">
      <c r="A1853" s="105" t="s">
        <v>3818</v>
      </c>
      <c r="B1853" s="67" t="s">
        <v>1257</v>
      </c>
      <c r="C1853" s="67" t="s">
        <v>919</v>
      </c>
      <c r="D1853" s="67" t="s">
        <v>919</v>
      </c>
      <c r="E1853" s="68" t="s">
        <v>3819</v>
      </c>
      <c r="F1853" s="108">
        <v>25</v>
      </c>
      <c r="G1853" s="111">
        <v>24</v>
      </c>
      <c r="H1853" s="109">
        <v>1</v>
      </c>
      <c r="I1853" s="108">
        <v>25</v>
      </c>
      <c r="J1853" s="115">
        <v>25</v>
      </c>
      <c r="K1853" s="113" t="s">
        <v>129</v>
      </c>
      <c r="L1853" s="108">
        <v>24</v>
      </c>
      <c r="M1853" s="115">
        <v>24</v>
      </c>
      <c r="N1853" s="113" t="s">
        <v>129</v>
      </c>
    </row>
    <row r="1854" spans="1:14" ht="16.5">
      <c r="A1854" s="105" t="s">
        <v>3820</v>
      </c>
      <c r="B1854" s="67" t="s">
        <v>1257</v>
      </c>
      <c r="C1854" s="67" t="s">
        <v>919</v>
      </c>
      <c r="D1854" s="67" t="s">
        <v>919</v>
      </c>
      <c r="E1854" s="68" t="s">
        <v>3821</v>
      </c>
      <c r="F1854" s="108">
        <v>11</v>
      </c>
      <c r="G1854" s="111">
        <v>10</v>
      </c>
      <c r="H1854" s="109">
        <v>1</v>
      </c>
      <c r="I1854" s="108">
        <v>10</v>
      </c>
      <c r="J1854" s="115">
        <v>10</v>
      </c>
      <c r="K1854" s="113" t="s">
        <v>129</v>
      </c>
      <c r="L1854" s="108">
        <v>8</v>
      </c>
      <c r="M1854" s="115">
        <v>7</v>
      </c>
      <c r="N1854" s="113">
        <v>1</v>
      </c>
    </row>
    <row r="1855" spans="1:14" ht="16.5">
      <c r="A1855" s="105" t="s">
        <v>3822</v>
      </c>
      <c r="B1855" s="67" t="s">
        <v>1257</v>
      </c>
      <c r="C1855" s="67" t="s">
        <v>919</v>
      </c>
      <c r="D1855" s="67" t="s">
        <v>919</v>
      </c>
      <c r="E1855" s="68" t="s">
        <v>3823</v>
      </c>
      <c r="F1855" s="108">
        <v>11</v>
      </c>
      <c r="G1855" s="111">
        <v>11</v>
      </c>
      <c r="H1855" s="109" t="s">
        <v>129</v>
      </c>
      <c r="I1855" s="108">
        <v>8</v>
      </c>
      <c r="J1855" s="115">
        <v>8</v>
      </c>
      <c r="K1855" s="113" t="s">
        <v>129</v>
      </c>
      <c r="L1855" s="108">
        <v>6</v>
      </c>
      <c r="M1855" s="115">
        <v>6</v>
      </c>
      <c r="N1855" s="113" t="s">
        <v>129</v>
      </c>
    </row>
    <row r="1856" spans="1:14" ht="16.5">
      <c r="A1856" s="105" t="s">
        <v>3824</v>
      </c>
      <c r="B1856" s="67" t="s">
        <v>1257</v>
      </c>
      <c r="C1856" s="67" t="s">
        <v>919</v>
      </c>
      <c r="D1856" s="67" t="s">
        <v>919</v>
      </c>
      <c r="E1856" s="68" t="s">
        <v>2526</v>
      </c>
      <c r="F1856" s="108">
        <v>17</v>
      </c>
      <c r="G1856" s="111">
        <v>16</v>
      </c>
      <c r="H1856" s="109">
        <v>1</v>
      </c>
      <c r="I1856" s="108">
        <v>16</v>
      </c>
      <c r="J1856" s="115">
        <v>15</v>
      </c>
      <c r="K1856" s="113">
        <v>1</v>
      </c>
      <c r="L1856" s="108">
        <v>15</v>
      </c>
      <c r="M1856" s="115">
        <v>15</v>
      </c>
      <c r="N1856" s="113" t="s">
        <v>129</v>
      </c>
    </row>
    <row r="1857" spans="1:14" ht="16.5">
      <c r="A1857" s="105" t="s">
        <v>3825</v>
      </c>
      <c r="B1857" s="67" t="s">
        <v>1257</v>
      </c>
      <c r="C1857" s="67" t="s">
        <v>919</v>
      </c>
      <c r="D1857" s="67" t="s">
        <v>919</v>
      </c>
      <c r="E1857" s="68" t="s">
        <v>3826</v>
      </c>
      <c r="F1857" s="108">
        <v>7</v>
      </c>
      <c r="G1857" s="111">
        <v>7</v>
      </c>
      <c r="H1857" s="109" t="s">
        <v>129</v>
      </c>
      <c r="I1857" s="108">
        <v>7</v>
      </c>
      <c r="J1857" s="115">
        <v>7</v>
      </c>
      <c r="K1857" s="113" t="s">
        <v>129</v>
      </c>
      <c r="L1857" s="108">
        <v>5</v>
      </c>
      <c r="M1857" s="115">
        <v>5</v>
      </c>
      <c r="N1857" s="113" t="s">
        <v>129</v>
      </c>
    </row>
    <row r="1858" spans="1:14" ht="16.5">
      <c r="A1858" s="105" t="s">
        <v>3827</v>
      </c>
      <c r="B1858" s="67" t="s">
        <v>1257</v>
      </c>
      <c r="C1858" s="67" t="s">
        <v>919</v>
      </c>
      <c r="D1858" s="67" t="s">
        <v>919</v>
      </c>
      <c r="E1858" s="68" t="s">
        <v>3828</v>
      </c>
      <c r="F1858" s="108">
        <v>11</v>
      </c>
      <c r="G1858" s="111">
        <v>11</v>
      </c>
      <c r="H1858" s="109" t="s">
        <v>129</v>
      </c>
      <c r="I1858" s="108">
        <v>11</v>
      </c>
      <c r="J1858" s="115">
        <v>11</v>
      </c>
      <c r="K1858" s="113" t="s">
        <v>129</v>
      </c>
      <c r="L1858" s="108">
        <v>6</v>
      </c>
      <c r="M1858" s="115">
        <v>6</v>
      </c>
      <c r="N1858" s="113" t="s">
        <v>129</v>
      </c>
    </row>
    <row r="1859" spans="1:14" ht="16.5">
      <c r="A1859" s="105" t="s">
        <v>3829</v>
      </c>
      <c r="B1859" s="67" t="s">
        <v>1257</v>
      </c>
      <c r="C1859" s="67" t="s">
        <v>919</v>
      </c>
      <c r="D1859" s="67" t="s">
        <v>919</v>
      </c>
      <c r="E1859" s="68" t="s">
        <v>3830</v>
      </c>
      <c r="F1859" s="108">
        <v>11</v>
      </c>
      <c r="G1859" s="111">
        <v>11</v>
      </c>
      <c r="H1859" s="109" t="s">
        <v>129</v>
      </c>
      <c r="I1859" s="108">
        <v>12</v>
      </c>
      <c r="J1859" s="115">
        <v>12</v>
      </c>
      <c r="K1859" s="113" t="s">
        <v>129</v>
      </c>
      <c r="L1859" s="108">
        <v>9</v>
      </c>
      <c r="M1859" s="115">
        <v>9</v>
      </c>
      <c r="N1859" s="113" t="s">
        <v>129</v>
      </c>
    </row>
    <row r="1860" spans="1:14" ht="16.5">
      <c r="A1860" s="105" t="s">
        <v>3831</v>
      </c>
      <c r="B1860" s="67" t="s">
        <v>1257</v>
      </c>
      <c r="C1860" s="67" t="s">
        <v>919</v>
      </c>
      <c r="D1860" s="67" t="s">
        <v>919</v>
      </c>
      <c r="E1860" s="68" t="s">
        <v>3832</v>
      </c>
      <c r="F1860" s="108">
        <v>19</v>
      </c>
      <c r="G1860" s="111">
        <v>19</v>
      </c>
      <c r="H1860" s="109" t="s">
        <v>129</v>
      </c>
      <c r="I1860" s="108">
        <v>19</v>
      </c>
      <c r="J1860" s="115">
        <v>19</v>
      </c>
      <c r="K1860" s="113" t="s">
        <v>129</v>
      </c>
      <c r="L1860" s="108">
        <v>15</v>
      </c>
      <c r="M1860" s="115">
        <v>15</v>
      </c>
      <c r="N1860" s="113" t="s">
        <v>129</v>
      </c>
    </row>
    <row r="1861" spans="1:14" ht="16.5">
      <c r="A1861" s="105" t="s">
        <v>3833</v>
      </c>
      <c r="B1861" s="67" t="s">
        <v>1257</v>
      </c>
      <c r="C1861" s="67" t="s">
        <v>919</v>
      </c>
      <c r="D1861" s="67" t="s">
        <v>919</v>
      </c>
      <c r="E1861" s="68" t="s">
        <v>3834</v>
      </c>
      <c r="F1861" s="108">
        <v>6</v>
      </c>
      <c r="G1861" s="111">
        <v>6</v>
      </c>
      <c r="H1861" s="109" t="s">
        <v>129</v>
      </c>
      <c r="I1861" s="108">
        <v>6</v>
      </c>
      <c r="J1861" s="115">
        <v>6</v>
      </c>
      <c r="K1861" s="113" t="s">
        <v>129</v>
      </c>
      <c r="L1861" s="108">
        <v>5</v>
      </c>
      <c r="M1861" s="115">
        <v>5</v>
      </c>
      <c r="N1861" s="113" t="s">
        <v>129</v>
      </c>
    </row>
    <row r="1862" spans="1:14" ht="16.5">
      <c r="A1862" s="105" t="s">
        <v>3835</v>
      </c>
      <c r="B1862" s="67" t="s">
        <v>1257</v>
      </c>
      <c r="C1862" s="67" t="s">
        <v>919</v>
      </c>
      <c r="D1862" s="67" t="s">
        <v>919</v>
      </c>
      <c r="E1862" s="68" t="s">
        <v>150</v>
      </c>
      <c r="F1862" s="108">
        <v>4</v>
      </c>
      <c r="G1862" s="111">
        <v>4</v>
      </c>
      <c r="H1862" s="109" t="s">
        <v>129</v>
      </c>
      <c r="I1862" s="108">
        <v>4</v>
      </c>
      <c r="J1862" s="115" t="s">
        <v>130</v>
      </c>
      <c r="K1862" s="113" t="s">
        <v>130</v>
      </c>
      <c r="L1862" s="108">
        <v>4</v>
      </c>
      <c r="M1862" s="115" t="s">
        <v>130</v>
      </c>
      <c r="N1862" s="113" t="s">
        <v>130</v>
      </c>
    </row>
    <row r="1863" spans="1:14" ht="16.5">
      <c r="A1863" s="105" t="s">
        <v>3836</v>
      </c>
      <c r="B1863" s="67" t="s">
        <v>1257</v>
      </c>
      <c r="C1863" s="67" t="s">
        <v>919</v>
      </c>
      <c r="D1863" s="67" t="s">
        <v>919</v>
      </c>
      <c r="E1863" s="68" t="s">
        <v>2193</v>
      </c>
      <c r="F1863" s="108">
        <v>1</v>
      </c>
      <c r="G1863" s="111" t="s">
        <v>130</v>
      </c>
      <c r="H1863" s="109" t="s">
        <v>130</v>
      </c>
      <c r="I1863" s="108">
        <v>1</v>
      </c>
      <c r="J1863" s="115" t="s">
        <v>130</v>
      </c>
      <c r="K1863" s="113" t="s">
        <v>130</v>
      </c>
      <c r="L1863" s="108">
        <v>1</v>
      </c>
      <c r="M1863" s="115" t="s">
        <v>130</v>
      </c>
      <c r="N1863" s="113" t="s">
        <v>130</v>
      </c>
    </row>
    <row r="1864" spans="1:14" ht="16.5">
      <c r="A1864" s="105" t="s">
        <v>3837</v>
      </c>
      <c r="B1864" s="67" t="s">
        <v>1257</v>
      </c>
      <c r="C1864" s="67" t="s">
        <v>919</v>
      </c>
      <c r="D1864" s="67" t="s">
        <v>919</v>
      </c>
      <c r="E1864" s="68" t="s">
        <v>383</v>
      </c>
      <c r="F1864" s="108">
        <v>7</v>
      </c>
      <c r="G1864" s="111">
        <v>5</v>
      </c>
      <c r="H1864" s="109">
        <v>2</v>
      </c>
      <c r="I1864" s="108">
        <v>6</v>
      </c>
      <c r="J1864" s="115">
        <v>5</v>
      </c>
      <c r="K1864" s="113">
        <v>1</v>
      </c>
      <c r="L1864" s="108">
        <v>6</v>
      </c>
      <c r="M1864" s="115">
        <v>6</v>
      </c>
      <c r="N1864" s="113" t="s">
        <v>129</v>
      </c>
    </row>
    <row r="1865" spans="1:14" ht="16.5">
      <c r="A1865" s="105" t="s">
        <v>3838</v>
      </c>
      <c r="B1865" s="67" t="s">
        <v>1257</v>
      </c>
      <c r="C1865" s="67" t="s">
        <v>919</v>
      </c>
      <c r="D1865" s="67" t="s">
        <v>919</v>
      </c>
      <c r="E1865" s="68" t="s">
        <v>3839</v>
      </c>
      <c r="F1865" s="108">
        <v>6</v>
      </c>
      <c r="G1865" s="111">
        <v>5</v>
      </c>
      <c r="H1865" s="109">
        <v>1</v>
      </c>
      <c r="I1865" s="108">
        <v>5</v>
      </c>
      <c r="J1865" s="115">
        <v>5</v>
      </c>
      <c r="K1865" s="113" t="s">
        <v>129</v>
      </c>
      <c r="L1865" s="108">
        <v>4</v>
      </c>
      <c r="M1865" s="115">
        <v>4</v>
      </c>
      <c r="N1865" s="113" t="s">
        <v>129</v>
      </c>
    </row>
    <row r="1866" spans="1:14" ht="16.5">
      <c r="A1866" s="105" t="s">
        <v>3840</v>
      </c>
      <c r="B1866" s="67" t="s">
        <v>1257</v>
      </c>
      <c r="C1866" s="67" t="s">
        <v>919</v>
      </c>
      <c r="D1866" s="67" t="s">
        <v>919</v>
      </c>
      <c r="E1866" s="68" t="s">
        <v>3841</v>
      </c>
      <c r="F1866" s="108">
        <v>3</v>
      </c>
      <c r="G1866" s="111" t="s">
        <v>130</v>
      </c>
      <c r="H1866" s="109" t="s">
        <v>130</v>
      </c>
      <c r="I1866" s="108">
        <v>4</v>
      </c>
      <c r="J1866" s="115">
        <v>4</v>
      </c>
      <c r="K1866" s="113" t="s">
        <v>129</v>
      </c>
      <c r="L1866" s="108">
        <v>4</v>
      </c>
      <c r="M1866" s="115">
        <v>4</v>
      </c>
      <c r="N1866" s="113" t="s">
        <v>129</v>
      </c>
    </row>
    <row r="1867" spans="1:14" ht="16.5">
      <c r="A1867" s="105" t="s">
        <v>3842</v>
      </c>
      <c r="B1867" s="67" t="s">
        <v>1257</v>
      </c>
      <c r="C1867" s="67" t="s">
        <v>919</v>
      </c>
      <c r="D1867" s="67" t="s">
        <v>919</v>
      </c>
      <c r="E1867" s="68" t="s">
        <v>3843</v>
      </c>
      <c r="F1867" s="108">
        <v>10</v>
      </c>
      <c r="G1867" s="111">
        <v>10</v>
      </c>
      <c r="H1867" s="109" t="s">
        <v>129</v>
      </c>
      <c r="I1867" s="108">
        <v>9</v>
      </c>
      <c r="J1867" s="115">
        <v>9</v>
      </c>
      <c r="K1867" s="113" t="s">
        <v>129</v>
      </c>
      <c r="L1867" s="108">
        <v>9</v>
      </c>
      <c r="M1867" s="115">
        <v>9</v>
      </c>
      <c r="N1867" s="113" t="s">
        <v>129</v>
      </c>
    </row>
    <row r="1868" spans="1:14" ht="16.5">
      <c r="A1868" s="105" t="s">
        <v>3844</v>
      </c>
      <c r="B1868" s="67" t="s">
        <v>1257</v>
      </c>
      <c r="C1868" s="67" t="s">
        <v>919</v>
      </c>
      <c r="D1868" s="67" t="s">
        <v>919</v>
      </c>
      <c r="E1868" s="68" t="s">
        <v>3845</v>
      </c>
      <c r="F1868" s="108">
        <v>19</v>
      </c>
      <c r="G1868" s="111">
        <v>19</v>
      </c>
      <c r="H1868" s="109" t="s">
        <v>129</v>
      </c>
      <c r="I1868" s="108">
        <v>19</v>
      </c>
      <c r="J1868" s="115">
        <v>19</v>
      </c>
      <c r="K1868" s="113" t="s">
        <v>129</v>
      </c>
      <c r="L1868" s="108">
        <v>19</v>
      </c>
      <c r="M1868" s="115">
        <v>19</v>
      </c>
      <c r="N1868" s="113" t="s">
        <v>129</v>
      </c>
    </row>
    <row r="1869" spans="1:14" ht="16.5">
      <c r="A1869" s="105" t="s">
        <v>3846</v>
      </c>
      <c r="B1869" s="67" t="s">
        <v>1257</v>
      </c>
      <c r="C1869" s="67" t="s">
        <v>919</v>
      </c>
      <c r="D1869" s="67" t="s">
        <v>919</v>
      </c>
      <c r="E1869" s="68" t="s">
        <v>3847</v>
      </c>
      <c r="F1869" s="108">
        <v>24</v>
      </c>
      <c r="G1869" s="111">
        <v>23</v>
      </c>
      <c r="H1869" s="109">
        <v>1</v>
      </c>
      <c r="I1869" s="108">
        <v>24</v>
      </c>
      <c r="J1869" s="115">
        <v>24</v>
      </c>
      <c r="K1869" s="113" t="s">
        <v>129</v>
      </c>
      <c r="L1869" s="108">
        <v>23</v>
      </c>
      <c r="M1869" s="115">
        <v>23</v>
      </c>
      <c r="N1869" s="113" t="s">
        <v>129</v>
      </c>
    </row>
    <row r="1870" spans="1:14" ht="16.5">
      <c r="A1870" s="105" t="s">
        <v>3848</v>
      </c>
      <c r="B1870" s="67" t="s">
        <v>1257</v>
      </c>
      <c r="C1870" s="67" t="s">
        <v>919</v>
      </c>
      <c r="D1870" s="67" t="s">
        <v>919</v>
      </c>
      <c r="E1870" s="68" t="s">
        <v>3849</v>
      </c>
      <c r="F1870" s="108">
        <v>32</v>
      </c>
      <c r="G1870" s="111">
        <v>32</v>
      </c>
      <c r="H1870" s="109" t="s">
        <v>129</v>
      </c>
      <c r="I1870" s="108">
        <v>31</v>
      </c>
      <c r="J1870" s="115">
        <v>31</v>
      </c>
      <c r="K1870" s="113" t="s">
        <v>129</v>
      </c>
      <c r="L1870" s="108">
        <v>30</v>
      </c>
      <c r="M1870" s="115">
        <v>30</v>
      </c>
      <c r="N1870" s="113" t="s">
        <v>129</v>
      </c>
    </row>
    <row r="1871" spans="1:14" ht="16.5">
      <c r="A1871" s="105" t="s">
        <v>3850</v>
      </c>
      <c r="B1871" s="67" t="s">
        <v>1257</v>
      </c>
      <c r="C1871" s="67" t="s">
        <v>919</v>
      </c>
      <c r="D1871" s="67" t="s">
        <v>919</v>
      </c>
      <c r="E1871" s="68" t="s">
        <v>1207</v>
      </c>
      <c r="F1871" s="108">
        <v>8</v>
      </c>
      <c r="G1871" s="111">
        <v>8</v>
      </c>
      <c r="H1871" s="109" t="s">
        <v>129</v>
      </c>
      <c r="I1871" s="108">
        <v>5</v>
      </c>
      <c r="J1871" s="115">
        <v>5</v>
      </c>
      <c r="K1871" s="113" t="s">
        <v>129</v>
      </c>
      <c r="L1871" s="108">
        <v>5</v>
      </c>
      <c r="M1871" s="115">
        <v>5</v>
      </c>
      <c r="N1871" s="113" t="s">
        <v>129</v>
      </c>
    </row>
    <row r="1872" spans="1:14" ht="16.5">
      <c r="A1872" s="105" t="s">
        <v>3851</v>
      </c>
      <c r="B1872" s="67" t="s">
        <v>1257</v>
      </c>
      <c r="C1872" s="67" t="s">
        <v>919</v>
      </c>
      <c r="D1872" s="67" t="s">
        <v>919</v>
      </c>
      <c r="E1872" s="68" t="s">
        <v>3852</v>
      </c>
      <c r="F1872" s="108">
        <v>14</v>
      </c>
      <c r="G1872" s="111">
        <v>14</v>
      </c>
      <c r="H1872" s="109" t="s">
        <v>129</v>
      </c>
      <c r="I1872" s="108">
        <v>16</v>
      </c>
      <c r="J1872" s="115">
        <v>16</v>
      </c>
      <c r="K1872" s="113" t="s">
        <v>129</v>
      </c>
      <c r="L1872" s="108">
        <v>12</v>
      </c>
      <c r="M1872" s="115">
        <v>12</v>
      </c>
      <c r="N1872" s="113" t="s">
        <v>129</v>
      </c>
    </row>
    <row r="1873" spans="1:14" ht="16.5">
      <c r="A1873" s="105" t="s">
        <v>3853</v>
      </c>
      <c r="B1873" s="67" t="s">
        <v>1257</v>
      </c>
      <c r="C1873" s="67" t="s">
        <v>919</v>
      </c>
      <c r="D1873" s="67" t="s">
        <v>919</v>
      </c>
      <c r="E1873" s="68" t="s">
        <v>3854</v>
      </c>
      <c r="F1873" s="108">
        <v>12</v>
      </c>
      <c r="G1873" s="111">
        <v>10</v>
      </c>
      <c r="H1873" s="109">
        <v>2</v>
      </c>
      <c r="I1873" s="108">
        <v>9</v>
      </c>
      <c r="J1873" s="115">
        <v>7</v>
      </c>
      <c r="K1873" s="113">
        <v>2</v>
      </c>
      <c r="L1873" s="108">
        <v>5</v>
      </c>
      <c r="M1873" s="115">
        <v>3</v>
      </c>
      <c r="N1873" s="113">
        <v>2</v>
      </c>
    </row>
    <row r="1874" spans="1:14" ht="16.5">
      <c r="A1874" s="105" t="s">
        <v>3855</v>
      </c>
      <c r="B1874" s="67" t="s">
        <v>1257</v>
      </c>
      <c r="C1874" s="67" t="s">
        <v>919</v>
      </c>
      <c r="D1874" s="67" t="s">
        <v>919</v>
      </c>
      <c r="E1874" s="68" t="s">
        <v>3856</v>
      </c>
      <c r="F1874" s="108">
        <v>21</v>
      </c>
      <c r="G1874" s="111">
        <v>21</v>
      </c>
      <c r="H1874" s="109" t="s">
        <v>129</v>
      </c>
      <c r="I1874" s="108">
        <v>22</v>
      </c>
      <c r="J1874" s="115">
        <v>22</v>
      </c>
      <c r="K1874" s="113" t="s">
        <v>129</v>
      </c>
      <c r="L1874" s="108">
        <v>21</v>
      </c>
      <c r="M1874" s="115">
        <v>21</v>
      </c>
      <c r="N1874" s="113" t="s">
        <v>129</v>
      </c>
    </row>
    <row r="1875" spans="1:14" ht="16.5">
      <c r="A1875" s="105" t="s">
        <v>3857</v>
      </c>
      <c r="B1875" s="67" t="s">
        <v>1257</v>
      </c>
      <c r="C1875" s="67" t="s">
        <v>329</v>
      </c>
      <c r="D1875" s="67"/>
      <c r="E1875" s="68"/>
      <c r="F1875" s="108">
        <v>289</v>
      </c>
      <c r="G1875" s="111">
        <v>288</v>
      </c>
      <c r="H1875" s="109">
        <v>1</v>
      </c>
      <c r="I1875" s="108">
        <v>265</v>
      </c>
      <c r="J1875" s="115">
        <v>265</v>
      </c>
      <c r="K1875" s="113" t="s">
        <v>129</v>
      </c>
      <c r="L1875" s="108">
        <v>243</v>
      </c>
      <c r="M1875" s="115">
        <v>239</v>
      </c>
      <c r="N1875" s="113">
        <v>3</v>
      </c>
    </row>
    <row r="1876" spans="1:14" ht="16.5">
      <c r="A1876" s="105" t="s">
        <v>922</v>
      </c>
      <c r="B1876" s="67" t="s">
        <v>1257</v>
      </c>
      <c r="C1876" s="67" t="s">
        <v>329</v>
      </c>
      <c r="D1876" s="67" t="s">
        <v>739</v>
      </c>
      <c r="E1876" s="68"/>
      <c r="F1876" s="108">
        <v>80</v>
      </c>
      <c r="G1876" s="111">
        <v>80</v>
      </c>
      <c r="H1876" s="109" t="s">
        <v>129</v>
      </c>
      <c r="I1876" s="108">
        <v>74</v>
      </c>
      <c r="J1876" s="115">
        <v>74</v>
      </c>
      <c r="K1876" s="113" t="s">
        <v>129</v>
      </c>
      <c r="L1876" s="108">
        <v>63</v>
      </c>
      <c r="M1876" s="115">
        <v>62</v>
      </c>
      <c r="N1876" s="113">
        <v>1</v>
      </c>
    </row>
    <row r="1877" spans="1:14" ht="16.5">
      <c r="A1877" s="105" t="s">
        <v>3858</v>
      </c>
      <c r="B1877" s="67" t="s">
        <v>1257</v>
      </c>
      <c r="C1877" s="67" t="s">
        <v>329</v>
      </c>
      <c r="D1877" s="67" t="s">
        <v>739</v>
      </c>
      <c r="E1877" s="68" t="s">
        <v>3859</v>
      </c>
      <c r="F1877" s="108">
        <v>3</v>
      </c>
      <c r="G1877" s="111">
        <v>3</v>
      </c>
      <c r="H1877" s="109" t="s">
        <v>129</v>
      </c>
      <c r="I1877" s="108">
        <v>5</v>
      </c>
      <c r="J1877" s="115">
        <v>5</v>
      </c>
      <c r="K1877" s="113" t="s">
        <v>129</v>
      </c>
      <c r="L1877" s="108">
        <v>3</v>
      </c>
      <c r="M1877" s="115" t="s">
        <v>130</v>
      </c>
      <c r="N1877" s="113" t="s">
        <v>130</v>
      </c>
    </row>
    <row r="1878" spans="1:14" ht="16.5">
      <c r="A1878" s="105" t="s">
        <v>3860</v>
      </c>
      <c r="B1878" s="67" t="s">
        <v>1257</v>
      </c>
      <c r="C1878" s="67" t="s">
        <v>329</v>
      </c>
      <c r="D1878" s="67" t="s">
        <v>739</v>
      </c>
      <c r="E1878" s="68" t="s">
        <v>3861</v>
      </c>
      <c r="F1878" s="108">
        <v>2</v>
      </c>
      <c r="G1878" s="111" t="s">
        <v>130</v>
      </c>
      <c r="H1878" s="109" t="s">
        <v>130</v>
      </c>
      <c r="I1878" s="108">
        <v>2</v>
      </c>
      <c r="J1878" s="115" t="s">
        <v>130</v>
      </c>
      <c r="K1878" s="113" t="s">
        <v>130</v>
      </c>
      <c r="L1878" s="108">
        <v>3</v>
      </c>
      <c r="M1878" s="115">
        <v>3</v>
      </c>
      <c r="N1878" s="113" t="s">
        <v>129</v>
      </c>
    </row>
    <row r="1879" spans="1:14" ht="16.5">
      <c r="A1879" s="105" t="s">
        <v>3862</v>
      </c>
      <c r="B1879" s="67" t="s">
        <v>1257</v>
      </c>
      <c r="C1879" s="67" t="s">
        <v>329</v>
      </c>
      <c r="D1879" s="67" t="s">
        <v>739</v>
      </c>
      <c r="E1879" s="68" t="s">
        <v>3863</v>
      </c>
      <c r="F1879" s="108">
        <v>10</v>
      </c>
      <c r="G1879" s="111">
        <v>10</v>
      </c>
      <c r="H1879" s="109" t="s">
        <v>129</v>
      </c>
      <c r="I1879" s="108">
        <v>7</v>
      </c>
      <c r="J1879" s="115">
        <v>7</v>
      </c>
      <c r="K1879" s="113" t="s">
        <v>129</v>
      </c>
      <c r="L1879" s="108">
        <v>5</v>
      </c>
      <c r="M1879" s="115">
        <v>5</v>
      </c>
      <c r="N1879" s="113" t="s">
        <v>129</v>
      </c>
    </row>
    <row r="1880" spans="1:14" ht="16.5">
      <c r="A1880" s="105" t="s">
        <v>3864</v>
      </c>
      <c r="B1880" s="67" t="s">
        <v>1257</v>
      </c>
      <c r="C1880" s="67" t="s">
        <v>329</v>
      </c>
      <c r="D1880" s="67" t="s">
        <v>739</v>
      </c>
      <c r="E1880" s="68" t="s">
        <v>187</v>
      </c>
      <c r="F1880" s="108">
        <v>15</v>
      </c>
      <c r="G1880" s="111">
        <v>15</v>
      </c>
      <c r="H1880" s="109" t="s">
        <v>129</v>
      </c>
      <c r="I1880" s="108">
        <v>15</v>
      </c>
      <c r="J1880" s="115">
        <v>15</v>
      </c>
      <c r="K1880" s="113" t="s">
        <v>129</v>
      </c>
      <c r="L1880" s="108">
        <v>12</v>
      </c>
      <c r="M1880" s="115">
        <v>12</v>
      </c>
      <c r="N1880" s="113" t="s">
        <v>129</v>
      </c>
    </row>
    <row r="1881" spans="1:14" ht="16.5">
      <c r="A1881" s="105" t="s">
        <v>3865</v>
      </c>
      <c r="B1881" s="67" t="s">
        <v>1257</v>
      </c>
      <c r="C1881" s="67" t="s">
        <v>329</v>
      </c>
      <c r="D1881" s="67" t="s">
        <v>739</v>
      </c>
      <c r="E1881" s="68" t="s">
        <v>3866</v>
      </c>
      <c r="F1881" s="108">
        <v>1</v>
      </c>
      <c r="G1881" s="111" t="s">
        <v>130</v>
      </c>
      <c r="H1881" s="109" t="s">
        <v>130</v>
      </c>
      <c r="I1881" s="108">
        <v>1</v>
      </c>
      <c r="J1881" s="115" t="s">
        <v>130</v>
      </c>
      <c r="K1881" s="113" t="s">
        <v>130</v>
      </c>
      <c r="L1881" s="108">
        <v>1</v>
      </c>
      <c r="M1881" s="115" t="s">
        <v>130</v>
      </c>
      <c r="N1881" s="113" t="s">
        <v>130</v>
      </c>
    </row>
    <row r="1882" spans="1:14" ht="16.5">
      <c r="A1882" s="105" t="s">
        <v>3867</v>
      </c>
      <c r="B1882" s="67" t="s">
        <v>1257</v>
      </c>
      <c r="C1882" s="67" t="s">
        <v>329</v>
      </c>
      <c r="D1882" s="67" t="s">
        <v>739</v>
      </c>
      <c r="E1882" s="68" t="s">
        <v>194</v>
      </c>
      <c r="F1882" s="108">
        <v>11</v>
      </c>
      <c r="G1882" s="111">
        <v>11</v>
      </c>
      <c r="H1882" s="109" t="s">
        <v>129</v>
      </c>
      <c r="I1882" s="108">
        <v>10</v>
      </c>
      <c r="J1882" s="115">
        <v>10</v>
      </c>
      <c r="K1882" s="113" t="s">
        <v>129</v>
      </c>
      <c r="L1882" s="108">
        <v>8</v>
      </c>
      <c r="M1882" s="115">
        <v>8</v>
      </c>
      <c r="N1882" s="113" t="s">
        <v>129</v>
      </c>
    </row>
    <row r="1883" spans="1:14" ht="16.5">
      <c r="A1883" s="105" t="s">
        <v>3868</v>
      </c>
      <c r="B1883" s="67" t="s">
        <v>1257</v>
      </c>
      <c r="C1883" s="67" t="s">
        <v>329</v>
      </c>
      <c r="D1883" s="67" t="s">
        <v>739</v>
      </c>
      <c r="E1883" s="68" t="s">
        <v>204</v>
      </c>
      <c r="F1883" s="108">
        <v>8</v>
      </c>
      <c r="G1883" s="111">
        <v>8</v>
      </c>
      <c r="H1883" s="109" t="s">
        <v>129</v>
      </c>
      <c r="I1883" s="108">
        <v>7</v>
      </c>
      <c r="J1883" s="115">
        <v>7</v>
      </c>
      <c r="K1883" s="113" t="s">
        <v>129</v>
      </c>
      <c r="L1883" s="108">
        <v>8</v>
      </c>
      <c r="M1883" s="115">
        <v>7</v>
      </c>
      <c r="N1883" s="113">
        <v>1</v>
      </c>
    </row>
    <row r="1884" spans="1:14" ht="16.5">
      <c r="A1884" s="105" t="s">
        <v>3869</v>
      </c>
      <c r="B1884" s="67" t="s">
        <v>1257</v>
      </c>
      <c r="C1884" s="67" t="s">
        <v>329</v>
      </c>
      <c r="D1884" s="67" t="s">
        <v>739</v>
      </c>
      <c r="E1884" s="68" t="s">
        <v>362</v>
      </c>
      <c r="F1884" s="108">
        <v>11</v>
      </c>
      <c r="G1884" s="111">
        <v>11</v>
      </c>
      <c r="H1884" s="109" t="s">
        <v>129</v>
      </c>
      <c r="I1884" s="108">
        <v>13</v>
      </c>
      <c r="J1884" s="115">
        <v>13</v>
      </c>
      <c r="K1884" s="113" t="s">
        <v>129</v>
      </c>
      <c r="L1884" s="108">
        <v>10</v>
      </c>
      <c r="M1884" s="115">
        <v>10</v>
      </c>
      <c r="N1884" s="113" t="s">
        <v>129</v>
      </c>
    </row>
    <row r="1885" spans="1:14" ht="16.5">
      <c r="A1885" s="105" t="s">
        <v>3870</v>
      </c>
      <c r="B1885" s="67" t="s">
        <v>1257</v>
      </c>
      <c r="C1885" s="67" t="s">
        <v>329</v>
      </c>
      <c r="D1885" s="67" t="s">
        <v>739</v>
      </c>
      <c r="E1885" s="68" t="s">
        <v>283</v>
      </c>
      <c r="F1885" s="108">
        <v>5</v>
      </c>
      <c r="G1885" s="111">
        <v>5</v>
      </c>
      <c r="H1885" s="109" t="s">
        <v>129</v>
      </c>
      <c r="I1885" s="108">
        <v>3</v>
      </c>
      <c r="J1885" s="115">
        <v>3</v>
      </c>
      <c r="K1885" s="113" t="s">
        <v>129</v>
      </c>
      <c r="L1885" s="108">
        <v>3</v>
      </c>
      <c r="M1885" s="115">
        <v>3</v>
      </c>
      <c r="N1885" s="113" t="s">
        <v>129</v>
      </c>
    </row>
    <row r="1886" spans="1:14" ht="16.5">
      <c r="A1886" s="105" t="s">
        <v>3871</v>
      </c>
      <c r="B1886" s="67" t="s">
        <v>1257</v>
      </c>
      <c r="C1886" s="67" t="s">
        <v>329</v>
      </c>
      <c r="D1886" s="67" t="s">
        <v>739</v>
      </c>
      <c r="E1886" s="68" t="s">
        <v>3872</v>
      </c>
      <c r="F1886" s="108">
        <v>14</v>
      </c>
      <c r="G1886" s="111">
        <v>14</v>
      </c>
      <c r="H1886" s="109" t="s">
        <v>129</v>
      </c>
      <c r="I1886" s="108">
        <v>11</v>
      </c>
      <c r="J1886" s="115">
        <v>11</v>
      </c>
      <c r="K1886" s="113" t="s">
        <v>129</v>
      </c>
      <c r="L1886" s="108">
        <v>10</v>
      </c>
      <c r="M1886" s="115">
        <v>10</v>
      </c>
      <c r="N1886" s="113" t="s">
        <v>129</v>
      </c>
    </row>
    <row r="1887" spans="1:14" ht="16.5">
      <c r="A1887" s="105" t="s">
        <v>924</v>
      </c>
      <c r="B1887" s="67" t="s">
        <v>1257</v>
      </c>
      <c r="C1887" s="67" t="s">
        <v>329</v>
      </c>
      <c r="D1887" s="67" t="s">
        <v>925</v>
      </c>
      <c r="E1887" s="68"/>
      <c r="F1887" s="108">
        <v>152</v>
      </c>
      <c r="G1887" s="111">
        <v>151</v>
      </c>
      <c r="H1887" s="109">
        <v>1</v>
      </c>
      <c r="I1887" s="108">
        <v>134</v>
      </c>
      <c r="J1887" s="115">
        <v>134</v>
      </c>
      <c r="K1887" s="113" t="s">
        <v>129</v>
      </c>
      <c r="L1887" s="108">
        <v>130</v>
      </c>
      <c r="M1887" s="115">
        <v>127</v>
      </c>
      <c r="N1887" s="113">
        <v>2</v>
      </c>
    </row>
    <row r="1888" spans="1:14" ht="16.5">
      <c r="A1888" s="105" t="s">
        <v>3873</v>
      </c>
      <c r="B1888" s="67" t="s">
        <v>1257</v>
      </c>
      <c r="C1888" s="67" t="s">
        <v>329</v>
      </c>
      <c r="D1888" s="67" t="s">
        <v>925</v>
      </c>
      <c r="E1888" s="68" t="s">
        <v>3874</v>
      </c>
      <c r="F1888" s="108">
        <v>34</v>
      </c>
      <c r="G1888" s="111">
        <v>34</v>
      </c>
      <c r="H1888" s="109" t="s">
        <v>129</v>
      </c>
      <c r="I1888" s="108">
        <v>30</v>
      </c>
      <c r="J1888" s="115">
        <v>30</v>
      </c>
      <c r="K1888" s="113" t="s">
        <v>129</v>
      </c>
      <c r="L1888" s="108">
        <v>34</v>
      </c>
      <c r="M1888" s="115">
        <v>33</v>
      </c>
      <c r="N1888" s="113">
        <v>1</v>
      </c>
    </row>
    <row r="1889" spans="1:14" ht="16.5">
      <c r="A1889" s="105" t="s">
        <v>3875</v>
      </c>
      <c r="B1889" s="67" t="s">
        <v>1257</v>
      </c>
      <c r="C1889" s="67" t="s">
        <v>329</v>
      </c>
      <c r="D1889" s="67" t="s">
        <v>925</v>
      </c>
      <c r="E1889" s="68" t="s">
        <v>3876</v>
      </c>
      <c r="F1889" s="108">
        <v>14</v>
      </c>
      <c r="G1889" s="111">
        <v>14</v>
      </c>
      <c r="H1889" s="109" t="s">
        <v>129</v>
      </c>
      <c r="I1889" s="108">
        <v>14</v>
      </c>
      <c r="J1889" s="115">
        <v>14</v>
      </c>
      <c r="K1889" s="113" t="s">
        <v>129</v>
      </c>
      <c r="L1889" s="108">
        <v>14</v>
      </c>
      <c r="M1889" s="115">
        <v>14</v>
      </c>
      <c r="N1889" s="113" t="s">
        <v>129</v>
      </c>
    </row>
    <row r="1890" spans="1:14" ht="16.5">
      <c r="A1890" s="105" t="s">
        <v>3877</v>
      </c>
      <c r="B1890" s="67" t="s">
        <v>1257</v>
      </c>
      <c r="C1890" s="67" t="s">
        <v>329</v>
      </c>
      <c r="D1890" s="67" t="s">
        <v>925</v>
      </c>
      <c r="E1890" s="68" t="s">
        <v>3878</v>
      </c>
      <c r="F1890" s="108">
        <v>9</v>
      </c>
      <c r="G1890" s="111">
        <v>9</v>
      </c>
      <c r="H1890" s="109" t="s">
        <v>129</v>
      </c>
      <c r="I1890" s="108">
        <v>8</v>
      </c>
      <c r="J1890" s="115" t="s">
        <v>130</v>
      </c>
      <c r="K1890" s="113" t="s">
        <v>130</v>
      </c>
      <c r="L1890" s="108">
        <v>8</v>
      </c>
      <c r="M1890" s="115">
        <v>8</v>
      </c>
      <c r="N1890" s="113" t="s">
        <v>129</v>
      </c>
    </row>
    <row r="1891" spans="1:14" ht="16.5">
      <c r="A1891" s="105" t="s">
        <v>3879</v>
      </c>
      <c r="B1891" s="67" t="s">
        <v>1257</v>
      </c>
      <c r="C1891" s="67" t="s">
        <v>329</v>
      </c>
      <c r="D1891" s="67" t="s">
        <v>925</v>
      </c>
      <c r="E1891" s="68" t="s">
        <v>1180</v>
      </c>
      <c r="F1891" s="108">
        <v>15</v>
      </c>
      <c r="G1891" s="111">
        <v>15</v>
      </c>
      <c r="H1891" s="109" t="s">
        <v>129</v>
      </c>
      <c r="I1891" s="108">
        <v>12</v>
      </c>
      <c r="J1891" s="115">
        <v>12</v>
      </c>
      <c r="K1891" s="113" t="s">
        <v>129</v>
      </c>
      <c r="L1891" s="108">
        <v>13</v>
      </c>
      <c r="M1891" s="115">
        <v>12</v>
      </c>
      <c r="N1891" s="113" t="s">
        <v>129</v>
      </c>
    </row>
    <row r="1892" spans="1:14" ht="16.5">
      <c r="A1892" s="105" t="s">
        <v>3880</v>
      </c>
      <c r="B1892" s="67" t="s">
        <v>1257</v>
      </c>
      <c r="C1892" s="67" t="s">
        <v>329</v>
      </c>
      <c r="D1892" s="67" t="s">
        <v>925</v>
      </c>
      <c r="E1892" s="68" t="s">
        <v>3881</v>
      </c>
      <c r="F1892" s="108">
        <v>11</v>
      </c>
      <c r="G1892" s="111">
        <v>11</v>
      </c>
      <c r="H1892" s="109" t="s">
        <v>129</v>
      </c>
      <c r="I1892" s="108">
        <v>11</v>
      </c>
      <c r="J1892" s="115">
        <v>11</v>
      </c>
      <c r="K1892" s="113" t="s">
        <v>129</v>
      </c>
      <c r="L1892" s="108">
        <v>9</v>
      </c>
      <c r="M1892" s="115">
        <v>9</v>
      </c>
      <c r="N1892" s="113" t="s">
        <v>129</v>
      </c>
    </row>
    <row r="1893" spans="1:14" ht="16.5">
      <c r="A1893" s="105" t="s">
        <v>3882</v>
      </c>
      <c r="B1893" s="67" t="s">
        <v>1257</v>
      </c>
      <c r="C1893" s="67" t="s">
        <v>329</v>
      </c>
      <c r="D1893" s="67" t="s">
        <v>925</v>
      </c>
      <c r="E1893" s="68" t="s">
        <v>3883</v>
      </c>
      <c r="F1893" s="108">
        <v>4</v>
      </c>
      <c r="G1893" s="111">
        <v>4</v>
      </c>
      <c r="H1893" s="109" t="s">
        <v>129</v>
      </c>
      <c r="I1893" s="108">
        <v>2</v>
      </c>
      <c r="J1893" s="115" t="s">
        <v>130</v>
      </c>
      <c r="K1893" s="113" t="s">
        <v>130</v>
      </c>
      <c r="L1893" s="108">
        <v>6</v>
      </c>
      <c r="M1893" s="115">
        <v>6</v>
      </c>
      <c r="N1893" s="113" t="s">
        <v>129</v>
      </c>
    </row>
    <row r="1894" spans="1:14" ht="16.5">
      <c r="A1894" s="105" t="s">
        <v>3884</v>
      </c>
      <c r="B1894" s="67" t="s">
        <v>1257</v>
      </c>
      <c r="C1894" s="67" t="s">
        <v>329</v>
      </c>
      <c r="D1894" s="67" t="s">
        <v>925</v>
      </c>
      <c r="E1894" s="68" t="s">
        <v>3885</v>
      </c>
      <c r="F1894" s="108">
        <v>32</v>
      </c>
      <c r="G1894" s="111">
        <v>32</v>
      </c>
      <c r="H1894" s="109" t="s">
        <v>129</v>
      </c>
      <c r="I1894" s="108">
        <v>28</v>
      </c>
      <c r="J1894" s="115">
        <v>28</v>
      </c>
      <c r="K1894" s="113" t="s">
        <v>129</v>
      </c>
      <c r="L1894" s="108">
        <v>21</v>
      </c>
      <c r="M1894" s="115">
        <v>20</v>
      </c>
      <c r="N1894" s="113">
        <v>1</v>
      </c>
    </row>
    <row r="1895" spans="1:14" ht="16.5">
      <c r="A1895" s="105" t="s">
        <v>3886</v>
      </c>
      <c r="B1895" s="67" t="s">
        <v>1257</v>
      </c>
      <c r="C1895" s="67" t="s">
        <v>329</v>
      </c>
      <c r="D1895" s="67" t="s">
        <v>925</v>
      </c>
      <c r="E1895" s="68" t="s">
        <v>3887</v>
      </c>
      <c r="F1895" s="108">
        <v>21</v>
      </c>
      <c r="G1895" s="111">
        <v>21</v>
      </c>
      <c r="H1895" s="109" t="s">
        <v>129</v>
      </c>
      <c r="I1895" s="108">
        <v>19</v>
      </c>
      <c r="J1895" s="115">
        <v>19</v>
      </c>
      <c r="K1895" s="113" t="s">
        <v>129</v>
      </c>
      <c r="L1895" s="108">
        <v>16</v>
      </c>
      <c r="M1895" s="115">
        <v>16</v>
      </c>
      <c r="N1895" s="113" t="s">
        <v>129</v>
      </c>
    </row>
    <row r="1896" spans="1:14" ht="16.5">
      <c r="A1896" s="105" t="s">
        <v>3888</v>
      </c>
      <c r="B1896" s="67" t="s">
        <v>1257</v>
      </c>
      <c r="C1896" s="67" t="s">
        <v>329</v>
      </c>
      <c r="D1896" s="67" t="s">
        <v>925</v>
      </c>
      <c r="E1896" s="68" t="s">
        <v>3889</v>
      </c>
      <c r="F1896" s="108">
        <v>12</v>
      </c>
      <c r="G1896" s="111">
        <v>11</v>
      </c>
      <c r="H1896" s="109">
        <v>1</v>
      </c>
      <c r="I1896" s="108">
        <v>10</v>
      </c>
      <c r="J1896" s="115">
        <v>10</v>
      </c>
      <c r="K1896" s="113" t="s">
        <v>129</v>
      </c>
      <c r="L1896" s="108">
        <v>9</v>
      </c>
      <c r="M1896" s="115">
        <v>9</v>
      </c>
      <c r="N1896" s="113" t="s">
        <v>129</v>
      </c>
    </row>
    <row r="1897" spans="1:14" ht="16.5">
      <c r="A1897" s="105" t="s">
        <v>926</v>
      </c>
      <c r="B1897" s="67" t="s">
        <v>1257</v>
      </c>
      <c r="C1897" s="67" t="s">
        <v>329</v>
      </c>
      <c r="D1897" s="67" t="s">
        <v>927</v>
      </c>
      <c r="E1897" s="68"/>
      <c r="F1897" s="108">
        <v>57</v>
      </c>
      <c r="G1897" s="111">
        <v>57</v>
      </c>
      <c r="H1897" s="109" t="s">
        <v>129</v>
      </c>
      <c r="I1897" s="108">
        <v>57</v>
      </c>
      <c r="J1897" s="115">
        <v>57</v>
      </c>
      <c r="K1897" s="113" t="s">
        <v>129</v>
      </c>
      <c r="L1897" s="108">
        <v>50</v>
      </c>
      <c r="M1897" s="115">
        <v>50</v>
      </c>
      <c r="N1897" s="113" t="s">
        <v>129</v>
      </c>
    </row>
    <row r="1898" spans="1:14" ht="16.5">
      <c r="A1898" s="105" t="s">
        <v>3890</v>
      </c>
      <c r="B1898" s="67" t="s">
        <v>1257</v>
      </c>
      <c r="C1898" s="67" t="s">
        <v>329</v>
      </c>
      <c r="D1898" s="67" t="s">
        <v>927</v>
      </c>
      <c r="E1898" s="68" t="s">
        <v>3891</v>
      </c>
      <c r="F1898" s="108">
        <v>38</v>
      </c>
      <c r="G1898" s="111">
        <v>38</v>
      </c>
      <c r="H1898" s="109" t="s">
        <v>129</v>
      </c>
      <c r="I1898" s="108">
        <v>39</v>
      </c>
      <c r="J1898" s="115">
        <v>39</v>
      </c>
      <c r="K1898" s="113" t="s">
        <v>129</v>
      </c>
      <c r="L1898" s="108">
        <v>35</v>
      </c>
      <c r="M1898" s="115">
        <v>35</v>
      </c>
      <c r="N1898" s="113" t="s">
        <v>129</v>
      </c>
    </row>
    <row r="1899" spans="1:14" ht="16.5">
      <c r="A1899" s="105" t="s">
        <v>3892</v>
      </c>
      <c r="B1899" s="67" t="s">
        <v>1257</v>
      </c>
      <c r="C1899" s="67" t="s">
        <v>329</v>
      </c>
      <c r="D1899" s="67" t="s">
        <v>927</v>
      </c>
      <c r="E1899" s="68" t="s">
        <v>3893</v>
      </c>
      <c r="F1899" s="108">
        <v>19</v>
      </c>
      <c r="G1899" s="111">
        <v>19</v>
      </c>
      <c r="H1899" s="109" t="s">
        <v>129</v>
      </c>
      <c r="I1899" s="108">
        <v>18</v>
      </c>
      <c r="J1899" s="115">
        <v>18</v>
      </c>
      <c r="K1899" s="113" t="s">
        <v>129</v>
      </c>
      <c r="L1899" s="108">
        <v>15</v>
      </c>
      <c r="M1899" s="115">
        <v>15</v>
      </c>
      <c r="N1899" s="113" t="s">
        <v>129</v>
      </c>
    </row>
    <row r="1900" spans="1:14" ht="16.5">
      <c r="A1900" s="105" t="s">
        <v>3894</v>
      </c>
      <c r="B1900" s="67" t="s">
        <v>1257</v>
      </c>
      <c r="C1900" s="67" t="s">
        <v>930</v>
      </c>
      <c r="D1900" s="67"/>
      <c r="E1900" s="68"/>
      <c r="F1900" s="108">
        <v>154</v>
      </c>
      <c r="G1900" s="111">
        <v>152</v>
      </c>
      <c r="H1900" s="109">
        <v>2</v>
      </c>
      <c r="I1900" s="108">
        <v>143</v>
      </c>
      <c r="J1900" s="115">
        <v>141</v>
      </c>
      <c r="K1900" s="113">
        <v>2</v>
      </c>
      <c r="L1900" s="108">
        <v>141</v>
      </c>
      <c r="M1900" s="115">
        <v>141</v>
      </c>
      <c r="N1900" s="113" t="s">
        <v>129</v>
      </c>
    </row>
    <row r="1901" spans="1:14" ht="16.5">
      <c r="A1901" s="105" t="s">
        <v>931</v>
      </c>
      <c r="B1901" s="67" t="s">
        <v>1257</v>
      </c>
      <c r="C1901" s="67" t="s">
        <v>930</v>
      </c>
      <c r="D1901" s="67" t="s">
        <v>932</v>
      </c>
      <c r="E1901" s="68"/>
      <c r="F1901" s="108">
        <v>53</v>
      </c>
      <c r="G1901" s="111">
        <v>51</v>
      </c>
      <c r="H1901" s="109">
        <v>2</v>
      </c>
      <c r="I1901" s="108">
        <v>44</v>
      </c>
      <c r="J1901" s="115">
        <v>42</v>
      </c>
      <c r="K1901" s="113">
        <v>2</v>
      </c>
      <c r="L1901" s="108">
        <v>40</v>
      </c>
      <c r="M1901" s="115">
        <v>40</v>
      </c>
      <c r="N1901" s="113" t="s">
        <v>129</v>
      </c>
    </row>
    <row r="1902" spans="1:14" ht="16.5">
      <c r="A1902" s="105" t="s">
        <v>3895</v>
      </c>
      <c r="B1902" s="67" t="s">
        <v>1257</v>
      </c>
      <c r="C1902" s="67" t="s">
        <v>930</v>
      </c>
      <c r="D1902" s="67" t="s">
        <v>932</v>
      </c>
      <c r="E1902" s="68" t="s">
        <v>3896</v>
      </c>
      <c r="F1902" s="108">
        <v>11</v>
      </c>
      <c r="G1902" s="111">
        <v>10</v>
      </c>
      <c r="H1902" s="109">
        <v>1</v>
      </c>
      <c r="I1902" s="108">
        <v>9</v>
      </c>
      <c r="J1902" s="115">
        <v>9</v>
      </c>
      <c r="K1902" s="113" t="s">
        <v>129</v>
      </c>
      <c r="L1902" s="108">
        <v>8</v>
      </c>
      <c r="M1902" s="115">
        <v>8</v>
      </c>
      <c r="N1902" s="113" t="s">
        <v>129</v>
      </c>
    </row>
    <row r="1903" spans="1:14" ht="16.5">
      <c r="A1903" s="105" t="s">
        <v>3897</v>
      </c>
      <c r="B1903" s="67" t="s">
        <v>1257</v>
      </c>
      <c r="C1903" s="67" t="s">
        <v>930</v>
      </c>
      <c r="D1903" s="67" t="s">
        <v>932</v>
      </c>
      <c r="E1903" s="68" t="s">
        <v>3898</v>
      </c>
      <c r="F1903" s="108">
        <v>4</v>
      </c>
      <c r="G1903" s="111">
        <v>4</v>
      </c>
      <c r="H1903" s="109" t="s">
        <v>129</v>
      </c>
      <c r="I1903" s="108">
        <v>5</v>
      </c>
      <c r="J1903" s="115">
        <v>5</v>
      </c>
      <c r="K1903" s="113" t="s">
        <v>129</v>
      </c>
      <c r="L1903" s="108">
        <v>6</v>
      </c>
      <c r="M1903" s="115">
        <v>6</v>
      </c>
      <c r="N1903" s="113" t="s">
        <v>129</v>
      </c>
    </row>
    <row r="1904" spans="1:14" ht="16.5">
      <c r="A1904" s="105" t="s">
        <v>3899</v>
      </c>
      <c r="B1904" s="67" t="s">
        <v>1257</v>
      </c>
      <c r="C1904" s="67" t="s">
        <v>930</v>
      </c>
      <c r="D1904" s="67" t="s">
        <v>932</v>
      </c>
      <c r="E1904" s="68" t="s">
        <v>3900</v>
      </c>
      <c r="F1904" s="108">
        <v>7</v>
      </c>
      <c r="G1904" s="111">
        <v>7</v>
      </c>
      <c r="H1904" s="109" t="s">
        <v>129</v>
      </c>
      <c r="I1904" s="108">
        <v>7</v>
      </c>
      <c r="J1904" s="115">
        <v>7</v>
      </c>
      <c r="K1904" s="113" t="s">
        <v>129</v>
      </c>
      <c r="L1904" s="108">
        <v>6</v>
      </c>
      <c r="M1904" s="115">
        <v>6</v>
      </c>
      <c r="N1904" s="113" t="s">
        <v>129</v>
      </c>
    </row>
    <row r="1905" spans="1:14" ht="16.5">
      <c r="A1905" s="105" t="s">
        <v>3901</v>
      </c>
      <c r="B1905" s="67" t="s">
        <v>1257</v>
      </c>
      <c r="C1905" s="67" t="s">
        <v>930</v>
      </c>
      <c r="D1905" s="67" t="s">
        <v>932</v>
      </c>
      <c r="E1905" s="68" t="s">
        <v>163</v>
      </c>
      <c r="F1905" s="108">
        <v>3</v>
      </c>
      <c r="G1905" s="111" t="s">
        <v>130</v>
      </c>
      <c r="H1905" s="109" t="s">
        <v>130</v>
      </c>
      <c r="I1905" s="108">
        <v>3</v>
      </c>
      <c r="J1905" s="115">
        <v>3</v>
      </c>
      <c r="K1905" s="113" t="s">
        <v>129</v>
      </c>
      <c r="L1905" s="108">
        <v>3</v>
      </c>
      <c r="M1905" s="115" t="s">
        <v>130</v>
      </c>
      <c r="N1905" s="113" t="s">
        <v>130</v>
      </c>
    </row>
    <row r="1906" spans="1:14" ht="16.5">
      <c r="A1906" s="105" t="s">
        <v>3902</v>
      </c>
      <c r="B1906" s="67" t="s">
        <v>1257</v>
      </c>
      <c r="C1906" s="67" t="s">
        <v>930</v>
      </c>
      <c r="D1906" s="67" t="s">
        <v>932</v>
      </c>
      <c r="E1906" s="68" t="s">
        <v>3903</v>
      </c>
      <c r="F1906" s="108">
        <v>9</v>
      </c>
      <c r="G1906" s="111">
        <v>9</v>
      </c>
      <c r="H1906" s="109" t="s">
        <v>129</v>
      </c>
      <c r="I1906" s="108">
        <v>6</v>
      </c>
      <c r="J1906" s="115">
        <v>6</v>
      </c>
      <c r="K1906" s="113" t="s">
        <v>129</v>
      </c>
      <c r="L1906" s="108">
        <v>3</v>
      </c>
      <c r="M1906" s="115">
        <v>3</v>
      </c>
      <c r="N1906" s="113" t="s">
        <v>129</v>
      </c>
    </row>
    <row r="1907" spans="1:14" ht="16.5">
      <c r="A1907" s="105" t="s">
        <v>3904</v>
      </c>
      <c r="B1907" s="67" t="s">
        <v>1257</v>
      </c>
      <c r="C1907" s="67" t="s">
        <v>930</v>
      </c>
      <c r="D1907" s="67" t="s">
        <v>932</v>
      </c>
      <c r="E1907" s="68" t="s">
        <v>3905</v>
      </c>
      <c r="F1907" s="108">
        <v>5</v>
      </c>
      <c r="G1907" s="111">
        <v>5</v>
      </c>
      <c r="H1907" s="109" t="s">
        <v>129</v>
      </c>
      <c r="I1907" s="108">
        <v>5</v>
      </c>
      <c r="J1907" s="115">
        <v>5</v>
      </c>
      <c r="K1907" s="113" t="s">
        <v>129</v>
      </c>
      <c r="L1907" s="108">
        <v>7</v>
      </c>
      <c r="M1907" s="115">
        <v>7</v>
      </c>
      <c r="N1907" s="113" t="s">
        <v>129</v>
      </c>
    </row>
    <row r="1908" spans="1:14" ht="16.5">
      <c r="A1908" s="105" t="s">
        <v>3906</v>
      </c>
      <c r="B1908" s="67" t="s">
        <v>1257</v>
      </c>
      <c r="C1908" s="67" t="s">
        <v>930</v>
      </c>
      <c r="D1908" s="67" t="s">
        <v>932</v>
      </c>
      <c r="E1908" s="68" t="s">
        <v>3907</v>
      </c>
      <c r="F1908" s="108">
        <v>4</v>
      </c>
      <c r="G1908" s="111">
        <v>3</v>
      </c>
      <c r="H1908" s="109">
        <v>1</v>
      </c>
      <c r="I1908" s="108">
        <v>4</v>
      </c>
      <c r="J1908" s="115">
        <v>3</v>
      </c>
      <c r="K1908" s="113">
        <v>1</v>
      </c>
      <c r="L1908" s="108">
        <v>2</v>
      </c>
      <c r="M1908" s="115" t="s">
        <v>130</v>
      </c>
      <c r="N1908" s="113" t="s">
        <v>130</v>
      </c>
    </row>
    <row r="1909" spans="1:14" ht="16.5">
      <c r="A1909" s="105" t="s">
        <v>3908</v>
      </c>
      <c r="B1909" s="67" t="s">
        <v>1257</v>
      </c>
      <c r="C1909" s="67" t="s">
        <v>930</v>
      </c>
      <c r="D1909" s="67" t="s">
        <v>932</v>
      </c>
      <c r="E1909" s="68" t="s">
        <v>3866</v>
      </c>
      <c r="F1909" s="108" t="s">
        <v>129</v>
      </c>
      <c r="G1909" s="111" t="s">
        <v>129</v>
      </c>
      <c r="H1909" s="109" t="s">
        <v>129</v>
      </c>
      <c r="I1909" s="108" t="s">
        <v>129</v>
      </c>
      <c r="J1909" s="115" t="s">
        <v>129</v>
      </c>
      <c r="K1909" s="113" t="s">
        <v>129</v>
      </c>
      <c r="L1909" s="108" t="s">
        <v>129</v>
      </c>
      <c r="M1909" s="115" t="s">
        <v>129</v>
      </c>
      <c r="N1909" s="113" t="s">
        <v>129</v>
      </c>
    </row>
    <row r="1910" spans="1:14" ht="16.5">
      <c r="A1910" s="105" t="s">
        <v>3909</v>
      </c>
      <c r="B1910" s="67" t="s">
        <v>1257</v>
      </c>
      <c r="C1910" s="67" t="s">
        <v>930</v>
      </c>
      <c r="D1910" s="67" t="s">
        <v>932</v>
      </c>
      <c r="E1910" s="68" t="s">
        <v>159</v>
      </c>
      <c r="F1910" s="108">
        <v>2</v>
      </c>
      <c r="G1910" s="111" t="s">
        <v>130</v>
      </c>
      <c r="H1910" s="109" t="s">
        <v>130</v>
      </c>
      <c r="I1910" s="108" t="s">
        <v>129</v>
      </c>
      <c r="J1910" s="115" t="s">
        <v>129</v>
      </c>
      <c r="K1910" s="113" t="s">
        <v>129</v>
      </c>
      <c r="L1910" s="108" t="s">
        <v>129</v>
      </c>
      <c r="M1910" s="115" t="s">
        <v>129</v>
      </c>
      <c r="N1910" s="113" t="s">
        <v>129</v>
      </c>
    </row>
    <row r="1911" spans="1:14" ht="16.5">
      <c r="A1911" s="105" t="s">
        <v>3910</v>
      </c>
      <c r="B1911" s="67" t="s">
        <v>1257</v>
      </c>
      <c r="C1911" s="67" t="s">
        <v>930</v>
      </c>
      <c r="D1911" s="67" t="s">
        <v>932</v>
      </c>
      <c r="E1911" s="68" t="s">
        <v>3911</v>
      </c>
      <c r="F1911" s="108">
        <v>8</v>
      </c>
      <c r="G1911" s="111">
        <v>8</v>
      </c>
      <c r="H1911" s="109" t="s">
        <v>129</v>
      </c>
      <c r="I1911" s="108">
        <v>5</v>
      </c>
      <c r="J1911" s="115">
        <v>4</v>
      </c>
      <c r="K1911" s="113">
        <v>1</v>
      </c>
      <c r="L1911" s="108">
        <v>5</v>
      </c>
      <c r="M1911" s="115">
        <v>5</v>
      </c>
      <c r="N1911" s="113" t="s">
        <v>129</v>
      </c>
    </row>
    <row r="1912" spans="1:14" ht="16.5">
      <c r="A1912" s="105" t="s">
        <v>933</v>
      </c>
      <c r="B1912" s="67" t="s">
        <v>1257</v>
      </c>
      <c r="C1912" s="67" t="s">
        <v>930</v>
      </c>
      <c r="D1912" s="67" t="s">
        <v>930</v>
      </c>
      <c r="E1912" s="68"/>
      <c r="F1912" s="108">
        <v>101</v>
      </c>
      <c r="G1912" s="111">
        <v>101</v>
      </c>
      <c r="H1912" s="109" t="s">
        <v>129</v>
      </c>
      <c r="I1912" s="108">
        <v>99</v>
      </c>
      <c r="J1912" s="115">
        <v>99</v>
      </c>
      <c r="K1912" s="113" t="s">
        <v>129</v>
      </c>
      <c r="L1912" s="108">
        <v>101</v>
      </c>
      <c r="M1912" s="115">
        <v>101</v>
      </c>
      <c r="N1912" s="113" t="s">
        <v>129</v>
      </c>
    </row>
    <row r="1913" spans="1:14" ht="16.5">
      <c r="A1913" s="105" t="s">
        <v>3912</v>
      </c>
      <c r="B1913" s="67" t="s">
        <v>1257</v>
      </c>
      <c r="C1913" s="67" t="s">
        <v>930</v>
      </c>
      <c r="D1913" s="67" t="s">
        <v>930</v>
      </c>
      <c r="E1913" s="68" t="s">
        <v>3913</v>
      </c>
      <c r="F1913" s="108">
        <v>3</v>
      </c>
      <c r="G1913" s="111">
        <v>3</v>
      </c>
      <c r="H1913" s="109" t="s">
        <v>129</v>
      </c>
      <c r="I1913" s="108">
        <v>3</v>
      </c>
      <c r="J1913" s="115" t="s">
        <v>130</v>
      </c>
      <c r="K1913" s="113" t="s">
        <v>130</v>
      </c>
      <c r="L1913" s="108">
        <v>3</v>
      </c>
      <c r="M1913" s="115">
        <v>3</v>
      </c>
      <c r="N1913" s="113" t="s">
        <v>129</v>
      </c>
    </row>
    <row r="1914" spans="1:14" ht="16.5">
      <c r="A1914" s="105" t="s">
        <v>3914</v>
      </c>
      <c r="B1914" s="67" t="s">
        <v>1257</v>
      </c>
      <c r="C1914" s="67" t="s">
        <v>930</v>
      </c>
      <c r="D1914" s="67" t="s">
        <v>930</v>
      </c>
      <c r="E1914" s="68" t="s">
        <v>200</v>
      </c>
      <c r="F1914" s="108">
        <v>17</v>
      </c>
      <c r="G1914" s="111">
        <v>17</v>
      </c>
      <c r="H1914" s="109" t="s">
        <v>129</v>
      </c>
      <c r="I1914" s="108">
        <v>16</v>
      </c>
      <c r="J1914" s="115">
        <v>16</v>
      </c>
      <c r="K1914" s="113" t="s">
        <v>129</v>
      </c>
      <c r="L1914" s="108">
        <v>15</v>
      </c>
      <c r="M1914" s="115">
        <v>15</v>
      </c>
      <c r="N1914" s="113" t="s">
        <v>129</v>
      </c>
    </row>
    <row r="1915" spans="1:14" ht="16.5">
      <c r="A1915" s="105" t="s">
        <v>3915</v>
      </c>
      <c r="B1915" s="67" t="s">
        <v>1257</v>
      </c>
      <c r="C1915" s="67" t="s">
        <v>930</v>
      </c>
      <c r="D1915" s="67" t="s">
        <v>930</v>
      </c>
      <c r="E1915" s="68" t="s">
        <v>3916</v>
      </c>
      <c r="F1915" s="108">
        <v>20</v>
      </c>
      <c r="G1915" s="111">
        <v>20</v>
      </c>
      <c r="H1915" s="109" t="s">
        <v>129</v>
      </c>
      <c r="I1915" s="108">
        <v>23</v>
      </c>
      <c r="J1915" s="115">
        <v>23</v>
      </c>
      <c r="K1915" s="113" t="s">
        <v>129</v>
      </c>
      <c r="L1915" s="108">
        <v>23</v>
      </c>
      <c r="M1915" s="115">
        <v>23</v>
      </c>
      <c r="N1915" s="113" t="s">
        <v>129</v>
      </c>
    </row>
    <row r="1916" spans="1:14" ht="16.5">
      <c r="A1916" s="105" t="s">
        <v>3917</v>
      </c>
      <c r="B1916" s="67" t="s">
        <v>1257</v>
      </c>
      <c r="C1916" s="67" t="s">
        <v>930</v>
      </c>
      <c r="D1916" s="67" t="s">
        <v>930</v>
      </c>
      <c r="E1916" s="68" t="s">
        <v>393</v>
      </c>
      <c r="F1916" s="108">
        <v>10</v>
      </c>
      <c r="G1916" s="111">
        <v>10</v>
      </c>
      <c r="H1916" s="109" t="s">
        <v>129</v>
      </c>
      <c r="I1916" s="108">
        <v>10</v>
      </c>
      <c r="J1916" s="115">
        <v>10</v>
      </c>
      <c r="K1916" s="113" t="s">
        <v>129</v>
      </c>
      <c r="L1916" s="108">
        <v>12</v>
      </c>
      <c r="M1916" s="115">
        <v>12</v>
      </c>
      <c r="N1916" s="113" t="s">
        <v>129</v>
      </c>
    </row>
    <row r="1917" spans="1:14" ht="16.5">
      <c r="A1917" s="105" t="s">
        <v>3918</v>
      </c>
      <c r="B1917" s="67" t="s">
        <v>1257</v>
      </c>
      <c r="C1917" s="67" t="s">
        <v>930</v>
      </c>
      <c r="D1917" s="67" t="s">
        <v>930</v>
      </c>
      <c r="E1917" s="68" t="s">
        <v>136</v>
      </c>
      <c r="F1917" s="108">
        <v>5</v>
      </c>
      <c r="G1917" s="111">
        <v>5</v>
      </c>
      <c r="H1917" s="109" t="s">
        <v>129</v>
      </c>
      <c r="I1917" s="108">
        <v>4</v>
      </c>
      <c r="J1917" s="115">
        <v>4</v>
      </c>
      <c r="K1917" s="113" t="s">
        <v>129</v>
      </c>
      <c r="L1917" s="108">
        <v>3</v>
      </c>
      <c r="M1917" s="115">
        <v>3</v>
      </c>
      <c r="N1917" s="113" t="s">
        <v>129</v>
      </c>
    </row>
    <row r="1918" spans="1:14" ht="16.5">
      <c r="A1918" s="105" t="s">
        <v>3919</v>
      </c>
      <c r="B1918" s="67" t="s">
        <v>1257</v>
      </c>
      <c r="C1918" s="67" t="s">
        <v>930</v>
      </c>
      <c r="D1918" s="67" t="s">
        <v>930</v>
      </c>
      <c r="E1918" s="68" t="s">
        <v>265</v>
      </c>
      <c r="F1918" s="108">
        <v>3</v>
      </c>
      <c r="G1918" s="111">
        <v>3</v>
      </c>
      <c r="H1918" s="109" t="s">
        <v>129</v>
      </c>
      <c r="I1918" s="108">
        <v>2</v>
      </c>
      <c r="J1918" s="115" t="s">
        <v>130</v>
      </c>
      <c r="K1918" s="113" t="s">
        <v>130</v>
      </c>
      <c r="L1918" s="108">
        <v>11</v>
      </c>
      <c r="M1918" s="115">
        <v>11</v>
      </c>
      <c r="N1918" s="113" t="s">
        <v>129</v>
      </c>
    </row>
    <row r="1919" spans="1:14" ht="16.5">
      <c r="A1919" s="105" t="s">
        <v>3920</v>
      </c>
      <c r="B1919" s="67" t="s">
        <v>1257</v>
      </c>
      <c r="C1919" s="67" t="s">
        <v>930</v>
      </c>
      <c r="D1919" s="67" t="s">
        <v>930</v>
      </c>
      <c r="E1919" s="68" t="s">
        <v>3921</v>
      </c>
      <c r="F1919" s="108">
        <v>10</v>
      </c>
      <c r="G1919" s="111">
        <v>10</v>
      </c>
      <c r="H1919" s="109" t="s">
        <v>129</v>
      </c>
      <c r="I1919" s="108">
        <v>8</v>
      </c>
      <c r="J1919" s="115">
        <v>8</v>
      </c>
      <c r="K1919" s="113" t="s">
        <v>129</v>
      </c>
      <c r="L1919" s="108">
        <v>8</v>
      </c>
      <c r="M1919" s="115">
        <v>8</v>
      </c>
      <c r="N1919" s="113" t="s">
        <v>129</v>
      </c>
    </row>
    <row r="1920" spans="1:14" ht="16.5">
      <c r="A1920" s="105" t="s">
        <v>3922</v>
      </c>
      <c r="B1920" s="67" t="s">
        <v>1257</v>
      </c>
      <c r="C1920" s="67" t="s">
        <v>930</v>
      </c>
      <c r="D1920" s="67" t="s">
        <v>930</v>
      </c>
      <c r="E1920" s="68" t="s">
        <v>3923</v>
      </c>
      <c r="F1920" s="108">
        <v>6</v>
      </c>
      <c r="G1920" s="111">
        <v>6</v>
      </c>
      <c r="H1920" s="109" t="s">
        <v>129</v>
      </c>
      <c r="I1920" s="108">
        <v>6</v>
      </c>
      <c r="J1920" s="115">
        <v>6</v>
      </c>
      <c r="K1920" s="113" t="s">
        <v>129</v>
      </c>
      <c r="L1920" s="108">
        <v>5</v>
      </c>
      <c r="M1920" s="115">
        <v>5</v>
      </c>
      <c r="N1920" s="113" t="s">
        <v>129</v>
      </c>
    </row>
    <row r="1921" spans="1:14" ht="16.5">
      <c r="A1921" s="105" t="s">
        <v>3924</v>
      </c>
      <c r="B1921" s="67" t="s">
        <v>1257</v>
      </c>
      <c r="C1921" s="67" t="s">
        <v>930</v>
      </c>
      <c r="D1921" s="67" t="s">
        <v>930</v>
      </c>
      <c r="E1921" s="68" t="s">
        <v>368</v>
      </c>
      <c r="F1921" s="108">
        <v>10</v>
      </c>
      <c r="G1921" s="111">
        <v>10</v>
      </c>
      <c r="H1921" s="109" t="s">
        <v>129</v>
      </c>
      <c r="I1921" s="108">
        <v>9</v>
      </c>
      <c r="J1921" s="115">
        <v>9</v>
      </c>
      <c r="K1921" s="113" t="s">
        <v>129</v>
      </c>
      <c r="L1921" s="108">
        <v>9</v>
      </c>
      <c r="M1921" s="115">
        <v>9</v>
      </c>
      <c r="N1921" s="113" t="s">
        <v>129</v>
      </c>
    </row>
    <row r="1922" spans="1:14" ht="16.5">
      <c r="A1922" s="105" t="s">
        <v>3925</v>
      </c>
      <c r="B1922" s="67" t="s">
        <v>1257</v>
      </c>
      <c r="C1922" s="67" t="s">
        <v>930</v>
      </c>
      <c r="D1922" s="67" t="s">
        <v>930</v>
      </c>
      <c r="E1922" s="68" t="s">
        <v>3926</v>
      </c>
      <c r="F1922" s="108">
        <v>17</v>
      </c>
      <c r="G1922" s="111">
        <v>17</v>
      </c>
      <c r="H1922" s="109" t="s">
        <v>129</v>
      </c>
      <c r="I1922" s="108">
        <v>18</v>
      </c>
      <c r="J1922" s="115">
        <v>18</v>
      </c>
      <c r="K1922" s="113" t="s">
        <v>129</v>
      </c>
      <c r="L1922" s="108">
        <v>12</v>
      </c>
      <c r="M1922" s="115">
        <v>12</v>
      </c>
      <c r="N1922" s="113" t="s">
        <v>129</v>
      </c>
    </row>
    <row r="1923" spans="1:14" ht="16.5">
      <c r="A1923" s="105" t="s">
        <v>3927</v>
      </c>
      <c r="B1923" s="67" t="s">
        <v>1257</v>
      </c>
      <c r="C1923" s="67" t="s">
        <v>936</v>
      </c>
      <c r="D1923" s="67"/>
      <c r="E1923" s="68"/>
      <c r="F1923" s="108">
        <v>354</v>
      </c>
      <c r="G1923" s="111">
        <v>350</v>
      </c>
      <c r="H1923" s="109">
        <v>2</v>
      </c>
      <c r="I1923" s="108">
        <v>327</v>
      </c>
      <c r="J1923" s="115">
        <v>326</v>
      </c>
      <c r="K1923" s="113" t="s">
        <v>129</v>
      </c>
      <c r="L1923" s="108">
        <v>270</v>
      </c>
      <c r="M1923" s="115">
        <v>268</v>
      </c>
      <c r="N1923" s="113">
        <v>1</v>
      </c>
    </row>
    <row r="1924" spans="1:14" ht="16.5">
      <c r="A1924" s="105" t="s">
        <v>937</v>
      </c>
      <c r="B1924" s="67" t="s">
        <v>1257</v>
      </c>
      <c r="C1924" s="67" t="s">
        <v>936</v>
      </c>
      <c r="D1924" s="67" t="s">
        <v>936</v>
      </c>
      <c r="E1924" s="68"/>
      <c r="F1924" s="195">
        <v>233</v>
      </c>
      <c r="G1924" s="196">
        <v>232</v>
      </c>
      <c r="H1924" s="197">
        <v>1</v>
      </c>
      <c r="I1924" s="108">
        <v>207</v>
      </c>
      <c r="J1924" s="115">
        <v>207</v>
      </c>
      <c r="K1924" s="113" t="s">
        <v>129</v>
      </c>
      <c r="L1924" s="108">
        <v>160</v>
      </c>
      <c r="M1924" s="115">
        <v>160</v>
      </c>
      <c r="N1924" s="113" t="s">
        <v>129</v>
      </c>
    </row>
    <row r="1925" spans="1:14" ht="16.5">
      <c r="A1925" s="105" t="s">
        <v>3928</v>
      </c>
      <c r="B1925" s="67" t="s">
        <v>1257</v>
      </c>
      <c r="C1925" s="67" t="s">
        <v>936</v>
      </c>
      <c r="D1925" s="67" t="s">
        <v>936</v>
      </c>
      <c r="E1925" s="68" t="s">
        <v>1107</v>
      </c>
      <c r="F1925" s="108">
        <v>1</v>
      </c>
      <c r="G1925" s="111" t="s">
        <v>130</v>
      </c>
      <c r="H1925" s="109" t="s">
        <v>130</v>
      </c>
      <c r="I1925" s="108" t="s">
        <v>129</v>
      </c>
      <c r="J1925" s="115" t="s">
        <v>129</v>
      </c>
      <c r="K1925" s="113" t="s">
        <v>129</v>
      </c>
      <c r="L1925" s="108" t="s">
        <v>129</v>
      </c>
      <c r="M1925" s="115" t="s">
        <v>129</v>
      </c>
      <c r="N1925" s="113" t="s">
        <v>129</v>
      </c>
    </row>
    <row r="1926" spans="1:14" ht="16.5">
      <c r="A1926" s="105" t="s">
        <v>3929</v>
      </c>
      <c r="B1926" s="67" t="s">
        <v>1257</v>
      </c>
      <c r="C1926" s="67" t="s">
        <v>936</v>
      </c>
      <c r="D1926" s="67" t="s">
        <v>936</v>
      </c>
      <c r="E1926" s="68" t="s">
        <v>3930</v>
      </c>
      <c r="F1926" s="108">
        <v>3</v>
      </c>
      <c r="G1926" s="111">
        <v>3</v>
      </c>
      <c r="H1926" s="109" t="s">
        <v>129</v>
      </c>
      <c r="I1926" s="108">
        <v>2</v>
      </c>
      <c r="J1926" s="115" t="s">
        <v>130</v>
      </c>
      <c r="K1926" s="113" t="s">
        <v>130</v>
      </c>
      <c r="L1926" s="108">
        <v>1</v>
      </c>
      <c r="M1926" s="115" t="s">
        <v>130</v>
      </c>
      <c r="N1926" s="113" t="s">
        <v>130</v>
      </c>
    </row>
    <row r="1927" spans="1:14" ht="16.5">
      <c r="A1927" s="105" t="s">
        <v>3931</v>
      </c>
      <c r="B1927" s="67" t="s">
        <v>1257</v>
      </c>
      <c r="C1927" s="67" t="s">
        <v>936</v>
      </c>
      <c r="D1927" s="67" t="s">
        <v>936</v>
      </c>
      <c r="E1927" s="68" t="s">
        <v>3932</v>
      </c>
      <c r="F1927" s="108">
        <v>2</v>
      </c>
      <c r="G1927" s="111" t="s">
        <v>130</v>
      </c>
      <c r="H1927" s="109" t="s">
        <v>130</v>
      </c>
      <c r="I1927" s="108" t="s">
        <v>129</v>
      </c>
      <c r="J1927" s="115" t="s">
        <v>129</v>
      </c>
      <c r="K1927" s="113" t="s">
        <v>129</v>
      </c>
      <c r="L1927" s="108" t="s">
        <v>129</v>
      </c>
      <c r="M1927" s="115" t="s">
        <v>129</v>
      </c>
      <c r="N1927" s="113" t="s">
        <v>129</v>
      </c>
    </row>
    <row r="1928" spans="1:14" ht="16.5">
      <c r="A1928" s="105" t="s">
        <v>3933</v>
      </c>
      <c r="B1928" s="67" t="s">
        <v>1257</v>
      </c>
      <c r="C1928" s="67" t="s">
        <v>936</v>
      </c>
      <c r="D1928" s="67" t="s">
        <v>936</v>
      </c>
      <c r="E1928" s="68" t="s">
        <v>3934</v>
      </c>
      <c r="F1928" s="108">
        <v>4</v>
      </c>
      <c r="G1928" s="111">
        <v>4</v>
      </c>
      <c r="H1928" s="109" t="s">
        <v>129</v>
      </c>
      <c r="I1928" s="108">
        <v>4</v>
      </c>
      <c r="J1928" s="115">
        <v>4</v>
      </c>
      <c r="K1928" s="113" t="s">
        <v>129</v>
      </c>
      <c r="L1928" s="108">
        <v>4</v>
      </c>
      <c r="M1928" s="115">
        <v>4</v>
      </c>
      <c r="N1928" s="113" t="s">
        <v>129</v>
      </c>
    </row>
    <row r="1929" spans="1:14" ht="16.5">
      <c r="A1929" s="105" t="s">
        <v>3935</v>
      </c>
      <c r="B1929" s="67" t="s">
        <v>1257</v>
      </c>
      <c r="C1929" s="67" t="s">
        <v>936</v>
      </c>
      <c r="D1929" s="67" t="s">
        <v>936</v>
      </c>
      <c r="E1929" s="68" t="s">
        <v>187</v>
      </c>
      <c r="F1929" s="108">
        <v>1</v>
      </c>
      <c r="G1929" s="111" t="s">
        <v>130</v>
      </c>
      <c r="H1929" s="109" t="s">
        <v>130</v>
      </c>
      <c r="I1929" s="108">
        <v>2</v>
      </c>
      <c r="J1929" s="115" t="s">
        <v>130</v>
      </c>
      <c r="K1929" s="113" t="s">
        <v>130</v>
      </c>
      <c r="L1929" s="108">
        <v>1</v>
      </c>
      <c r="M1929" s="115" t="s">
        <v>130</v>
      </c>
      <c r="N1929" s="113" t="s">
        <v>130</v>
      </c>
    </row>
    <row r="1930" spans="1:14" ht="16.5">
      <c r="A1930" s="105" t="s">
        <v>3936</v>
      </c>
      <c r="B1930" s="67" t="s">
        <v>1257</v>
      </c>
      <c r="C1930" s="67" t="s">
        <v>936</v>
      </c>
      <c r="D1930" s="67" t="s">
        <v>936</v>
      </c>
      <c r="E1930" s="68" t="s">
        <v>149</v>
      </c>
      <c r="F1930" s="108">
        <v>3</v>
      </c>
      <c r="G1930" s="111">
        <v>3</v>
      </c>
      <c r="H1930" s="109" t="s">
        <v>129</v>
      </c>
      <c r="I1930" s="108">
        <v>3</v>
      </c>
      <c r="J1930" s="115">
        <v>3</v>
      </c>
      <c r="K1930" s="113" t="s">
        <v>129</v>
      </c>
      <c r="L1930" s="108">
        <v>1</v>
      </c>
      <c r="M1930" s="115" t="s">
        <v>130</v>
      </c>
      <c r="N1930" s="113" t="s">
        <v>130</v>
      </c>
    </row>
    <row r="1931" spans="1:14" ht="16.5">
      <c r="A1931" s="105" t="s">
        <v>3937</v>
      </c>
      <c r="B1931" s="67" t="s">
        <v>1257</v>
      </c>
      <c r="C1931" s="67" t="s">
        <v>936</v>
      </c>
      <c r="D1931" s="67" t="s">
        <v>936</v>
      </c>
      <c r="E1931" s="68" t="s">
        <v>3938</v>
      </c>
      <c r="F1931" s="108" t="s">
        <v>129</v>
      </c>
      <c r="G1931" s="111" t="s">
        <v>129</v>
      </c>
      <c r="H1931" s="109" t="s">
        <v>129</v>
      </c>
      <c r="I1931" s="108" t="s">
        <v>129</v>
      </c>
      <c r="J1931" s="115" t="s">
        <v>129</v>
      </c>
      <c r="K1931" s="113" t="s">
        <v>129</v>
      </c>
      <c r="L1931" s="108" t="s">
        <v>129</v>
      </c>
      <c r="M1931" s="115" t="s">
        <v>129</v>
      </c>
      <c r="N1931" s="113" t="s">
        <v>129</v>
      </c>
    </row>
    <row r="1932" spans="1:14" ht="16.5">
      <c r="A1932" s="105" t="s">
        <v>3939</v>
      </c>
      <c r="B1932" s="67" t="s">
        <v>1257</v>
      </c>
      <c r="C1932" s="67" t="s">
        <v>936</v>
      </c>
      <c r="D1932" s="67" t="s">
        <v>936</v>
      </c>
      <c r="E1932" s="68" t="s">
        <v>260</v>
      </c>
      <c r="F1932" s="108">
        <v>4</v>
      </c>
      <c r="G1932" s="111">
        <v>4</v>
      </c>
      <c r="H1932" s="109" t="s">
        <v>129</v>
      </c>
      <c r="I1932" s="108">
        <v>2</v>
      </c>
      <c r="J1932" s="115" t="s">
        <v>130</v>
      </c>
      <c r="K1932" s="113" t="s">
        <v>130</v>
      </c>
      <c r="L1932" s="108">
        <v>1</v>
      </c>
      <c r="M1932" s="115" t="s">
        <v>130</v>
      </c>
      <c r="N1932" s="113" t="s">
        <v>130</v>
      </c>
    </row>
    <row r="1933" spans="1:14" ht="16.5">
      <c r="A1933" s="105" t="s">
        <v>3940</v>
      </c>
      <c r="B1933" s="67" t="s">
        <v>1257</v>
      </c>
      <c r="C1933" s="67" t="s">
        <v>936</v>
      </c>
      <c r="D1933" s="67" t="s">
        <v>936</v>
      </c>
      <c r="E1933" s="68" t="s">
        <v>3941</v>
      </c>
      <c r="F1933" s="108">
        <v>1</v>
      </c>
      <c r="G1933" s="111" t="s">
        <v>130</v>
      </c>
      <c r="H1933" s="109" t="s">
        <v>130</v>
      </c>
      <c r="I1933" s="108">
        <v>1</v>
      </c>
      <c r="J1933" s="115" t="s">
        <v>130</v>
      </c>
      <c r="K1933" s="113" t="s">
        <v>130</v>
      </c>
      <c r="L1933" s="108">
        <v>1</v>
      </c>
      <c r="M1933" s="115" t="s">
        <v>130</v>
      </c>
      <c r="N1933" s="113" t="s">
        <v>130</v>
      </c>
    </row>
    <row r="1934" spans="1:14" ht="16.5">
      <c r="A1934" s="105" t="s">
        <v>3942</v>
      </c>
      <c r="B1934" s="67" t="s">
        <v>1257</v>
      </c>
      <c r="C1934" s="67" t="s">
        <v>936</v>
      </c>
      <c r="D1934" s="67" t="s">
        <v>936</v>
      </c>
      <c r="E1934" s="68" t="s">
        <v>391</v>
      </c>
      <c r="F1934" s="108">
        <v>16</v>
      </c>
      <c r="G1934" s="111">
        <v>15</v>
      </c>
      <c r="H1934" s="109">
        <v>1</v>
      </c>
      <c r="I1934" s="108">
        <v>15</v>
      </c>
      <c r="J1934" s="115">
        <v>15</v>
      </c>
      <c r="K1934" s="113" t="s">
        <v>129</v>
      </c>
      <c r="L1934" s="108">
        <v>12</v>
      </c>
      <c r="M1934" s="115">
        <v>12</v>
      </c>
      <c r="N1934" s="113" t="s">
        <v>129</v>
      </c>
    </row>
    <row r="1935" spans="1:14" ht="16.5">
      <c r="A1935" s="105" t="s">
        <v>3943</v>
      </c>
      <c r="B1935" s="67" t="s">
        <v>1257</v>
      </c>
      <c r="C1935" s="67" t="s">
        <v>936</v>
      </c>
      <c r="D1935" s="67" t="s">
        <v>936</v>
      </c>
      <c r="E1935" s="68" t="s">
        <v>3944</v>
      </c>
      <c r="F1935" s="108">
        <v>5</v>
      </c>
      <c r="G1935" s="111">
        <v>5</v>
      </c>
      <c r="H1935" s="109" t="s">
        <v>129</v>
      </c>
      <c r="I1935" s="108">
        <v>5</v>
      </c>
      <c r="J1935" s="115">
        <v>5</v>
      </c>
      <c r="K1935" s="113" t="s">
        <v>129</v>
      </c>
      <c r="L1935" s="108">
        <v>6</v>
      </c>
      <c r="M1935" s="115">
        <v>6</v>
      </c>
      <c r="N1935" s="113" t="s">
        <v>129</v>
      </c>
    </row>
    <row r="1936" spans="1:14" ht="16.5">
      <c r="A1936" s="105" t="s">
        <v>3945</v>
      </c>
      <c r="B1936" s="67" t="s">
        <v>1257</v>
      </c>
      <c r="C1936" s="67" t="s">
        <v>936</v>
      </c>
      <c r="D1936" s="67" t="s">
        <v>936</v>
      </c>
      <c r="E1936" s="68" t="s">
        <v>3946</v>
      </c>
      <c r="F1936" s="108">
        <v>13</v>
      </c>
      <c r="G1936" s="111">
        <v>13</v>
      </c>
      <c r="H1936" s="109" t="s">
        <v>129</v>
      </c>
      <c r="I1936" s="108">
        <v>12</v>
      </c>
      <c r="J1936" s="115">
        <v>12</v>
      </c>
      <c r="K1936" s="113" t="s">
        <v>129</v>
      </c>
      <c r="L1936" s="108">
        <v>11</v>
      </c>
      <c r="M1936" s="115">
        <v>11</v>
      </c>
      <c r="N1936" s="113" t="s">
        <v>129</v>
      </c>
    </row>
    <row r="1937" spans="1:14" ht="16.5">
      <c r="A1937" s="105" t="s">
        <v>3947</v>
      </c>
      <c r="B1937" s="67" t="s">
        <v>1257</v>
      </c>
      <c r="C1937" s="67" t="s">
        <v>936</v>
      </c>
      <c r="D1937" s="67" t="s">
        <v>936</v>
      </c>
      <c r="E1937" s="68" t="s">
        <v>3948</v>
      </c>
      <c r="F1937" s="108">
        <v>26</v>
      </c>
      <c r="G1937" s="111">
        <v>26</v>
      </c>
      <c r="H1937" s="109" t="s">
        <v>129</v>
      </c>
      <c r="I1937" s="108">
        <v>27</v>
      </c>
      <c r="J1937" s="115">
        <v>27</v>
      </c>
      <c r="K1937" s="113" t="s">
        <v>129</v>
      </c>
      <c r="L1937" s="108">
        <v>21</v>
      </c>
      <c r="M1937" s="115">
        <v>21</v>
      </c>
      <c r="N1937" s="113" t="s">
        <v>129</v>
      </c>
    </row>
    <row r="1938" spans="1:14" ht="16.5">
      <c r="A1938" s="105" t="s">
        <v>3949</v>
      </c>
      <c r="B1938" s="67" t="s">
        <v>1257</v>
      </c>
      <c r="C1938" s="67" t="s">
        <v>936</v>
      </c>
      <c r="D1938" s="67" t="s">
        <v>936</v>
      </c>
      <c r="E1938" s="68" t="s">
        <v>3950</v>
      </c>
      <c r="F1938" s="108">
        <v>4</v>
      </c>
      <c r="G1938" s="111">
        <v>4</v>
      </c>
      <c r="H1938" s="109" t="s">
        <v>129</v>
      </c>
      <c r="I1938" s="108">
        <v>4</v>
      </c>
      <c r="J1938" s="115">
        <v>4</v>
      </c>
      <c r="K1938" s="113" t="s">
        <v>129</v>
      </c>
      <c r="L1938" s="108">
        <v>4</v>
      </c>
      <c r="M1938" s="115">
        <v>4</v>
      </c>
      <c r="N1938" s="113" t="s">
        <v>129</v>
      </c>
    </row>
    <row r="1939" spans="1:14" ht="16.5">
      <c r="A1939" s="105" t="s">
        <v>3951</v>
      </c>
      <c r="B1939" s="67" t="s">
        <v>1257</v>
      </c>
      <c r="C1939" s="67" t="s">
        <v>936</v>
      </c>
      <c r="D1939" s="67" t="s">
        <v>936</v>
      </c>
      <c r="E1939" s="68" t="s">
        <v>3952</v>
      </c>
      <c r="F1939" s="108">
        <v>18</v>
      </c>
      <c r="G1939" s="111">
        <v>18</v>
      </c>
      <c r="H1939" s="109" t="s">
        <v>129</v>
      </c>
      <c r="I1939" s="108">
        <v>10</v>
      </c>
      <c r="J1939" s="115">
        <v>10</v>
      </c>
      <c r="K1939" s="113" t="s">
        <v>129</v>
      </c>
      <c r="L1939" s="108">
        <v>5</v>
      </c>
      <c r="M1939" s="115">
        <v>5</v>
      </c>
      <c r="N1939" s="113" t="s">
        <v>129</v>
      </c>
    </row>
    <row r="1940" spans="1:14" ht="16.5">
      <c r="A1940" s="105" t="s">
        <v>3953</v>
      </c>
      <c r="B1940" s="67" t="s">
        <v>1257</v>
      </c>
      <c r="C1940" s="67" t="s">
        <v>936</v>
      </c>
      <c r="D1940" s="67" t="s">
        <v>936</v>
      </c>
      <c r="E1940" s="68" t="s">
        <v>3954</v>
      </c>
      <c r="F1940" s="108">
        <v>6</v>
      </c>
      <c r="G1940" s="111">
        <v>6</v>
      </c>
      <c r="H1940" s="109" t="s">
        <v>129</v>
      </c>
      <c r="I1940" s="108">
        <v>6</v>
      </c>
      <c r="J1940" s="115">
        <v>6</v>
      </c>
      <c r="K1940" s="113" t="s">
        <v>129</v>
      </c>
      <c r="L1940" s="108">
        <v>6</v>
      </c>
      <c r="M1940" s="115">
        <v>6</v>
      </c>
      <c r="N1940" s="113" t="s">
        <v>129</v>
      </c>
    </row>
    <row r="1941" spans="1:14" ht="16.5">
      <c r="A1941" s="105" t="s">
        <v>3955</v>
      </c>
      <c r="B1941" s="67" t="s">
        <v>1257</v>
      </c>
      <c r="C1941" s="67" t="s">
        <v>936</v>
      </c>
      <c r="D1941" s="67" t="s">
        <v>936</v>
      </c>
      <c r="E1941" s="68" t="s">
        <v>3679</v>
      </c>
      <c r="F1941" s="108">
        <v>7</v>
      </c>
      <c r="G1941" s="111">
        <v>7</v>
      </c>
      <c r="H1941" s="109" t="s">
        <v>129</v>
      </c>
      <c r="I1941" s="108">
        <v>7</v>
      </c>
      <c r="J1941" s="115">
        <v>7</v>
      </c>
      <c r="K1941" s="113" t="s">
        <v>129</v>
      </c>
      <c r="L1941" s="108">
        <v>5</v>
      </c>
      <c r="M1941" s="115">
        <v>5</v>
      </c>
      <c r="N1941" s="113" t="s">
        <v>129</v>
      </c>
    </row>
    <row r="1942" spans="1:14" ht="16.5">
      <c r="A1942" s="105" t="s">
        <v>3956</v>
      </c>
      <c r="B1942" s="67" t="s">
        <v>1257</v>
      </c>
      <c r="C1942" s="67" t="s">
        <v>936</v>
      </c>
      <c r="D1942" s="67" t="s">
        <v>936</v>
      </c>
      <c r="E1942" s="68" t="s">
        <v>331</v>
      </c>
      <c r="F1942" s="108" t="s">
        <v>129</v>
      </c>
      <c r="G1942" s="111" t="s">
        <v>129</v>
      </c>
      <c r="H1942" s="109" t="s">
        <v>129</v>
      </c>
      <c r="I1942" s="108" t="s">
        <v>129</v>
      </c>
      <c r="J1942" s="115" t="s">
        <v>129</v>
      </c>
      <c r="K1942" s="113" t="s">
        <v>129</v>
      </c>
      <c r="L1942" s="108" t="s">
        <v>129</v>
      </c>
      <c r="M1942" s="115" t="s">
        <v>129</v>
      </c>
      <c r="N1942" s="113" t="s">
        <v>129</v>
      </c>
    </row>
    <row r="1943" spans="1:14" ht="16.5">
      <c r="A1943" s="105" t="s">
        <v>3957</v>
      </c>
      <c r="B1943" s="67" t="s">
        <v>1257</v>
      </c>
      <c r="C1943" s="67" t="s">
        <v>936</v>
      </c>
      <c r="D1943" s="67" t="s">
        <v>936</v>
      </c>
      <c r="E1943" s="68" t="s">
        <v>144</v>
      </c>
      <c r="F1943" s="108">
        <v>9</v>
      </c>
      <c r="G1943" s="111">
        <v>9</v>
      </c>
      <c r="H1943" s="109" t="s">
        <v>129</v>
      </c>
      <c r="I1943" s="108">
        <v>8</v>
      </c>
      <c r="J1943" s="115">
        <v>8</v>
      </c>
      <c r="K1943" s="113" t="s">
        <v>129</v>
      </c>
      <c r="L1943" s="108">
        <v>5</v>
      </c>
      <c r="M1943" s="115">
        <v>5</v>
      </c>
      <c r="N1943" s="113" t="s">
        <v>129</v>
      </c>
    </row>
    <row r="1944" spans="1:14" ht="16.5">
      <c r="A1944" s="105" t="s">
        <v>3958</v>
      </c>
      <c r="B1944" s="67" t="s">
        <v>1257</v>
      </c>
      <c r="C1944" s="67" t="s">
        <v>936</v>
      </c>
      <c r="D1944" s="67" t="s">
        <v>936</v>
      </c>
      <c r="E1944" s="68" t="s">
        <v>3959</v>
      </c>
      <c r="F1944" s="108">
        <v>2</v>
      </c>
      <c r="G1944" s="111" t="s">
        <v>130</v>
      </c>
      <c r="H1944" s="109" t="s">
        <v>130</v>
      </c>
      <c r="I1944" s="108">
        <v>1</v>
      </c>
      <c r="J1944" s="115" t="s">
        <v>130</v>
      </c>
      <c r="K1944" s="113" t="s">
        <v>130</v>
      </c>
      <c r="L1944" s="108">
        <v>1</v>
      </c>
      <c r="M1944" s="115" t="s">
        <v>130</v>
      </c>
      <c r="N1944" s="113" t="s">
        <v>130</v>
      </c>
    </row>
    <row r="1945" spans="1:14" ht="16.5">
      <c r="A1945" s="105" t="s">
        <v>3960</v>
      </c>
      <c r="B1945" s="67" t="s">
        <v>1257</v>
      </c>
      <c r="C1945" s="67" t="s">
        <v>936</v>
      </c>
      <c r="D1945" s="67" t="s">
        <v>936</v>
      </c>
      <c r="E1945" s="68" t="s">
        <v>3961</v>
      </c>
      <c r="F1945" s="108">
        <v>7</v>
      </c>
      <c r="G1945" s="111">
        <v>7</v>
      </c>
      <c r="H1945" s="109" t="s">
        <v>129</v>
      </c>
      <c r="I1945" s="108">
        <v>8</v>
      </c>
      <c r="J1945" s="115">
        <v>8</v>
      </c>
      <c r="K1945" s="113" t="s">
        <v>129</v>
      </c>
      <c r="L1945" s="108">
        <v>7</v>
      </c>
      <c r="M1945" s="115">
        <v>7</v>
      </c>
      <c r="N1945" s="113" t="s">
        <v>129</v>
      </c>
    </row>
    <row r="1946" spans="1:14" ht="16.5">
      <c r="A1946" s="105" t="s">
        <v>3962</v>
      </c>
      <c r="B1946" s="67" t="s">
        <v>1257</v>
      </c>
      <c r="C1946" s="67" t="s">
        <v>936</v>
      </c>
      <c r="D1946" s="67" t="s">
        <v>936</v>
      </c>
      <c r="E1946" s="68" t="s">
        <v>3963</v>
      </c>
      <c r="F1946" s="108">
        <v>26</v>
      </c>
      <c r="G1946" s="111">
        <v>26</v>
      </c>
      <c r="H1946" s="109" t="s">
        <v>129</v>
      </c>
      <c r="I1946" s="108">
        <v>22</v>
      </c>
      <c r="J1946" s="115">
        <v>22</v>
      </c>
      <c r="K1946" s="113" t="s">
        <v>129</v>
      </c>
      <c r="L1946" s="108">
        <v>13</v>
      </c>
      <c r="M1946" s="115">
        <v>13</v>
      </c>
      <c r="N1946" s="113" t="s">
        <v>129</v>
      </c>
    </row>
    <row r="1947" spans="1:14" ht="16.5">
      <c r="A1947" s="105" t="s">
        <v>3964</v>
      </c>
      <c r="B1947" s="67" t="s">
        <v>1257</v>
      </c>
      <c r="C1947" s="67" t="s">
        <v>936</v>
      </c>
      <c r="D1947" s="67" t="s">
        <v>936</v>
      </c>
      <c r="E1947" s="68" t="s">
        <v>3965</v>
      </c>
      <c r="F1947" s="108">
        <v>17</v>
      </c>
      <c r="G1947" s="111">
        <v>17</v>
      </c>
      <c r="H1947" s="109" t="s">
        <v>129</v>
      </c>
      <c r="I1947" s="108">
        <v>11</v>
      </c>
      <c r="J1947" s="115">
        <v>11</v>
      </c>
      <c r="K1947" s="113" t="s">
        <v>129</v>
      </c>
      <c r="L1947" s="108">
        <v>9</v>
      </c>
      <c r="M1947" s="115">
        <v>9</v>
      </c>
      <c r="N1947" s="113" t="s">
        <v>129</v>
      </c>
    </row>
    <row r="1948" spans="1:14" ht="16.5">
      <c r="A1948" s="105" t="s">
        <v>3966</v>
      </c>
      <c r="B1948" s="67" t="s">
        <v>1257</v>
      </c>
      <c r="C1948" s="67" t="s">
        <v>936</v>
      </c>
      <c r="D1948" s="67" t="s">
        <v>936</v>
      </c>
      <c r="E1948" s="68" t="s">
        <v>252</v>
      </c>
      <c r="F1948" s="108">
        <v>8</v>
      </c>
      <c r="G1948" s="111">
        <v>8</v>
      </c>
      <c r="H1948" s="109" t="s">
        <v>129</v>
      </c>
      <c r="I1948" s="108">
        <v>8</v>
      </c>
      <c r="J1948" s="115">
        <v>8</v>
      </c>
      <c r="K1948" s="113" t="s">
        <v>129</v>
      </c>
      <c r="L1948" s="108">
        <v>8</v>
      </c>
      <c r="M1948" s="115">
        <v>8</v>
      </c>
      <c r="N1948" s="113" t="s">
        <v>129</v>
      </c>
    </row>
    <row r="1949" spans="1:14" ht="16.5">
      <c r="A1949" s="105" t="s">
        <v>3967</v>
      </c>
      <c r="B1949" s="67" t="s">
        <v>1257</v>
      </c>
      <c r="C1949" s="67" t="s">
        <v>936</v>
      </c>
      <c r="D1949" s="67" t="s">
        <v>936</v>
      </c>
      <c r="E1949" s="68" t="s">
        <v>323</v>
      </c>
      <c r="F1949" s="108">
        <v>18</v>
      </c>
      <c r="G1949" s="111">
        <v>18</v>
      </c>
      <c r="H1949" s="109" t="s">
        <v>129</v>
      </c>
      <c r="I1949" s="108">
        <v>18</v>
      </c>
      <c r="J1949" s="115">
        <v>18</v>
      </c>
      <c r="K1949" s="113" t="s">
        <v>129</v>
      </c>
      <c r="L1949" s="108">
        <v>10</v>
      </c>
      <c r="M1949" s="115">
        <v>10</v>
      </c>
      <c r="N1949" s="113" t="s">
        <v>129</v>
      </c>
    </row>
    <row r="1950" spans="1:14" ht="16.5">
      <c r="A1950" s="105" t="s">
        <v>3968</v>
      </c>
      <c r="B1950" s="67" t="s">
        <v>1257</v>
      </c>
      <c r="C1950" s="67" t="s">
        <v>936</v>
      </c>
      <c r="D1950" s="67" t="s">
        <v>936</v>
      </c>
      <c r="E1950" s="68" t="s">
        <v>3866</v>
      </c>
      <c r="F1950" s="108">
        <v>14</v>
      </c>
      <c r="G1950" s="111">
        <v>14</v>
      </c>
      <c r="H1950" s="109" t="s">
        <v>129</v>
      </c>
      <c r="I1950" s="108">
        <v>12</v>
      </c>
      <c r="J1950" s="115">
        <v>12</v>
      </c>
      <c r="K1950" s="113" t="s">
        <v>129</v>
      </c>
      <c r="L1950" s="108">
        <v>11</v>
      </c>
      <c r="M1950" s="115">
        <v>11</v>
      </c>
      <c r="N1950" s="113" t="s">
        <v>129</v>
      </c>
    </row>
    <row r="1951" spans="1:14" ht="16.5">
      <c r="A1951" s="105" t="s">
        <v>3969</v>
      </c>
      <c r="B1951" s="67" t="s">
        <v>1257</v>
      </c>
      <c r="C1951" s="67" t="s">
        <v>936</v>
      </c>
      <c r="D1951" s="67" t="s">
        <v>936</v>
      </c>
      <c r="E1951" s="68" t="s">
        <v>3970</v>
      </c>
      <c r="F1951" s="108">
        <v>4</v>
      </c>
      <c r="G1951" s="111">
        <v>4</v>
      </c>
      <c r="H1951" s="109" t="s">
        <v>129</v>
      </c>
      <c r="I1951" s="108">
        <v>3</v>
      </c>
      <c r="J1951" s="115">
        <v>3</v>
      </c>
      <c r="K1951" s="113" t="s">
        <v>129</v>
      </c>
      <c r="L1951" s="108">
        <v>2</v>
      </c>
      <c r="M1951" s="115" t="s">
        <v>130</v>
      </c>
      <c r="N1951" s="113" t="s">
        <v>130</v>
      </c>
    </row>
    <row r="1952" spans="1:14" ht="16.5">
      <c r="A1952" s="105" t="s">
        <v>3971</v>
      </c>
      <c r="B1952" s="67" t="s">
        <v>1257</v>
      </c>
      <c r="C1952" s="67" t="s">
        <v>936</v>
      </c>
      <c r="D1952" s="67" t="s">
        <v>936</v>
      </c>
      <c r="E1952" s="68" t="s">
        <v>3972</v>
      </c>
      <c r="F1952" s="108">
        <v>4</v>
      </c>
      <c r="G1952" s="111">
        <v>4</v>
      </c>
      <c r="H1952" s="109" t="s">
        <v>129</v>
      </c>
      <c r="I1952" s="108">
        <v>4</v>
      </c>
      <c r="J1952" s="115">
        <v>4</v>
      </c>
      <c r="K1952" s="113" t="s">
        <v>129</v>
      </c>
      <c r="L1952" s="108">
        <v>4</v>
      </c>
      <c r="M1952" s="115">
        <v>4</v>
      </c>
      <c r="N1952" s="113" t="s">
        <v>129</v>
      </c>
    </row>
    <row r="1953" spans="1:14" ht="16.5">
      <c r="A1953" s="105" t="s">
        <v>3973</v>
      </c>
      <c r="B1953" s="67" t="s">
        <v>1257</v>
      </c>
      <c r="C1953" s="67" t="s">
        <v>936</v>
      </c>
      <c r="D1953" s="67" t="s">
        <v>936</v>
      </c>
      <c r="E1953" s="68" t="s">
        <v>3974</v>
      </c>
      <c r="F1953" s="108">
        <v>6</v>
      </c>
      <c r="G1953" s="111">
        <v>6</v>
      </c>
      <c r="H1953" s="109" t="s">
        <v>129</v>
      </c>
      <c r="I1953" s="108">
        <v>7</v>
      </c>
      <c r="J1953" s="115">
        <v>7</v>
      </c>
      <c r="K1953" s="113" t="s">
        <v>129</v>
      </c>
      <c r="L1953" s="108">
        <v>6</v>
      </c>
      <c r="M1953" s="115">
        <v>6</v>
      </c>
      <c r="N1953" s="113" t="s">
        <v>129</v>
      </c>
    </row>
    <row r="1954" spans="1:14" ht="16.5">
      <c r="A1954" s="105" t="s">
        <v>3975</v>
      </c>
      <c r="B1954" s="67" t="s">
        <v>1257</v>
      </c>
      <c r="C1954" s="67" t="s">
        <v>936</v>
      </c>
      <c r="D1954" s="67" t="s">
        <v>936</v>
      </c>
      <c r="E1954" s="68" t="s">
        <v>3976</v>
      </c>
      <c r="F1954" s="108">
        <v>4</v>
      </c>
      <c r="G1954" s="111">
        <v>4</v>
      </c>
      <c r="H1954" s="109" t="s">
        <v>129</v>
      </c>
      <c r="I1954" s="108">
        <v>5</v>
      </c>
      <c r="J1954" s="115">
        <v>5</v>
      </c>
      <c r="K1954" s="113" t="s">
        <v>129</v>
      </c>
      <c r="L1954" s="108">
        <v>5</v>
      </c>
      <c r="M1954" s="115">
        <v>5</v>
      </c>
      <c r="N1954" s="113" t="s">
        <v>129</v>
      </c>
    </row>
    <row r="1955" spans="1:14" ht="16.5">
      <c r="A1955" s="105" t="s">
        <v>938</v>
      </c>
      <c r="B1955" s="67" t="s">
        <v>1257</v>
      </c>
      <c r="C1955" s="67" t="s">
        <v>936</v>
      </c>
      <c r="D1955" s="67" t="s">
        <v>939</v>
      </c>
      <c r="E1955" s="68"/>
      <c r="F1955" s="108">
        <v>1</v>
      </c>
      <c r="G1955" s="111" t="s">
        <v>130</v>
      </c>
      <c r="H1955" s="109" t="s">
        <v>130</v>
      </c>
      <c r="I1955" s="108">
        <v>1</v>
      </c>
      <c r="J1955" s="115" t="s">
        <v>130</v>
      </c>
      <c r="K1955" s="113" t="s">
        <v>130</v>
      </c>
      <c r="L1955" s="108">
        <v>1</v>
      </c>
      <c r="M1955" s="115" t="s">
        <v>130</v>
      </c>
      <c r="N1955" s="113" t="s">
        <v>130</v>
      </c>
    </row>
    <row r="1956" spans="1:14" ht="16.5">
      <c r="A1956" s="105" t="s">
        <v>3977</v>
      </c>
      <c r="B1956" s="67" t="s">
        <v>1257</v>
      </c>
      <c r="C1956" s="67" t="s">
        <v>936</v>
      </c>
      <c r="D1956" s="67" t="s">
        <v>939</v>
      </c>
      <c r="E1956" s="68" t="s">
        <v>3978</v>
      </c>
      <c r="F1956" s="108" t="s">
        <v>129</v>
      </c>
      <c r="G1956" s="111" t="s">
        <v>129</v>
      </c>
      <c r="H1956" s="109" t="s">
        <v>129</v>
      </c>
      <c r="I1956" s="108" t="s">
        <v>129</v>
      </c>
      <c r="J1956" s="115" t="s">
        <v>129</v>
      </c>
      <c r="K1956" s="113" t="s">
        <v>129</v>
      </c>
      <c r="L1956" s="108" t="s">
        <v>129</v>
      </c>
      <c r="M1956" s="115" t="s">
        <v>129</v>
      </c>
      <c r="N1956" s="113" t="s">
        <v>129</v>
      </c>
    </row>
    <row r="1957" spans="1:14" ht="16.5">
      <c r="A1957" s="105" t="s">
        <v>3979</v>
      </c>
      <c r="B1957" s="67" t="s">
        <v>1257</v>
      </c>
      <c r="C1957" s="67" t="s">
        <v>936</v>
      </c>
      <c r="D1957" s="67" t="s">
        <v>939</v>
      </c>
      <c r="E1957" s="68" t="s">
        <v>3980</v>
      </c>
      <c r="F1957" s="108" t="s">
        <v>129</v>
      </c>
      <c r="G1957" s="111" t="s">
        <v>129</v>
      </c>
      <c r="H1957" s="109" t="s">
        <v>129</v>
      </c>
      <c r="I1957" s="108" t="s">
        <v>129</v>
      </c>
      <c r="J1957" s="115" t="s">
        <v>129</v>
      </c>
      <c r="K1957" s="113" t="s">
        <v>129</v>
      </c>
      <c r="L1957" s="108" t="s">
        <v>129</v>
      </c>
      <c r="M1957" s="115" t="s">
        <v>129</v>
      </c>
      <c r="N1957" s="113" t="s">
        <v>129</v>
      </c>
    </row>
    <row r="1958" spans="1:14" ht="16.5">
      <c r="A1958" s="105" t="s">
        <v>3981</v>
      </c>
      <c r="B1958" s="67" t="s">
        <v>1257</v>
      </c>
      <c r="C1958" s="67" t="s">
        <v>936</v>
      </c>
      <c r="D1958" s="67" t="s">
        <v>939</v>
      </c>
      <c r="E1958" s="68" t="s">
        <v>3982</v>
      </c>
      <c r="F1958" s="108" t="s">
        <v>129</v>
      </c>
      <c r="G1958" s="111" t="s">
        <v>129</v>
      </c>
      <c r="H1958" s="109" t="s">
        <v>129</v>
      </c>
      <c r="I1958" s="108" t="s">
        <v>129</v>
      </c>
      <c r="J1958" s="115" t="s">
        <v>129</v>
      </c>
      <c r="K1958" s="113" t="s">
        <v>129</v>
      </c>
      <c r="L1958" s="108" t="s">
        <v>129</v>
      </c>
      <c r="M1958" s="115" t="s">
        <v>129</v>
      </c>
      <c r="N1958" s="113" t="s">
        <v>129</v>
      </c>
    </row>
    <row r="1959" spans="1:14" ht="16.5">
      <c r="A1959" s="105" t="s">
        <v>3983</v>
      </c>
      <c r="B1959" s="67" t="s">
        <v>1257</v>
      </c>
      <c r="C1959" s="67" t="s">
        <v>936</v>
      </c>
      <c r="D1959" s="67" t="s">
        <v>939</v>
      </c>
      <c r="E1959" s="68" t="s">
        <v>3984</v>
      </c>
      <c r="F1959" s="108" t="s">
        <v>129</v>
      </c>
      <c r="G1959" s="111" t="s">
        <v>129</v>
      </c>
      <c r="H1959" s="109" t="s">
        <v>129</v>
      </c>
      <c r="I1959" s="108" t="s">
        <v>129</v>
      </c>
      <c r="J1959" s="115" t="s">
        <v>129</v>
      </c>
      <c r="K1959" s="113" t="s">
        <v>129</v>
      </c>
      <c r="L1959" s="108" t="s">
        <v>129</v>
      </c>
      <c r="M1959" s="115" t="s">
        <v>129</v>
      </c>
      <c r="N1959" s="113" t="s">
        <v>129</v>
      </c>
    </row>
    <row r="1960" spans="1:14" ht="16.5">
      <c r="A1960" s="105" t="s">
        <v>3985</v>
      </c>
      <c r="B1960" s="67" t="s">
        <v>1257</v>
      </c>
      <c r="C1960" s="67" t="s">
        <v>936</v>
      </c>
      <c r="D1960" s="67" t="s">
        <v>939</v>
      </c>
      <c r="E1960" s="68" t="s">
        <v>399</v>
      </c>
      <c r="F1960" s="108">
        <v>1</v>
      </c>
      <c r="G1960" s="111" t="s">
        <v>130</v>
      </c>
      <c r="H1960" s="109" t="s">
        <v>130</v>
      </c>
      <c r="I1960" s="108">
        <v>1</v>
      </c>
      <c r="J1960" s="115" t="s">
        <v>130</v>
      </c>
      <c r="K1960" s="113" t="s">
        <v>130</v>
      </c>
      <c r="L1960" s="108">
        <v>1</v>
      </c>
      <c r="M1960" s="115" t="s">
        <v>130</v>
      </c>
      <c r="N1960" s="113" t="s">
        <v>130</v>
      </c>
    </row>
    <row r="1961" spans="1:14" ht="16.5">
      <c r="A1961" s="105" t="s">
        <v>940</v>
      </c>
      <c r="B1961" s="67" t="s">
        <v>1257</v>
      </c>
      <c r="C1961" s="67" t="s">
        <v>936</v>
      </c>
      <c r="D1961" s="67" t="s">
        <v>941</v>
      </c>
      <c r="E1961" s="68"/>
      <c r="F1961" s="108">
        <v>81</v>
      </c>
      <c r="G1961" s="111">
        <v>79</v>
      </c>
      <c r="H1961" s="109">
        <v>1</v>
      </c>
      <c r="I1961" s="108">
        <v>81</v>
      </c>
      <c r="J1961" s="115">
        <v>81</v>
      </c>
      <c r="K1961" s="113" t="s">
        <v>129</v>
      </c>
      <c r="L1961" s="108">
        <v>74</v>
      </c>
      <c r="M1961" s="115">
        <v>73</v>
      </c>
      <c r="N1961" s="113">
        <v>1</v>
      </c>
    </row>
    <row r="1962" spans="1:14" ht="16.5">
      <c r="A1962" s="105" t="s">
        <v>3986</v>
      </c>
      <c r="B1962" s="67" t="s">
        <v>1257</v>
      </c>
      <c r="C1962" s="67" t="s">
        <v>936</v>
      </c>
      <c r="D1962" s="67" t="s">
        <v>941</v>
      </c>
      <c r="E1962" s="68" t="s">
        <v>175</v>
      </c>
      <c r="F1962" s="108">
        <v>5</v>
      </c>
      <c r="G1962" s="111">
        <v>5</v>
      </c>
      <c r="H1962" s="109" t="s">
        <v>129</v>
      </c>
      <c r="I1962" s="108">
        <v>5</v>
      </c>
      <c r="J1962" s="115">
        <v>5</v>
      </c>
      <c r="K1962" s="113" t="s">
        <v>129</v>
      </c>
      <c r="L1962" s="108">
        <v>5</v>
      </c>
      <c r="M1962" s="115">
        <v>5</v>
      </c>
      <c r="N1962" s="113" t="s">
        <v>129</v>
      </c>
    </row>
    <row r="1963" spans="1:14" ht="16.5">
      <c r="A1963" s="105" t="s">
        <v>3987</v>
      </c>
      <c r="B1963" s="67" t="s">
        <v>1257</v>
      </c>
      <c r="C1963" s="67" t="s">
        <v>936</v>
      </c>
      <c r="D1963" s="67" t="s">
        <v>941</v>
      </c>
      <c r="E1963" s="68" t="s">
        <v>3988</v>
      </c>
      <c r="F1963" s="108">
        <v>2</v>
      </c>
      <c r="G1963" s="111" t="s">
        <v>130</v>
      </c>
      <c r="H1963" s="109" t="s">
        <v>130</v>
      </c>
      <c r="I1963" s="108">
        <v>1</v>
      </c>
      <c r="J1963" s="115" t="s">
        <v>130</v>
      </c>
      <c r="K1963" s="113" t="s">
        <v>130</v>
      </c>
      <c r="L1963" s="108">
        <v>1</v>
      </c>
      <c r="M1963" s="115" t="s">
        <v>130</v>
      </c>
      <c r="N1963" s="113" t="s">
        <v>130</v>
      </c>
    </row>
    <row r="1964" spans="1:14" ht="16.5">
      <c r="A1964" s="105" t="s">
        <v>3989</v>
      </c>
      <c r="B1964" s="67" t="s">
        <v>1257</v>
      </c>
      <c r="C1964" s="67" t="s">
        <v>936</v>
      </c>
      <c r="D1964" s="67" t="s">
        <v>941</v>
      </c>
      <c r="E1964" s="68" t="s">
        <v>3990</v>
      </c>
      <c r="F1964" s="108">
        <v>8</v>
      </c>
      <c r="G1964" s="111">
        <v>8</v>
      </c>
      <c r="H1964" s="109" t="s">
        <v>129</v>
      </c>
      <c r="I1964" s="108">
        <v>11</v>
      </c>
      <c r="J1964" s="115">
        <v>11</v>
      </c>
      <c r="K1964" s="113" t="s">
        <v>129</v>
      </c>
      <c r="L1964" s="108">
        <v>9</v>
      </c>
      <c r="M1964" s="115">
        <v>9</v>
      </c>
      <c r="N1964" s="113" t="s">
        <v>129</v>
      </c>
    </row>
    <row r="1965" spans="1:14" ht="16.5">
      <c r="A1965" s="105" t="s">
        <v>3991</v>
      </c>
      <c r="B1965" s="67" t="s">
        <v>1257</v>
      </c>
      <c r="C1965" s="67" t="s">
        <v>936</v>
      </c>
      <c r="D1965" s="67" t="s">
        <v>941</v>
      </c>
      <c r="E1965" s="68" t="s">
        <v>3992</v>
      </c>
      <c r="F1965" s="108">
        <v>10</v>
      </c>
      <c r="G1965" s="111">
        <v>10</v>
      </c>
      <c r="H1965" s="109" t="s">
        <v>129</v>
      </c>
      <c r="I1965" s="108">
        <v>10</v>
      </c>
      <c r="J1965" s="115">
        <v>10</v>
      </c>
      <c r="K1965" s="113" t="s">
        <v>129</v>
      </c>
      <c r="L1965" s="108">
        <v>10</v>
      </c>
      <c r="M1965" s="115">
        <v>10</v>
      </c>
      <c r="N1965" s="113" t="s">
        <v>129</v>
      </c>
    </row>
    <row r="1966" spans="1:14" ht="16.5">
      <c r="A1966" s="105" t="s">
        <v>3993</v>
      </c>
      <c r="B1966" s="67" t="s">
        <v>1257</v>
      </c>
      <c r="C1966" s="67" t="s">
        <v>936</v>
      </c>
      <c r="D1966" s="67" t="s">
        <v>941</v>
      </c>
      <c r="E1966" s="68" t="s">
        <v>3994</v>
      </c>
      <c r="F1966" s="108">
        <v>11</v>
      </c>
      <c r="G1966" s="111">
        <v>10</v>
      </c>
      <c r="H1966" s="109">
        <v>1</v>
      </c>
      <c r="I1966" s="108">
        <v>10</v>
      </c>
      <c r="J1966" s="115">
        <v>10</v>
      </c>
      <c r="K1966" s="113" t="s">
        <v>129</v>
      </c>
      <c r="L1966" s="108">
        <v>6</v>
      </c>
      <c r="M1966" s="115">
        <v>6</v>
      </c>
      <c r="N1966" s="113" t="s">
        <v>129</v>
      </c>
    </row>
    <row r="1967" spans="1:14" ht="16.5">
      <c r="A1967" s="105" t="s">
        <v>3995</v>
      </c>
      <c r="B1967" s="67" t="s">
        <v>1257</v>
      </c>
      <c r="C1967" s="67" t="s">
        <v>936</v>
      </c>
      <c r="D1967" s="67" t="s">
        <v>941</v>
      </c>
      <c r="E1967" s="68" t="s">
        <v>2008</v>
      </c>
      <c r="F1967" s="108">
        <v>3</v>
      </c>
      <c r="G1967" s="111" t="s">
        <v>130</v>
      </c>
      <c r="H1967" s="109" t="s">
        <v>130</v>
      </c>
      <c r="I1967" s="108">
        <v>3</v>
      </c>
      <c r="J1967" s="115" t="s">
        <v>130</v>
      </c>
      <c r="K1967" s="113" t="s">
        <v>130</v>
      </c>
      <c r="L1967" s="108">
        <v>3</v>
      </c>
      <c r="M1967" s="115" t="s">
        <v>130</v>
      </c>
      <c r="N1967" s="113" t="s">
        <v>130</v>
      </c>
    </row>
    <row r="1968" spans="1:14" ht="16.5">
      <c r="A1968" s="105" t="s">
        <v>3996</v>
      </c>
      <c r="B1968" s="67" t="s">
        <v>1257</v>
      </c>
      <c r="C1968" s="67" t="s">
        <v>936</v>
      </c>
      <c r="D1968" s="67" t="s">
        <v>941</v>
      </c>
      <c r="E1968" s="68" t="s">
        <v>3997</v>
      </c>
      <c r="F1968" s="108">
        <v>26</v>
      </c>
      <c r="G1968" s="111">
        <v>26</v>
      </c>
      <c r="H1968" s="109" t="s">
        <v>129</v>
      </c>
      <c r="I1968" s="108">
        <v>24</v>
      </c>
      <c r="J1968" s="115">
        <v>24</v>
      </c>
      <c r="K1968" s="113" t="s">
        <v>129</v>
      </c>
      <c r="L1968" s="108">
        <v>24</v>
      </c>
      <c r="M1968" s="115">
        <v>23</v>
      </c>
      <c r="N1968" s="113">
        <v>1</v>
      </c>
    </row>
    <row r="1969" spans="1:14" ht="16.5">
      <c r="A1969" s="105" t="s">
        <v>3998</v>
      </c>
      <c r="B1969" s="67" t="s">
        <v>1257</v>
      </c>
      <c r="C1969" s="67" t="s">
        <v>936</v>
      </c>
      <c r="D1969" s="67" t="s">
        <v>941</v>
      </c>
      <c r="E1969" s="68" t="s">
        <v>3999</v>
      </c>
      <c r="F1969" s="108">
        <v>7</v>
      </c>
      <c r="G1969" s="111">
        <v>6</v>
      </c>
      <c r="H1969" s="109" t="s">
        <v>129</v>
      </c>
      <c r="I1969" s="108">
        <v>7</v>
      </c>
      <c r="J1969" s="115">
        <v>7</v>
      </c>
      <c r="K1969" s="113" t="s">
        <v>129</v>
      </c>
      <c r="L1969" s="108">
        <v>7</v>
      </c>
      <c r="M1969" s="115">
        <v>7</v>
      </c>
      <c r="N1969" s="113" t="s">
        <v>129</v>
      </c>
    </row>
    <row r="1970" spans="1:14" ht="16.5">
      <c r="A1970" s="105" t="s">
        <v>4000</v>
      </c>
      <c r="B1970" s="67" t="s">
        <v>1257</v>
      </c>
      <c r="C1970" s="67" t="s">
        <v>936</v>
      </c>
      <c r="D1970" s="67" t="s">
        <v>941</v>
      </c>
      <c r="E1970" s="68" t="s">
        <v>4001</v>
      </c>
      <c r="F1970" s="108">
        <v>4</v>
      </c>
      <c r="G1970" s="111">
        <v>4</v>
      </c>
      <c r="H1970" s="109" t="s">
        <v>129</v>
      </c>
      <c r="I1970" s="108">
        <v>4</v>
      </c>
      <c r="J1970" s="115">
        <v>4</v>
      </c>
      <c r="K1970" s="113" t="s">
        <v>129</v>
      </c>
      <c r="L1970" s="108">
        <v>3</v>
      </c>
      <c r="M1970" s="115">
        <v>3</v>
      </c>
      <c r="N1970" s="113" t="s">
        <v>129</v>
      </c>
    </row>
    <row r="1971" spans="1:14" ht="16.5">
      <c r="A1971" s="105" t="s">
        <v>4002</v>
      </c>
      <c r="B1971" s="67" t="s">
        <v>1257</v>
      </c>
      <c r="C1971" s="67" t="s">
        <v>936</v>
      </c>
      <c r="D1971" s="67" t="s">
        <v>941</v>
      </c>
      <c r="E1971" s="68" t="s">
        <v>4003</v>
      </c>
      <c r="F1971" s="108">
        <v>5</v>
      </c>
      <c r="G1971" s="111">
        <v>5</v>
      </c>
      <c r="H1971" s="109" t="s">
        <v>129</v>
      </c>
      <c r="I1971" s="108">
        <v>6</v>
      </c>
      <c r="J1971" s="115">
        <v>6</v>
      </c>
      <c r="K1971" s="113" t="s">
        <v>129</v>
      </c>
      <c r="L1971" s="108">
        <v>6</v>
      </c>
      <c r="M1971" s="115">
        <v>6</v>
      </c>
      <c r="N1971" s="113" t="s">
        <v>129</v>
      </c>
    </row>
    <row r="1972" spans="1:14" ht="16.5">
      <c r="A1972" s="105" t="s">
        <v>942</v>
      </c>
      <c r="B1972" s="67" t="s">
        <v>1257</v>
      </c>
      <c r="C1972" s="67" t="s">
        <v>936</v>
      </c>
      <c r="D1972" s="67" t="s">
        <v>943</v>
      </c>
      <c r="E1972" s="68"/>
      <c r="F1972" s="108">
        <v>6</v>
      </c>
      <c r="G1972" s="111" t="s">
        <v>130</v>
      </c>
      <c r="H1972" s="109" t="s">
        <v>130</v>
      </c>
      <c r="I1972" s="108">
        <v>5</v>
      </c>
      <c r="J1972" s="115" t="s">
        <v>130</v>
      </c>
      <c r="K1972" s="113" t="s">
        <v>130</v>
      </c>
      <c r="L1972" s="108">
        <v>6</v>
      </c>
      <c r="M1972" s="115" t="s">
        <v>130</v>
      </c>
      <c r="N1972" s="113" t="s">
        <v>130</v>
      </c>
    </row>
    <row r="1973" spans="1:14" ht="16.5">
      <c r="A1973" s="105" t="s">
        <v>4004</v>
      </c>
      <c r="B1973" s="67" t="s">
        <v>1257</v>
      </c>
      <c r="C1973" s="67" t="s">
        <v>936</v>
      </c>
      <c r="D1973" s="67" t="s">
        <v>943</v>
      </c>
      <c r="E1973" s="68" t="s">
        <v>4005</v>
      </c>
      <c r="F1973" s="108" t="s">
        <v>129</v>
      </c>
      <c r="G1973" s="111" t="s">
        <v>129</v>
      </c>
      <c r="H1973" s="109" t="s">
        <v>129</v>
      </c>
      <c r="I1973" s="108" t="s">
        <v>129</v>
      </c>
      <c r="J1973" s="115" t="s">
        <v>129</v>
      </c>
      <c r="K1973" s="113" t="s">
        <v>129</v>
      </c>
      <c r="L1973" s="108" t="s">
        <v>129</v>
      </c>
      <c r="M1973" s="115" t="s">
        <v>129</v>
      </c>
      <c r="N1973" s="113" t="s">
        <v>129</v>
      </c>
    </row>
    <row r="1974" spans="1:14" ht="16.5">
      <c r="A1974" s="105" t="s">
        <v>4006</v>
      </c>
      <c r="B1974" s="67" t="s">
        <v>1257</v>
      </c>
      <c r="C1974" s="67" t="s">
        <v>936</v>
      </c>
      <c r="D1974" s="67" t="s">
        <v>943</v>
      </c>
      <c r="E1974" s="68" t="s">
        <v>4007</v>
      </c>
      <c r="F1974" s="108" t="s">
        <v>129</v>
      </c>
      <c r="G1974" s="111" t="s">
        <v>129</v>
      </c>
      <c r="H1974" s="109" t="s">
        <v>129</v>
      </c>
      <c r="I1974" s="108" t="s">
        <v>129</v>
      </c>
      <c r="J1974" s="115" t="s">
        <v>129</v>
      </c>
      <c r="K1974" s="113" t="s">
        <v>129</v>
      </c>
      <c r="L1974" s="108" t="s">
        <v>129</v>
      </c>
      <c r="M1974" s="115" t="s">
        <v>129</v>
      </c>
      <c r="N1974" s="113" t="s">
        <v>129</v>
      </c>
    </row>
    <row r="1975" spans="1:14" ht="16.5">
      <c r="A1975" s="105" t="s">
        <v>4008</v>
      </c>
      <c r="B1975" s="67" t="s">
        <v>1257</v>
      </c>
      <c r="C1975" s="67" t="s">
        <v>936</v>
      </c>
      <c r="D1975" s="67" t="s">
        <v>943</v>
      </c>
      <c r="E1975" s="68" t="s">
        <v>4009</v>
      </c>
      <c r="F1975" s="108">
        <v>2</v>
      </c>
      <c r="G1975" s="111" t="s">
        <v>130</v>
      </c>
      <c r="H1975" s="109" t="s">
        <v>130</v>
      </c>
      <c r="I1975" s="108">
        <v>2</v>
      </c>
      <c r="J1975" s="115" t="s">
        <v>130</v>
      </c>
      <c r="K1975" s="113" t="s">
        <v>130</v>
      </c>
      <c r="L1975" s="108">
        <v>2</v>
      </c>
      <c r="M1975" s="115" t="s">
        <v>130</v>
      </c>
      <c r="N1975" s="113" t="s">
        <v>130</v>
      </c>
    </row>
    <row r="1976" spans="1:14" ht="16.5">
      <c r="A1976" s="105" t="s">
        <v>4010</v>
      </c>
      <c r="B1976" s="67" t="s">
        <v>1257</v>
      </c>
      <c r="C1976" s="67" t="s">
        <v>936</v>
      </c>
      <c r="D1976" s="67" t="s">
        <v>943</v>
      </c>
      <c r="E1976" s="68" t="s">
        <v>367</v>
      </c>
      <c r="F1976" s="108">
        <v>1</v>
      </c>
      <c r="G1976" s="111" t="s">
        <v>130</v>
      </c>
      <c r="H1976" s="109" t="s">
        <v>130</v>
      </c>
      <c r="I1976" s="108">
        <v>1</v>
      </c>
      <c r="J1976" s="115" t="s">
        <v>130</v>
      </c>
      <c r="K1976" s="113" t="s">
        <v>130</v>
      </c>
      <c r="L1976" s="108">
        <v>2</v>
      </c>
      <c r="M1976" s="115" t="s">
        <v>130</v>
      </c>
      <c r="N1976" s="113" t="s">
        <v>130</v>
      </c>
    </row>
    <row r="1977" spans="1:14" ht="16.5">
      <c r="A1977" s="105" t="s">
        <v>4011</v>
      </c>
      <c r="B1977" s="67" t="s">
        <v>1257</v>
      </c>
      <c r="C1977" s="67" t="s">
        <v>936</v>
      </c>
      <c r="D1977" s="67" t="s">
        <v>943</v>
      </c>
      <c r="E1977" s="68" t="s">
        <v>4012</v>
      </c>
      <c r="F1977" s="108">
        <v>3</v>
      </c>
      <c r="G1977" s="111">
        <v>3</v>
      </c>
      <c r="H1977" s="109" t="s">
        <v>129</v>
      </c>
      <c r="I1977" s="108">
        <v>1</v>
      </c>
      <c r="J1977" s="115" t="s">
        <v>130</v>
      </c>
      <c r="K1977" s="113" t="s">
        <v>130</v>
      </c>
      <c r="L1977" s="108">
        <v>2</v>
      </c>
      <c r="M1977" s="115" t="s">
        <v>130</v>
      </c>
      <c r="N1977" s="113" t="s">
        <v>130</v>
      </c>
    </row>
    <row r="1978" spans="1:14" ht="16.5">
      <c r="A1978" s="105" t="s">
        <v>4013</v>
      </c>
      <c r="B1978" s="67" t="s">
        <v>1257</v>
      </c>
      <c r="C1978" s="67" t="s">
        <v>936</v>
      </c>
      <c r="D1978" s="67" t="s">
        <v>943</v>
      </c>
      <c r="E1978" s="68" t="s">
        <v>4014</v>
      </c>
      <c r="F1978" s="108" t="s">
        <v>129</v>
      </c>
      <c r="G1978" s="111" t="s">
        <v>129</v>
      </c>
      <c r="H1978" s="109" t="s">
        <v>129</v>
      </c>
      <c r="I1978" s="108">
        <v>1</v>
      </c>
      <c r="J1978" s="115" t="s">
        <v>130</v>
      </c>
      <c r="K1978" s="113" t="s">
        <v>130</v>
      </c>
      <c r="L1978" s="108" t="s">
        <v>129</v>
      </c>
      <c r="M1978" s="115" t="s">
        <v>129</v>
      </c>
      <c r="N1978" s="113" t="s">
        <v>129</v>
      </c>
    </row>
    <row r="1979" spans="1:14" ht="16.5">
      <c r="A1979" s="105" t="s">
        <v>944</v>
      </c>
      <c r="B1979" s="67" t="s">
        <v>1257</v>
      </c>
      <c r="C1979" s="67" t="s">
        <v>936</v>
      </c>
      <c r="D1979" s="67" t="s">
        <v>945</v>
      </c>
      <c r="E1979" s="68"/>
      <c r="F1979" s="108">
        <v>33</v>
      </c>
      <c r="G1979" s="111">
        <v>33</v>
      </c>
      <c r="H1979" s="109" t="s">
        <v>129</v>
      </c>
      <c r="I1979" s="108">
        <v>33</v>
      </c>
      <c r="J1979" s="115">
        <v>33</v>
      </c>
      <c r="K1979" s="113" t="s">
        <v>129</v>
      </c>
      <c r="L1979" s="108">
        <v>29</v>
      </c>
      <c r="M1979" s="115">
        <v>29</v>
      </c>
      <c r="N1979" s="113" t="s">
        <v>129</v>
      </c>
    </row>
    <row r="1980" spans="1:14" ht="16.5">
      <c r="A1980" s="105" t="s">
        <v>4015</v>
      </c>
      <c r="B1980" s="67" t="s">
        <v>1257</v>
      </c>
      <c r="C1980" s="67" t="s">
        <v>936</v>
      </c>
      <c r="D1980" s="67" t="s">
        <v>945</v>
      </c>
      <c r="E1980" s="68" t="s">
        <v>175</v>
      </c>
      <c r="F1980" s="108">
        <v>33</v>
      </c>
      <c r="G1980" s="111">
        <v>33</v>
      </c>
      <c r="H1980" s="109" t="s">
        <v>129</v>
      </c>
      <c r="I1980" s="108">
        <v>33</v>
      </c>
      <c r="J1980" s="115">
        <v>33</v>
      </c>
      <c r="K1980" s="113" t="s">
        <v>129</v>
      </c>
      <c r="L1980" s="108">
        <v>29</v>
      </c>
      <c r="M1980" s="115">
        <v>29</v>
      </c>
      <c r="N1980" s="113" t="s">
        <v>129</v>
      </c>
    </row>
    <row r="1981" spans="1:14" ht="16.5">
      <c r="A1981" s="105" t="s">
        <v>4016</v>
      </c>
      <c r="B1981" s="67" t="s">
        <v>1257</v>
      </c>
      <c r="C1981" s="67" t="s">
        <v>948</v>
      </c>
      <c r="D1981" s="67"/>
      <c r="E1981" s="68"/>
      <c r="F1981" s="108">
        <v>189</v>
      </c>
      <c r="G1981" s="111">
        <v>189</v>
      </c>
      <c r="H1981" s="109" t="s">
        <v>129</v>
      </c>
      <c r="I1981" s="108">
        <v>177</v>
      </c>
      <c r="J1981" s="115">
        <v>175</v>
      </c>
      <c r="K1981" s="113">
        <v>2</v>
      </c>
      <c r="L1981" s="108">
        <v>145</v>
      </c>
      <c r="M1981" s="115">
        <v>145</v>
      </c>
      <c r="N1981" s="113" t="s">
        <v>129</v>
      </c>
    </row>
    <row r="1982" spans="1:14" ht="16.5">
      <c r="A1982" s="105" t="s">
        <v>949</v>
      </c>
      <c r="B1982" s="67" t="s">
        <v>1257</v>
      </c>
      <c r="C1982" s="67" t="s">
        <v>948</v>
      </c>
      <c r="D1982" s="67" t="s">
        <v>950</v>
      </c>
      <c r="E1982" s="68"/>
      <c r="F1982" s="108">
        <v>139</v>
      </c>
      <c r="G1982" s="111">
        <v>139</v>
      </c>
      <c r="H1982" s="109" t="s">
        <v>129</v>
      </c>
      <c r="I1982" s="108">
        <v>136</v>
      </c>
      <c r="J1982" s="115">
        <v>134</v>
      </c>
      <c r="K1982" s="113">
        <v>2</v>
      </c>
      <c r="L1982" s="108">
        <v>109</v>
      </c>
      <c r="M1982" s="115">
        <v>109</v>
      </c>
      <c r="N1982" s="113" t="s">
        <v>129</v>
      </c>
    </row>
    <row r="1983" spans="1:14" ht="16.5">
      <c r="A1983" s="105" t="s">
        <v>4017</v>
      </c>
      <c r="B1983" s="67" t="s">
        <v>1257</v>
      </c>
      <c r="C1983" s="67" t="s">
        <v>948</v>
      </c>
      <c r="D1983" s="67" t="s">
        <v>950</v>
      </c>
      <c r="E1983" s="68" t="s">
        <v>4018</v>
      </c>
      <c r="F1983" s="108">
        <v>12</v>
      </c>
      <c r="G1983" s="111">
        <v>12</v>
      </c>
      <c r="H1983" s="109" t="s">
        <v>129</v>
      </c>
      <c r="I1983" s="108">
        <v>16</v>
      </c>
      <c r="J1983" s="115">
        <v>14</v>
      </c>
      <c r="K1983" s="113">
        <v>2</v>
      </c>
      <c r="L1983" s="108">
        <v>10</v>
      </c>
      <c r="M1983" s="115">
        <v>10</v>
      </c>
      <c r="N1983" s="113" t="s">
        <v>129</v>
      </c>
    </row>
    <row r="1984" spans="1:14" ht="16.5">
      <c r="A1984" s="105" t="s">
        <v>4019</v>
      </c>
      <c r="B1984" s="67" t="s">
        <v>1257</v>
      </c>
      <c r="C1984" s="67" t="s">
        <v>948</v>
      </c>
      <c r="D1984" s="67" t="s">
        <v>950</v>
      </c>
      <c r="E1984" s="68" t="s">
        <v>4020</v>
      </c>
      <c r="F1984" s="108">
        <v>51</v>
      </c>
      <c r="G1984" s="111">
        <v>51</v>
      </c>
      <c r="H1984" s="109" t="s">
        <v>129</v>
      </c>
      <c r="I1984" s="108">
        <v>49</v>
      </c>
      <c r="J1984" s="115">
        <v>49</v>
      </c>
      <c r="K1984" s="113" t="s">
        <v>129</v>
      </c>
      <c r="L1984" s="108">
        <v>39</v>
      </c>
      <c r="M1984" s="115">
        <v>39</v>
      </c>
      <c r="N1984" s="113" t="s">
        <v>129</v>
      </c>
    </row>
    <row r="1985" spans="1:14" ht="16.5">
      <c r="A1985" s="105" t="s">
        <v>4021</v>
      </c>
      <c r="B1985" s="67" t="s">
        <v>1257</v>
      </c>
      <c r="C1985" s="67" t="s">
        <v>948</v>
      </c>
      <c r="D1985" s="67" t="s">
        <v>950</v>
      </c>
      <c r="E1985" s="68" t="s">
        <v>4022</v>
      </c>
      <c r="F1985" s="108">
        <v>27</v>
      </c>
      <c r="G1985" s="111">
        <v>27</v>
      </c>
      <c r="H1985" s="109" t="s">
        <v>129</v>
      </c>
      <c r="I1985" s="108">
        <v>29</v>
      </c>
      <c r="J1985" s="115">
        <v>29</v>
      </c>
      <c r="K1985" s="113" t="s">
        <v>129</v>
      </c>
      <c r="L1985" s="108">
        <v>25</v>
      </c>
      <c r="M1985" s="115">
        <v>25</v>
      </c>
      <c r="N1985" s="113" t="s">
        <v>129</v>
      </c>
    </row>
    <row r="1986" spans="1:14" ht="16.5">
      <c r="A1986" s="105" t="s">
        <v>4023</v>
      </c>
      <c r="B1986" s="67" t="s">
        <v>1257</v>
      </c>
      <c r="C1986" s="67" t="s">
        <v>948</v>
      </c>
      <c r="D1986" s="67" t="s">
        <v>950</v>
      </c>
      <c r="E1986" s="68" t="s">
        <v>4024</v>
      </c>
      <c r="F1986" s="108">
        <v>5</v>
      </c>
      <c r="G1986" s="111">
        <v>5</v>
      </c>
      <c r="H1986" s="109" t="s">
        <v>129</v>
      </c>
      <c r="I1986" s="108">
        <v>4</v>
      </c>
      <c r="J1986" s="115">
        <v>4</v>
      </c>
      <c r="K1986" s="113" t="s">
        <v>129</v>
      </c>
      <c r="L1986" s="108">
        <v>3</v>
      </c>
      <c r="M1986" s="115">
        <v>3</v>
      </c>
      <c r="N1986" s="113" t="s">
        <v>129</v>
      </c>
    </row>
    <row r="1987" spans="1:14" ht="16.5">
      <c r="A1987" s="105" t="s">
        <v>4025</v>
      </c>
      <c r="B1987" s="67" t="s">
        <v>1257</v>
      </c>
      <c r="C1987" s="67" t="s">
        <v>948</v>
      </c>
      <c r="D1987" s="67" t="s">
        <v>950</v>
      </c>
      <c r="E1987" s="68" t="s">
        <v>4026</v>
      </c>
      <c r="F1987" s="108">
        <v>20</v>
      </c>
      <c r="G1987" s="111">
        <v>20</v>
      </c>
      <c r="H1987" s="109" t="s">
        <v>129</v>
      </c>
      <c r="I1987" s="108">
        <v>20</v>
      </c>
      <c r="J1987" s="115">
        <v>20</v>
      </c>
      <c r="K1987" s="113" t="s">
        <v>129</v>
      </c>
      <c r="L1987" s="108">
        <v>15</v>
      </c>
      <c r="M1987" s="115">
        <v>15</v>
      </c>
      <c r="N1987" s="113" t="s">
        <v>129</v>
      </c>
    </row>
    <row r="1988" spans="1:14" ht="16.5">
      <c r="A1988" s="105" t="s">
        <v>4027</v>
      </c>
      <c r="B1988" s="67" t="s">
        <v>1257</v>
      </c>
      <c r="C1988" s="67" t="s">
        <v>948</v>
      </c>
      <c r="D1988" s="67" t="s">
        <v>950</v>
      </c>
      <c r="E1988" s="68" t="s">
        <v>4028</v>
      </c>
      <c r="F1988" s="108">
        <v>24</v>
      </c>
      <c r="G1988" s="111">
        <v>24</v>
      </c>
      <c r="H1988" s="109" t="s">
        <v>129</v>
      </c>
      <c r="I1988" s="108">
        <v>18</v>
      </c>
      <c r="J1988" s="115">
        <v>18</v>
      </c>
      <c r="K1988" s="113" t="s">
        <v>129</v>
      </c>
      <c r="L1988" s="108">
        <v>17</v>
      </c>
      <c r="M1988" s="115">
        <v>17</v>
      </c>
      <c r="N1988" s="113" t="s">
        <v>129</v>
      </c>
    </row>
    <row r="1989" spans="1:14" ht="16.5">
      <c r="A1989" s="105" t="s">
        <v>951</v>
      </c>
      <c r="B1989" s="67" t="s">
        <v>1257</v>
      </c>
      <c r="C1989" s="67" t="s">
        <v>948</v>
      </c>
      <c r="D1989" s="67" t="s">
        <v>952</v>
      </c>
      <c r="E1989" s="68"/>
      <c r="F1989" s="108">
        <v>50</v>
      </c>
      <c r="G1989" s="111">
        <v>50</v>
      </c>
      <c r="H1989" s="109" t="s">
        <v>129</v>
      </c>
      <c r="I1989" s="108">
        <v>41</v>
      </c>
      <c r="J1989" s="115">
        <v>41</v>
      </c>
      <c r="K1989" s="113" t="s">
        <v>129</v>
      </c>
      <c r="L1989" s="108">
        <v>36</v>
      </c>
      <c r="M1989" s="115">
        <v>36</v>
      </c>
      <c r="N1989" s="113" t="s">
        <v>129</v>
      </c>
    </row>
    <row r="1990" spans="1:14" ht="16.5">
      <c r="A1990" s="105" t="s">
        <v>4029</v>
      </c>
      <c r="B1990" s="67" t="s">
        <v>1257</v>
      </c>
      <c r="C1990" s="67" t="s">
        <v>948</v>
      </c>
      <c r="D1990" s="67" t="s">
        <v>952</v>
      </c>
      <c r="E1990" s="68" t="s">
        <v>4030</v>
      </c>
      <c r="F1990" s="108">
        <v>17</v>
      </c>
      <c r="G1990" s="111">
        <v>17</v>
      </c>
      <c r="H1990" s="109" t="s">
        <v>129</v>
      </c>
      <c r="I1990" s="108">
        <v>16</v>
      </c>
      <c r="J1990" s="115">
        <v>16</v>
      </c>
      <c r="K1990" s="113" t="s">
        <v>129</v>
      </c>
      <c r="L1990" s="108">
        <v>13</v>
      </c>
      <c r="M1990" s="115">
        <v>13</v>
      </c>
      <c r="N1990" s="113" t="s">
        <v>129</v>
      </c>
    </row>
    <row r="1991" spans="1:14" ht="16.5">
      <c r="A1991" s="105" t="s">
        <v>4031</v>
      </c>
      <c r="B1991" s="67" t="s">
        <v>1257</v>
      </c>
      <c r="C1991" s="67" t="s">
        <v>948</v>
      </c>
      <c r="D1991" s="67" t="s">
        <v>952</v>
      </c>
      <c r="E1991" s="68" t="s">
        <v>328</v>
      </c>
      <c r="F1991" s="108" t="s">
        <v>129</v>
      </c>
      <c r="G1991" s="111" t="s">
        <v>129</v>
      </c>
      <c r="H1991" s="109" t="s">
        <v>129</v>
      </c>
      <c r="I1991" s="108" t="s">
        <v>129</v>
      </c>
      <c r="J1991" s="115" t="s">
        <v>129</v>
      </c>
      <c r="K1991" s="113" t="s">
        <v>129</v>
      </c>
      <c r="L1991" s="108">
        <v>1</v>
      </c>
      <c r="M1991" s="115" t="s">
        <v>130</v>
      </c>
      <c r="N1991" s="113" t="s">
        <v>130</v>
      </c>
    </row>
    <row r="1992" spans="1:14" ht="16.5">
      <c r="A1992" s="105" t="s">
        <v>4032</v>
      </c>
      <c r="B1992" s="67" t="s">
        <v>1257</v>
      </c>
      <c r="C1992" s="67" t="s">
        <v>948</v>
      </c>
      <c r="D1992" s="67" t="s">
        <v>952</v>
      </c>
      <c r="E1992" s="68" t="s">
        <v>4033</v>
      </c>
      <c r="F1992" s="108">
        <v>7</v>
      </c>
      <c r="G1992" s="111">
        <v>7</v>
      </c>
      <c r="H1992" s="109" t="s">
        <v>129</v>
      </c>
      <c r="I1992" s="108">
        <v>5</v>
      </c>
      <c r="J1992" s="115">
        <v>5</v>
      </c>
      <c r="K1992" s="113" t="s">
        <v>129</v>
      </c>
      <c r="L1992" s="108">
        <v>3</v>
      </c>
      <c r="M1992" s="115" t="s">
        <v>130</v>
      </c>
      <c r="N1992" s="113" t="s">
        <v>130</v>
      </c>
    </row>
    <row r="1993" spans="1:14" ht="16.5">
      <c r="A1993" s="105" t="s">
        <v>4034</v>
      </c>
      <c r="B1993" s="67" t="s">
        <v>1257</v>
      </c>
      <c r="C1993" s="67" t="s">
        <v>948</v>
      </c>
      <c r="D1993" s="67" t="s">
        <v>952</v>
      </c>
      <c r="E1993" s="68" t="s">
        <v>4035</v>
      </c>
      <c r="F1993" s="108">
        <v>8</v>
      </c>
      <c r="G1993" s="111">
        <v>8</v>
      </c>
      <c r="H1993" s="109" t="s">
        <v>129</v>
      </c>
      <c r="I1993" s="108">
        <v>7</v>
      </c>
      <c r="J1993" s="115">
        <v>7</v>
      </c>
      <c r="K1993" s="113" t="s">
        <v>129</v>
      </c>
      <c r="L1993" s="108">
        <v>7</v>
      </c>
      <c r="M1993" s="115">
        <v>7</v>
      </c>
      <c r="N1993" s="113" t="s">
        <v>129</v>
      </c>
    </row>
    <row r="1994" spans="1:14" ht="16.5">
      <c r="A1994" s="105" t="s">
        <v>4036</v>
      </c>
      <c r="B1994" s="67" t="s">
        <v>1257</v>
      </c>
      <c r="C1994" s="67" t="s">
        <v>948</v>
      </c>
      <c r="D1994" s="67" t="s">
        <v>952</v>
      </c>
      <c r="E1994" s="68" t="s">
        <v>256</v>
      </c>
      <c r="F1994" s="108">
        <v>18</v>
      </c>
      <c r="G1994" s="111">
        <v>18</v>
      </c>
      <c r="H1994" s="109" t="s">
        <v>129</v>
      </c>
      <c r="I1994" s="108">
        <v>13</v>
      </c>
      <c r="J1994" s="115">
        <v>13</v>
      </c>
      <c r="K1994" s="113" t="s">
        <v>129</v>
      </c>
      <c r="L1994" s="108">
        <v>12</v>
      </c>
      <c r="M1994" s="115">
        <v>12</v>
      </c>
      <c r="N1994" s="113" t="s">
        <v>129</v>
      </c>
    </row>
    <row r="1995" spans="1:14" ht="16.5">
      <c r="A1995" s="105" t="s">
        <v>4037</v>
      </c>
      <c r="B1995" s="67" t="s">
        <v>1257</v>
      </c>
      <c r="C1995" s="67" t="s">
        <v>955</v>
      </c>
      <c r="D1995" s="67"/>
      <c r="E1995" s="68"/>
      <c r="F1995" s="108">
        <v>4</v>
      </c>
      <c r="G1995" s="111">
        <v>4</v>
      </c>
      <c r="H1995" s="109" t="s">
        <v>129</v>
      </c>
      <c r="I1995" s="108">
        <v>4</v>
      </c>
      <c r="J1995" s="115" t="s">
        <v>130</v>
      </c>
      <c r="K1995" s="113" t="s">
        <v>130</v>
      </c>
      <c r="L1995" s="108">
        <v>3</v>
      </c>
      <c r="M1995" s="115" t="s">
        <v>130</v>
      </c>
      <c r="N1995" s="113" t="s">
        <v>130</v>
      </c>
    </row>
    <row r="1996" spans="1:14" ht="16.5">
      <c r="A1996" s="105" t="s">
        <v>4038</v>
      </c>
      <c r="B1996" s="67" t="s">
        <v>1257</v>
      </c>
      <c r="C1996" s="67" t="s">
        <v>955</v>
      </c>
      <c r="D1996" s="67" t="s">
        <v>955</v>
      </c>
      <c r="E1996" s="68" t="s">
        <v>192</v>
      </c>
      <c r="F1996" s="108">
        <v>3</v>
      </c>
      <c r="G1996" s="111" t="s">
        <v>130</v>
      </c>
      <c r="H1996" s="109" t="s">
        <v>130</v>
      </c>
      <c r="I1996" s="108">
        <v>3</v>
      </c>
      <c r="J1996" s="115">
        <v>3</v>
      </c>
      <c r="K1996" s="113" t="s">
        <v>129</v>
      </c>
      <c r="L1996" s="108">
        <v>2</v>
      </c>
      <c r="M1996" s="115" t="s">
        <v>130</v>
      </c>
      <c r="N1996" s="113" t="s">
        <v>130</v>
      </c>
    </row>
    <row r="1997" spans="1:14" ht="16.5">
      <c r="A1997" s="105" t="s">
        <v>4039</v>
      </c>
      <c r="B1997" s="67" t="s">
        <v>1257</v>
      </c>
      <c r="C1997" s="67" t="s">
        <v>955</v>
      </c>
      <c r="D1997" s="67" t="s">
        <v>955</v>
      </c>
      <c r="E1997" s="68" t="s">
        <v>4040</v>
      </c>
      <c r="F1997" s="108">
        <v>1</v>
      </c>
      <c r="G1997" s="111" t="s">
        <v>130</v>
      </c>
      <c r="H1997" s="109" t="s">
        <v>130</v>
      </c>
      <c r="I1997" s="108">
        <v>1</v>
      </c>
      <c r="J1997" s="115" t="s">
        <v>130</v>
      </c>
      <c r="K1997" s="113" t="s">
        <v>130</v>
      </c>
      <c r="L1997" s="108">
        <v>1</v>
      </c>
      <c r="M1997" s="115" t="s">
        <v>130</v>
      </c>
      <c r="N1997" s="113" t="s">
        <v>130</v>
      </c>
    </row>
    <row r="1998" spans="1:14" ht="16.5">
      <c r="A1998" s="105" t="s">
        <v>4041</v>
      </c>
      <c r="B1998" s="67" t="s">
        <v>1257</v>
      </c>
      <c r="C1998" s="67" t="s">
        <v>955</v>
      </c>
      <c r="D1998" s="67" t="s">
        <v>955</v>
      </c>
      <c r="E1998" s="68" t="s">
        <v>4042</v>
      </c>
      <c r="F1998" s="108" t="s">
        <v>129</v>
      </c>
      <c r="G1998" s="111" t="s">
        <v>129</v>
      </c>
      <c r="H1998" s="109" t="s">
        <v>129</v>
      </c>
      <c r="I1998" s="108" t="s">
        <v>129</v>
      </c>
      <c r="J1998" s="115" t="s">
        <v>129</v>
      </c>
      <c r="K1998" s="113" t="s">
        <v>129</v>
      </c>
      <c r="L1998" s="108" t="s">
        <v>129</v>
      </c>
      <c r="M1998" s="115" t="s">
        <v>129</v>
      </c>
      <c r="N1998" s="113" t="s">
        <v>129</v>
      </c>
    </row>
    <row r="1999" spans="1:14" ht="16.5">
      <c r="A1999" s="105" t="s">
        <v>4043</v>
      </c>
      <c r="B1999" s="67" t="s">
        <v>1257</v>
      </c>
      <c r="C1999" s="67" t="s">
        <v>955</v>
      </c>
      <c r="D1999" s="67" t="s">
        <v>955</v>
      </c>
      <c r="E1999" s="68" t="s">
        <v>355</v>
      </c>
      <c r="F1999" s="108" t="s">
        <v>129</v>
      </c>
      <c r="G1999" s="111" t="s">
        <v>129</v>
      </c>
      <c r="H1999" s="109" t="s">
        <v>129</v>
      </c>
      <c r="I1999" s="108" t="s">
        <v>129</v>
      </c>
      <c r="J1999" s="115" t="s">
        <v>129</v>
      </c>
      <c r="K1999" s="113" t="s">
        <v>129</v>
      </c>
      <c r="L1999" s="108" t="s">
        <v>129</v>
      </c>
      <c r="M1999" s="115" t="s">
        <v>129</v>
      </c>
      <c r="N1999" s="113" t="s">
        <v>129</v>
      </c>
    </row>
    <row r="2000" spans="1:14" ht="16.5">
      <c r="A2000" s="105" t="s">
        <v>4044</v>
      </c>
      <c r="B2000" s="67" t="s">
        <v>1257</v>
      </c>
      <c r="C2000" s="67" t="s">
        <v>955</v>
      </c>
      <c r="D2000" s="67" t="s">
        <v>955</v>
      </c>
      <c r="E2000" s="68" t="s">
        <v>4045</v>
      </c>
      <c r="F2000" s="108" t="s">
        <v>129</v>
      </c>
      <c r="G2000" s="111" t="s">
        <v>129</v>
      </c>
      <c r="H2000" s="109" t="s">
        <v>129</v>
      </c>
      <c r="I2000" s="108" t="s">
        <v>129</v>
      </c>
      <c r="J2000" s="115" t="s">
        <v>129</v>
      </c>
      <c r="K2000" s="113" t="s">
        <v>129</v>
      </c>
      <c r="L2000" s="108" t="s">
        <v>129</v>
      </c>
      <c r="M2000" s="115" t="s">
        <v>129</v>
      </c>
      <c r="N2000" s="113" t="s">
        <v>129</v>
      </c>
    </row>
    <row r="2001" spans="1:14" ht="16.5">
      <c r="A2001" s="105" t="s">
        <v>4046</v>
      </c>
      <c r="B2001" s="67" t="s">
        <v>1257</v>
      </c>
      <c r="C2001" s="67" t="s">
        <v>955</v>
      </c>
      <c r="D2001" s="67" t="s">
        <v>955</v>
      </c>
      <c r="E2001" s="68" t="s">
        <v>4047</v>
      </c>
      <c r="F2001" s="108" t="s">
        <v>129</v>
      </c>
      <c r="G2001" s="111" t="s">
        <v>129</v>
      </c>
      <c r="H2001" s="109" t="s">
        <v>129</v>
      </c>
      <c r="I2001" s="108" t="s">
        <v>129</v>
      </c>
      <c r="J2001" s="115" t="s">
        <v>129</v>
      </c>
      <c r="K2001" s="113" t="s">
        <v>129</v>
      </c>
      <c r="L2001" s="108" t="s">
        <v>129</v>
      </c>
      <c r="M2001" s="115" t="s">
        <v>129</v>
      </c>
      <c r="N2001" s="113" t="s">
        <v>129</v>
      </c>
    </row>
    <row r="2002" spans="1:14" ht="16.5">
      <c r="A2002" s="105" t="s">
        <v>4048</v>
      </c>
      <c r="B2002" s="67" t="s">
        <v>1257</v>
      </c>
      <c r="C2002" s="67" t="s">
        <v>955</v>
      </c>
      <c r="D2002" s="67" t="s">
        <v>955</v>
      </c>
      <c r="E2002" s="68" t="s">
        <v>354</v>
      </c>
      <c r="F2002" s="108" t="s">
        <v>129</v>
      </c>
      <c r="G2002" s="111" t="s">
        <v>129</v>
      </c>
      <c r="H2002" s="109" t="s">
        <v>129</v>
      </c>
      <c r="I2002" s="108" t="s">
        <v>129</v>
      </c>
      <c r="J2002" s="115" t="s">
        <v>129</v>
      </c>
      <c r="K2002" s="113" t="s">
        <v>129</v>
      </c>
      <c r="L2002" s="108" t="s">
        <v>129</v>
      </c>
      <c r="M2002" s="115" t="s">
        <v>129</v>
      </c>
      <c r="N2002" s="113" t="s">
        <v>129</v>
      </c>
    </row>
    <row r="2003" spans="1:14" ht="16.5">
      <c r="A2003" s="105" t="s">
        <v>4049</v>
      </c>
      <c r="B2003" s="67" t="s">
        <v>1257</v>
      </c>
      <c r="C2003" s="67" t="s">
        <v>955</v>
      </c>
      <c r="D2003" s="67" t="s">
        <v>955</v>
      </c>
      <c r="E2003" s="68" t="s">
        <v>4050</v>
      </c>
      <c r="F2003" s="108" t="s">
        <v>129</v>
      </c>
      <c r="G2003" s="111" t="s">
        <v>129</v>
      </c>
      <c r="H2003" s="109" t="s">
        <v>129</v>
      </c>
      <c r="I2003" s="108" t="s">
        <v>129</v>
      </c>
      <c r="J2003" s="115" t="s">
        <v>129</v>
      </c>
      <c r="K2003" s="113" t="s">
        <v>129</v>
      </c>
      <c r="L2003" s="108" t="s">
        <v>129</v>
      </c>
      <c r="M2003" s="115" t="s">
        <v>129</v>
      </c>
      <c r="N2003" s="113" t="s">
        <v>129</v>
      </c>
    </row>
    <row r="2004" spans="1:14" ht="16.5">
      <c r="A2004" s="105" t="s">
        <v>4051</v>
      </c>
      <c r="B2004" s="67" t="s">
        <v>1257</v>
      </c>
      <c r="C2004" s="67" t="s">
        <v>955</v>
      </c>
      <c r="D2004" s="67" t="s">
        <v>955</v>
      </c>
      <c r="E2004" s="68" t="s">
        <v>4052</v>
      </c>
      <c r="F2004" s="108" t="s">
        <v>129</v>
      </c>
      <c r="G2004" s="111" t="s">
        <v>129</v>
      </c>
      <c r="H2004" s="109" t="s">
        <v>129</v>
      </c>
      <c r="I2004" s="108" t="s">
        <v>129</v>
      </c>
      <c r="J2004" s="115" t="s">
        <v>129</v>
      </c>
      <c r="K2004" s="113" t="s">
        <v>129</v>
      </c>
      <c r="L2004" s="108" t="s">
        <v>129</v>
      </c>
      <c r="M2004" s="115" t="s">
        <v>129</v>
      </c>
      <c r="N2004" s="113" t="s">
        <v>129</v>
      </c>
    </row>
    <row r="2005" spans="1:14" ht="16.5">
      <c r="A2005" s="105" t="s">
        <v>4053</v>
      </c>
      <c r="B2005" s="67" t="s">
        <v>1257</v>
      </c>
      <c r="C2005" s="67" t="s">
        <v>958</v>
      </c>
      <c r="D2005" s="67"/>
      <c r="E2005" s="68"/>
      <c r="F2005" s="108">
        <v>48</v>
      </c>
      <c r="G2005" s="111">
        <v>48</v>
      </c>
      <c r="H2005" s="109" t="s">
        <v>129</v>
      </c>
      <c r="I2005" s="108">
        <v>51</v>
      </c>
      <c r="J2005" s="115">
        <v>51</v>
      </c>
      <c r="K2005" s="113" t="s">
        <v>129</v>
      </c>
      <c r="L2005" s="108">
        <v>44</v>
      </c>
      <c r="M2005" s="115">
        <v>44</v>
      </c>
      <c r="N2005" s="113" t="s">
        <v>129</v>
      </c>
    </row>
    <row r="2006" spans="1:14" ht="16.5">
      <c r="A2006" s="105" t="s">
        <v>959</v>
      </c>
      <c r="B2006" s="67" t="s">
        <v>1257</v>
      </c>
      <c r="C2006" s="67" t="s">
        <v>958</v>
      </c>
      <c r="D2006" s="67" t="s">
        <v>958</v>
      </c>
      <c r="E2006" s="68"/>
      <c r="F2006" s="108">
        <v>8</v>
      </c>
      <c r="G2006" s="111">
        <v>8</v>
      </c>
      <c r="H2006" s="109" t="s">
        <v>129</v>
      </c>
      <c r="I2006" s="108">
        <v>5</v>
      </c>
      <c r="J2006" s="115">
        <v>5</v>
      </c>
      <c r="K2006" s="113" t="s">
        <v>129</v>
      </c>
      <c r="L2006" s="108">
        <v>3</v>
      </c>
      <c r="M2006" s="115">
        <v>3</v>
      </c>
      <c r="N2006" s="113" t="s">
        <v>129</v>
      </c>
    </row>
    <row r="2007" spans="1:14" ht="16.5">
      <c r="A2007" s="105" t="s">
        <v>4054</v>
      </c>
      <c r="B2007" s="67" t="s">
        <v>1257</v>
      </c>
      <c r="C2007" s="67" t="s">
        <v>958</v>
      </c>
      <c r="D2007" s="67" t="s">
        <v>958</v>
      </c>
      <c r="E2007" s="68" t="s">
        <v>4055</v>
      </c>
      <c r="F2007" s="108">
        <v>8</v>
      </c>
      <c r="G2007" s="111">
        <v>8</v>
      </c>
      <c r="H2007" s="109" t="s">
        <v>129</v>
      </c>
      <c r="I2007" s="108">
        <v>5</v>
      </c>
      <c r="J2007" s="115">
        <v>5</v>
      </c>
      <c r="K2007" s="113" t="s">
        <v>129</v>
      </c>
      <c r="L2007" s="108">
        <v>3</v>
      </c>
      <c r="M2007" s="115">
        <v>3</v>
      </c>
      <c r="N2007" s="113" t="s">
        <v>129</v>
      </c>
    </row>
    <row r="2008" spans="1:14" ht="16.5">
      <c r="A2008" s="105" t="s">
        <v>960</v>
      </c>
      <c r="B2008" s="67" t="s">
        <v>1257</v>
      </c>
      <c r="C2008" s="67" t="s">
        <v>958</v>
      </c>
      <c r="D2008" s="67" t="s">
        <v>961</v>
      </c>
      <c r="E2008" s="68"/>
      <c r="F2008" s="108">
        <v>40</v>
      </c>
      <c r="G2008" s="111">
        <v>40</v>
      </c>
      <c r="H2008" s="109" t="s">
        <v>129</v>
      </c>
      <c r="I2008" s="108">
        <v>46</v>
      </c>
      <c r="J2008" s="115">
        <v>46</v>
      </c>
      <c r="K2008" s="113" t="s">
        <v>129</v>
      </c>
      <c r="L2008" s="108">
        <v>41</v>
      </c>
      <c r="M2008" s="115">
        <v>41</v>
      </c>
      <c r="N2008" s="113" t="s">
        <v>129</v>
      </c>
    </row>
    <row r="2009" spans="1:14" ht="16.5">
      <c r="A2009" s="105" t="s">
        <v>4056</v>
      </c>
      <c r="B2009" s="67" t="s">
        <v>1257</v>
      </c>
      <c r="C2009" s="67" t="s">
        <v>958</v>
      </c>
      <c r="D2009" s="67" t="s">
        <v>961</v>
      </c>
      <c r="E2009" s="68" t="s">
        <v>4057</v>
      </c>
      <c r="F2009" s="108">
        <v>40</v>
      </c>
      <c r="G2009" s="111">
        <v>40</v>
      </c>
      <c r="H2009" s="109" t="s">
        <v>129</v>
      </c>
      <c r="I2009" s="108">
        <v>46</v>
      </c>
      <c r="J2009" s="115">
        <v>46</v>
      </c>
      <c r="K2009" s="113" t="s">
        <v>129</v>
      </c>
      <c r="L2009" s="108">
        <v>41</v>
      </c>
      <c r="M2009" s="115">
        <v>41</v>
      </c>
      <c r="N2009" s="113" t="s">
        <v>129</v>
      </c>
    </row>
    <row r="2010" spans="1:14" ht="16.5">
      <c r="A2010" s="105" t="s">
        <v>4058</v>
      </c>
      <c r="B2010" s="67" t="s">
        <v>1257</v>
      </c>
      <c r="C2010" s="67" t="s">
        <v>958</v>
      </c>
      <c r="D2010" s="67" t="s">
        <v>958</v>
      </c>
      <c r="E2010" s="68"/>
      <c r="F2010" s="108" t="s">
        <v>128</v>
      </c>
      <c r="G2010" s="111" t="s">
        <v>128</v>
      </c>
      <c r="H2010" s="109" t="s">
        <v>128</v>
      </c>
      <c r="I2010" s="108" t="s">
        <v>128</v>
      </c>
      <c r="J2010" s="115" t="s">
        <v>128</v>
      </c>
      <c r="K2010" s="113" t="s">
        <v>128</v>
      </c>
      <c r="L2010" s="108" t="s">
        <v>129</v>
      </c>
      <c r="M2010" s="115" t="s">
        <v>129</v>
      </c>
      <c r="N2010" s="113" t="s">
        <v>129</v>
      </c>
    </row>
    <row r="2011" spans="1:14" ht="16.5">
      <c r="A2011" s="105" t="s">
        <v>4059</v>
      </c>
      <c r="B2011" s="67" t="s">
        <v>1257</v>
      </c>
      <c r="C2011" s="67" t="s">
        <v>958</v>
      </c>
      <c r="D2011" s="67" t="s">
        <v>958</v>
      </c>
      <c r="E2011" s="68"/>
      <c r="F2011" s="108" t="s">
        <v>128</v>
      </c>
      <c r="G2011" s="111" t="s">
        <v>128</v>
      </c>
      <c r="H2011" s="109" t="s">
        <v>128</v>
      </c>
      <c r="I2011" s="108" t="s">
        <v>129</v>
      </c>
      <c r="J2011" s="115" t="s">
        <v>129</v>
      </c>
      <c r="K2011" s="113" t="s">
        <v>129</v>
      </c>
      <c r="L2011" s="108" t="s">
        <v>129</v>
      </c>
      <c r="M2011" s="115" t="s">
        <v>129</v>
      </c>
      <c r="N2011" s="113" t="s">
        <v>129</v>
      </c>
    </row>
    <row r="2012" spans="1:14" ht="16.5">
      <c r="A2012" s="105" t="s">
        <v>4060</v>
      </c>
      <c r="B2012" s="67" t="s">
        <v>1257</v>
      </c>
      <c r="C2012" s="67" t="s">
        <v>964</v>
      </c>
      <c r="D2012" s="67"/>
      <c r="E2012" s="68"/>
      <c r="F2012" s="108">
        <v>304</v>
      </c>
      <c r="G2012" s="111">
        <v>302</v>
      </c>
      <c r="H2012" s="109">
        <v>2</v>
      </c>
      <c r="I2012" s="108">
        <v>284</v>
      </c>
      <c r="J2012" s="115">
        <v>283</v>
      </c>
      <c r="K2012" s="113">
        <v>1</v>
      </c>
      <c r="L2012" s="108">
        <v>210</v>
      </c>
      <c r="M2012" s="115">
        <v>209</v>
      </c>
      <c r="N2012" s="113">
        <v>1</v>
      </c>
    </row>
    <row r="2013" spans="1:14" ht="16.5">
      <c r="A2013" s="105" t="s">
        <v>965</v>
      </c>
      <c r="B2013" s="67" t="s">
        <v>1257</v>
      </c>
      <c r="C2013" s="67" t="s">
        <v>964</v>
      </c>
      <c r="D2013" s="67" t="s">
        <v>966</v>
      </c>
      <c r="E2013" s="68"/>
      <c r="F2013" s="108">
        <v>8</v>
      </c>
      <c r="G2013" s="111">
        <v>8</v>
      </c>
      <c r="H2013" s="109" t="s">
        <v>129</v>
      </c>
      <c r="I2013" s="108">
        <v>5</v>
      </c>
      <c r="J2013" s="115">
        <v>5</v>
      </c>
      <c r="K2013" s="113" t="s">
        <v>129</v>
      </c>
      <c r="L2013" s="108">
        <v>5</v>
      </c>
      <c r="M2013" s="115">
        <v>5</v>
      </c>
      <c r="N2013" s="113" t="s">
        <v>129</v>
      </c>
    </row>
    <row r="2014" spans="1:14" ht="16.5">
      <c r="A2014" s="105" t="s">
        <v>4061</v>
      </c>
      <c r="B2014" s="67" t="s">
        <v>1257</v>
      </c>
      <c r="C2014" s="67" t="s">
        <v>964</v>
      </c>
      <c r="D2014" s="67" t="s">
        <v>966</v>
      </c>
      <c r="E2014" s="68" t="s">
        <v>1160</v>
      </c>
      <c r="F2014" s="108">
        <v>8</v>
      </c>
      <c r="G2014" s="111">
        <v>8</v>
      </c>
      <c r="H2014" s="109" t="s">
        <v>129</v>
      </c>
      <c r="I2014" s="108">
        <v>5</v>
      </c>
      <c r="J2014" s="115">
        <v>5</v>
      </c>
      <c r="K2014" s="113" t="s">
        <v>129</v>
      </c>
      <c r="L2014" s="108">
        <v>5</v>
      </c>
      <c r="M2014" s="115">
        <v>5</v>
      </c>
      <c r="N2014" s="113" t="s">
        <v>129</v>
      </c>
    </row>
    <row r="2015" spans="1:14" ht="16.5">
      <c r="A2015" s="105" t="s">
        <v>967</v>
      </c>
      <c r="B2015" s="67" t="s">
        <v>1257</v>
      </c>
      <c r="C2015" s="67" t="s">
        <v>964</v>
      </c>
      <c r="D2015" s="67" t="s">
        <v>968</v>
      </c>
      <c r="E2015" s="68"/>
      <c r="F2015" s="108">
        <v>175</v>
      </c>
      <c r="G2015" s="111">
        <v>173</v>
      </c>
      <c r="H2015" s="109">
        <v>2</v>
      </c>
      <c r="I2015" s="108">
        <v>170</v>
      </c>
      <c r="J2015" s="115">
        <v>169</v>
      </c>
      <c r="K2015" s="113">
        <v>1</v>
      </c>
      <c r="L2015" s="108">
        <v>127</v>
      </c>
      <c r="M2015" s="115">
        <v>126</v>
      </c>
      <c r="N2015" s="113">
        <v>1</v>
      </c>
    </row>
    <row r="2016" spans="1:14" ht="16.5">
      <c r="A2016" s="105" t="s">
        <v>4062</v>
      </c>
      <c r="B2016" s="67" t="s">
        <v>1257</v>
      </c>
      <c r="C2016" s="67" t="s">
        <v>964</v>
      </c>
      <c r="D2016" s="67" t="s">
        <v>968</v>
      </c>
      <c r="E2016" s="68" t="s">
        <v>350</v>
      </c>
      <c r="F2016" s="108">
        <v>31</v>
      </c>
      <c r="G2016" s="111">
        <v>31</v>
      </c>
      <c r="H2016" s="109" t="s">
        <v>129</v>
      </c>
      <c r="I2016" s="108">
        <v>32</v>
      </c>
      <c r="J2016" s="115">
        <v>32</v>
      </c>
      <c r="K2016" s="113" t="s">
        <v>129</v>
      </c>
      <c r="L2016" s="108">
        <v>26</v>
      </c>
      <c r="M2016" s="115">
        <v>26</v>
      </c>
      <c r="N2016" s="113" t="s">
        <v>129</v>
      </c>
    </row>
    <row r="2017" spans="1:14" ht="16.5">
      <c r="A2017" s="105" t="s">
        <v>4063</v>
      </c>
      <c r="B2017" s="67" t="s">
        <v>1257</v>
      </c>
      <c r="C2017" s="67" t="s">
        <v>964</v>
      </c>
      <c r="D2017" s="67" t="s">
        <v>968</v>
      </c>
      <c r="E2017" s="68" t="s">
        <v>301</v>
      </c>
      <c r="F2017" s="108">
        <v>60</v>
      </c>
      <c r="G2017" s="111">
        <v>59</v>
      </c>
      <c r="H2017" s="109">
        <v>1</v>
      </c>
      <c r="I2017" s="108">
        <v>56</v>
      </c>
      <c r="J2017" s="115">
        <v>56</v>
      </c>
      <c r="K2017" s="113" t="s">
        <v>129</v>
      </c>
      <c r="L2017" s="108">
        <v>33</v>
      </c>
      <c r="M2017" s="115">
        <v>33</v>
      </c>
      <c r="N2017" s="113" t="s">
        <v>129</v>
      </c>
    </row>
    <row r="2018" spans="1:14" ht="16.5">
      <c r="A2018" s="105" t="s">
        <v>4064</v>
      </c>
      <c r="B2018" s="67" t="s">
        <v>1257</v>
      </c>
      <c r="C2018" s="67" t="s">
        <v>964</v>
      </c>
      <c r="D2018" s="67" t="s">
        <v>968</v>
      </c>
      <c r="E2018" s="68" t="s">
        <v>4065</v>
      </c>
      <c r="F2018" s="108">
        <v>22</v>
      </c>
      <c r="G2018" s="111">
        <v>22</v>
      </c>
      <c r="H2018" s="109" t="s">
        <v>129</v>
      </c>
      <c r="I2018" s="108">
        <v>22</v>
      </c>
      <c r="J2018" s="115">
        <v>22</v>
      </c>
      <c r="K2018" s="113" t="s">
        <v>129</v>
      </c>
      <c r="L2018" s="108">
        <v>15</v>
      </c>
      <c r="M2018" s="115">
        <v>15</v>
      </c>
      <c r="N2018" s="113" t="s">
        <v>129</v>
      </c>
    </row>
    <row r="2019" spans="1:14" ht="16.5">
      <c r="A2019" s="105" t="s">
        <v>4066</v>
      </c>
      <c r="B2019" s="67" t="s">
        <v>1257</v>
      </c>
      <c r="C2019" s="67" t="s">
        <v>964</v>
      </c>
      <c r="D2019" s="67" t="s">
        <v>968</v>
      </c>
      <c r="E2019" s="68" t="s">
        <v>160</v>
      </c>
      <c r="F2019" s="108">
        <v>20</v>
      </c>
      <c r="G2019" s="111">
        <v>20</v>
      </c>
      <c r="H2019" s="109" t="s">
        <v>129</v>
      </c>
      <c r="I2019" s="108">
        <v>19</v>
      </c>
      <c r="J2019" s="115">
        <v>19</v>
      </c>
      <c r="K2019" s="113" t="s">
        <v>129</v>
      </c>
      <c r="L2019" s="108">
        <v>17</v>
      </c>
      <c r="M2019" s="115">
        <v>17</v>
      </c>
      <c r="N2019" s="113" t="s">
        <v>129</v>
      </c>
    </row>
    <row r="2020" spans="1:14" ht="16.5">
      <c r="A2020" s="105" t="s">
        <v>4067</v>
      </c>
      <c r="B2020" s="67" t="s">
        <v>1257</v>
      </c>
      <c r="C2020" s="67" t="s">
        <v>964</v>
      </c>
      <c r="D2020" s="67" t="s">
        <v>968</v>
      </c>
      <c r="E2020" s="68" t="s">
        <v>267</v>
      </c>
      <c r="F2020" s="108">
        <v>20</v>
      </c>
      <c r="G2020" s="111">
        <v>20</v>
      </c>
      <c r="H2020" s="109" t="s">
        <v>129</v>
      </c>
      <c r="I2020" s="108">
        <v>19</v>
      </c>
      <c r="J2020" s="115">
        <v>19</v>
      </c>
      <c r="K2020" s="113" t="s">
        <v>129</v>
      </c>
      <c r="L2020" s="108">
        <v>18</v>
      </c>
      <c r="M2020" s="115">
        <v>18</v>
      </c>
      <c r="N2020" s="113" t="s">
        <v>129</v>
      </c>
    </row>
    <row r="2021" spans="1:14" ht="16.5">
      <c r="A2021" s="105" t="s">
        <v>4068</v>
      </c>
      <c r="B2021" s="67" t="s">
        <v>1257</v>
      </c>
      <c r="C2021" s="67" t="s">
        <v>964</v>
      </c>
      <c r="D2021" s="67" t="s">
        <v>968</v>
      </c>
      <c r="E2021" s="68" t="s">
        <v>4069</v>
      </c>
      <c r="F2021" s="108">
        <v>4</v>
      </c>
      <c r="G2021" s="111">
        <v>4</v>
      </c>
      <c r="H2021" s="109" t="s">
        <v>129</v>
      </c>
      <c r="I2021" s="108">
        <v>4</v>
      </c>
      <c r="J2021" s="115">
        <v>4</v>
      </c>
      <c r="K2021" s="113" t="s">
        <v>129</v>
      </c>
      <c r="L2021" s="108">
        <v>3</v>
      </c>
      <c r="M2021" s="115">
        <v>3</v>
      </c>
      <c r="N2021" s="113" t="s">
        <v>129</v>
      </c>
    </row>
    <row r="2022" spans="1:14" ht="16.5">
      <c r="A2022" s="105" t="s">
        <v>4070</v>
      </c>
      <c r="B2022" s="67" t="s">
        <v>1257</v>
      </c>
      <c r="C2022" s="67" t="s">
        <v>964</v>
      </c>
      <c r="D2022" s="67" t="s">
        <v>968</v>
      </c>
      <c r="E2022" s="68" t="s">
        <v>4071</v>
      </c>
      <c r="F2022" s="108">
        <v>10</v>
      </c>
      <c r="G2022" s="111">
        <v>10</v>
      </c>
      <c r="H2022" s="109" t="s">
        <v>129</v>
      </c>
      <c r="I2022" s="108">
        <v>10</v>
      </c>
      <c r="J2022" s="115">
        <v>10</v>
      </c>
      <c r="K2022" s="113" t="s">
        <v>129</v>
      </c>
      <c r="L2022" s="108">
        <v>11</v>
      </c>
      <c r="M2022" s="115">
        <v>11</v>
      </c>
      <c r="N2022" s="113" t="s">
        <v>129</v>
      </c>
    </row>
    <row r="2023" spans="1:14" ht="16.5">
      <c r="A2023" s="105" t="s">
        <v>4072</v>
      </c>
      <c r="B2023" s="67" t="s">
        <v>1257</v>
      </c>
      <c r="C2023" s="67" t="s">
        <v>964</v>
      </c>
      <c r="D2023" s="67" t="s">
        <v>968</v>
      </c>
      <c r="E2023" s="68" t="s">
        <v>4073</v>
      </c>
      <c r="F2023" s="108">
        <v>8</v>
      </c>
      <c r="G2023" s="111">
        <v>7</v>
      </c>
      <c r="H2023" s="109">
        <v>1</v>
      </c>
      <c r="I2023" s="108">
        <v>8</v>
      </c>
      <c r="J2023" s="115">
        <v>7</v>
      </c>
      <c r="K2023" s="113">
        <v>1</v>
      </c>
      <c r="L2023" s="108">
        <v>4</v>
      </c>
      <c r="M2023" s="115">
        <v>3</v>
      </c>
      <c r="N2023" s="113">
        <v>1</v>
      </c>
    </row>
    <row r="2024" spans="1:14" ht="16.5">
      <c r="A2024" s="105" t="s">
        <v>969</v>
      </c>
      <c r="B2024" s="67" t="s">
        <v>1257</v>
      </c>
      <c r="C2024" s="67" t="s">
        <v>964</v>
      </c>
      <c r="D2024" s="67" t="s">
        <v>964</v>
      </c>
      <c r="E2024" s="68"/>
      <c r="F2024" s="108">
        <v>121</v>
      </c>
      <c r="G2024" s="111">
        <v>121</v>
      </c>
      <c r="H2024" s="109" t="s">
        <v>129</v>
      </c>
      <c r="I2024" s="108">
        <v>109</v>
      </c>
      <c r="J2024" s="115">
        <v>109</v>
      </c>
      <c r="K2024" s="113" t="s">
        <v>129</v>
      </c>
      <c r="L2024" s="108">
        <v>78</v>
      </c>
      <c r="M2024" s="115">
        <v>78</v>
      </c>
      <c r="N2024" s="113" t="s">
        <v>129</v>
      </c>
    </row>
    <row r="2025" spans="1:14" ht="16.5">
      <c r="A2025" s="105" t="s">
        <v>4074</v>
      </c>
      <c r="B2025" s="67" t="s">
        <v>1257</v>
      </c>
      <c r="C2025" s="67" t="s">
        <v>964</v>
      </c>
      <c r="D2025" s="67" t="s">
        <v>964</v>
      </c>
      <c r="E2025" s="68" t="s">
        <v>380</v>
      </c>
      <c r="F2025" s="108">
        <v>6</v>
      </c>
      <c r="G2025" s="111">
        <v>6</v>
      </c>
      <c r="H2025" s="109" t="s">
        <v>129</v>
      </c>
      <c r="I2025" s="108">
        <v>1</v>
      </c>
      <c r="J2025" s="115" t="s">
        <v>130</v>
      </c>
      <c r="K2025" s="113" t="s">
        <v>130</v>
      </c>
      <c r="L2025" s="108">
        <v>1</v>
      </c>
      <c r="M2025" s="115" t="s">
        <v>130</v>
      </c>
      <c r="N2025" s="113" t="s">
        <v>130</v>
      </c>
    </row>
    <row r="2026" spans="1:14" ht="16.5">
      <c r="A2026" s="105" t="s">
        <v>4075</v>
      </c>
      <c r="B2026" s="67" t="s">
        <v>1257</v>
      </c>
      <c r="C2026" s="67" t="s">
        <v>964</v>
      </c>
      <c r="D2026" s="67" t="s">
        <v>964</v>
      </c>
      <c r="E2026" s="68" t="s">
        <v>386</v>
      </c>
      <c r="F2026" s="108">
        <v>22</v>
      </c>
      <c r="G2026" s="111">
        <v>22</v>
      </c>
      <c r="H2026" s="109" t="s">
        <v>129</v>
      </c>
      <c r="I2026" s="108">
        <v>15</v>
      </c>
      <c r="J2026" s="115" t="s">
        <v>130</v>
      </c>
      <c r="K2026" s="113" t="s">
        <v>130</v>
      </c>
      <c r="L2026" s="108">
        <v>12</v>
      </c>
      <c r="M2026" s="115" t="s">
        <v>130</v>
      </c>
      <c r="N2026" s="113" t="s">
        <v>130</v>
      </c>
    </row>
    <row r="2027" spans="1:14" ht="16.5">
      <c r="A2027" s="105" t="s">
        <v>4076</v>
      </c>
      <c r="B2027" s="67" t="s">
        <v>1257</v>
      </c>
      <c r="C2027" s="67" t="s">
        <v>964</v>
      </c>
      <c r="D2027" s="67" t="s">
        <v>964</v>
      </c>
      <c r="E2027" s="68" t="s">
        <v>342</v>
      </c>
      <c r="F2027" s="108">
        <v>33</v>
      </c>
      <c r="G2027" s="111">
        <v>33</v>
      </c>
      <c r="H2027" s="109" t="s">
        <v>129</v>
      </c>
      <c r="I2027" s="108">
        <v>30</v>
      </c>
      <c r="J2027" s="115">
        <v>30</v>
      </c>
      <c r="K2027" s="113" t="s">
        <v>129</v>
      </c>
      <c r="L2027" s="108">
        <v>18</v>
      </c>
      <c r="M2027" s="115">
        <v>18</v>
      </c>
      <c r="N2027" s="113" t="s">
        <v>129</v>
      </c>
    </row>
    <row r="2028" spans="1:14" ht="16.5">
      <c r="A2028" s="105" t="s">
        <v>4077</v>
      </c>
      <c r="B2028" s="67" t="s">
        <v>1257</v>
      </c>
      <c r="C2028" s="67" t="s">
        <v>964</v>
      </c>
      <c r="D2028" s="67" t="s">
        <v>964</v>
      </c>
      <c r="E2028" s="68" t="s">
        <v>4078</v>
      </c>
      <c r="F2028" s="108">
        <v>20</v>
      </c>
      <c r="G2028" s="111">
        <v>20</v>
      </c>
      <c r="H2028" s="109" t="s">
        <v>129</v>
      </c>
      <c r="I2028" s="108">
        <v>18</v>
      </c>
      <c r="J2028" s="115">
        <v>18</v>
      </c>
      <c r="K2028" s="113" t="s">
        <v>129</v>
      </c>
      <c r="L2028" s="108">
        <v>13</v>
      </c>
      <c r="M2028" s="115">
        <v>13</v>
      </c>
      <c r="N2028" s="113" t="s">
        <v>129</v>
      </c>
    </row>
    <row r="2029" spans="1:14" ht="16.5">
      <c r="A2029" s="105" t="s">
        <v>4079</v>
      </c>
      <c r="B2029" s="67" t="s">
        <v>1257</v>
      </c>
      <c r="C2029" s="67" t="s">
        <v>964</v>
      </c>
      <c r="D2029" s="67" t="s">
        <v>964</v>
      </c>
      <c r="E2029" s="68" t="s">
        <v>4080</v>
      </c>
      <c r="F2029" s="108">
        <v>40</v>
      </c>
      <c r="G2029" s="111">
        <v>40</v>
      </c>
      <c r="H2029" s="109" t="s">
        <v>129</v>
      </c>
      <c r="I2029" s="108">
        <v>45</v>
      </c>
      <c r="J2029" s="115">
        <v>45</v>
      </c>
      <c r="K2029" s="113" t="s">
        <v>129</v>
      </c>
      <c r="L2029" s="108">
        <v>34</v>
      </c>
      <c r="M2029" s="115">
        <v>34</v>
      </c>
      <c r="N2029" s="113" t="s">
        <v>129</v>
      </c>
    </row>
    <row r="2030" spans="1:14" ht="16.5">
      <c r="A2030" s="105" t="s">
        <v>4081</v>
      </c>
      <c r="B2030" s="67" t="s">
        <v>1257</v>
      </c>
      <c r="C2030" s="67" t="s">
        <v>972</v>
      </c>
      <c r="D2030" s="67"/>
      <c r="E2030" s="68"/>
      <c r="F2030" s="108">
        <v>201</v>
      </c>
      <c r="G2030" s="111">
        <v>183</v>
      </c>
      <c r="H2030" s="109">
        <v>17</v>
      </c>
      <c r="I2030" s="108">
        <v>182</v>
      </c>
      <c r="J2030" s="115">
        <v>167</v>
      </c>
      <c r="K2030" s="113">
        <v>15</v>
      </c>
      <c r="L2030" s="108">
        <v>157</v>
      </c>
      <c r="M2030" s="115">
        <v>131</v>
      </c>
      <c r="N2030" s="113">
        <v>25</v>
      </c>
    </row>
    <row r="2031" spans="1:14" ht="16.5">
      <c r="A2031" s="105" t="s">
        <v>973</v>
      </c>
      <c r="B2031" s="67" t="s">
        <v>1257</v>
      </c>
      <c r="C2031" s="67" t="s">
        <v>972</v>
      </c>
      <c r="D2031" s="67" t="s">
        <v>974</v>
      </c>
      <c r="E2031" s="68"/>
      <c r="F2031" s="108">
        <v>88</v>
      </c>
      <c r="G2031" s="111">
        <v>85</v>
      </c>
      <c r="H2031" s="109">
        <v>2</v>
      </c>
      <c r="I2031" s="108">
        <v>75</v>
      </c>
      <c r="J2031" s="115">
        <v>75</v>
      </c>
      <c r="K2031" s="113" t="s">
        <v>129</v>
      </c>
      <c r="L2031" s="108">
        <v>61</v>
      </c>
      <c r="M2031" s="115">
        <v>59</v>
      </c>
      <c r="N2031" s="113">
        <v>1</v>
      </c>
    </row>
    <row r="2032" spans="1:14" ht="16.5">
      <c r="A2032" s="105" t="s">
        <v>4082</v>
      </c>
      <c r="B2032" s="67" t="s">
        <v>1257</v>
      </c>
      <c r="C2032" s="67" t="s">
        <v>972</v>
      </c>
      <c r="D2032" s="67" t="s">
        <v>974</v>
      </c>
      <c r="E2032" s="68" t="s">
        <v>200</v>
      </c>
      <c r="F2032" s="108">
        <v>9</v>
      </c>
      <c r="G2032" s="111">
        <v>9</v>
      </c>
      <c r="H2032" s="109" t="s">
        <v>129</v>
      </c>
      <c r="I2032" s="108">
        <v>8</v>
      </c>
      <c r="J2032" s="115">
        <v>8</v>
      </c>
      <c r="K2032" s="113" t="s">
        <v>129</v>
      </c>
      <c r="L2032" s="108">
        <v>8</v>
      </c>
      <c r="M2032" s="115">
        <v>8</v>
      </c>
      <c r="N2032" s="113" t="s">
        <v>129</v>
      </c>
    </row>
    <row r="2033" spans="1:14" ht="16.5">
      <c r="A2033" s="105" t="s">
        <v>4083</v>
      </c>
      <c r="B2033" s="67" t="s">
        <v>1257</v>
      </c>
      <c r="C2033" s="67" t="s">
        <v>972</v>
      </c>
      <c r="D2033" s="67" t="s">
        <v>974</v>
      </c>
      <c r="E2033" s="68" t="s">
        <v>4084</v>
      </c>
      <c r="F2033" s="108">
        <v>5</v>
      </c>
      <c r="G2033" s="111">
        <v>4</v>
      </c>
      <c r="H2033" s="109" t="s">
        <v>129</v>
      </c>
      <c r="I2033" s="108">
        <v>2</v>
      </c>
      <c r="J2033" s="115" t="s">
        <v>130</v>
      </c>
      <c r="K2033" s="113" t="s">
        <v>130</v>
      </c>
      <c r="L2033" s="108">
        <v>2</v>
      </c>
      <c r="M2033" s="115" t="s">
        <v>130</v>
      </c>
      <c r="N2033" s="113" t="s">
        <v>130</v>
      </c>
    </row>
    <row r="2034" spans="1:14" ht="16.5">
      <c r="A2034" s="105" t="s">
        <v>4085</v>
      </c>
      <c r="B2034" s="67" t="s">
        <v>1257</v>
      </c>
      <c r="C2034" s="67" t="s">
        <v>972</v>
      </c>
      <c r="D2034" s="67" t="s">
        <v>974</v>
      </c>
      <c r="E2034" s="68" t="s">
        <v>4086</v>
      </c>
      <c r="F2034" s="108">
        <v>6</v>
      </c>
      <c r="G2034" s="111">
        <v>6</v>
      </c>
      <c r="H2034" s="109" t="s">
        <v>129</v>
      </c>
      <c r="I2034" s="108">
        <v>6</v>
      </c>
      <c r="J2034" s="115">
        <v>6</v>
      </c>
      <c r="K2034" s="113" t="s">
        <v>129</v>
      </c>
      <c r="L2034" s="108">
        <v>3</v>
      </c>
      <c r="M2034" s="115">
        <v>3</v>
      </c>
      <c r="N2034" s="113" t="s">
        <v>129</v>
      </c>
    </row>
    <row r="2035" spans="1:14" ht="16.5">
      <c r="A2035" s="105" t="s">
        <v>4087</v>
      </c>
      <c r="B2035" s="67" t="s">
        <v>1257</v>
      </c>
      <c r="C2035" s="67" t="s">
        <v>972</v>
      </c>
      <c r="D2035" s="67" t="s">
        <v>974</v>
      </c>
      <c r="E2035" s="68" t="s">
        <v>4088</v>
      </c>
      <c r="F2035" s="108">
        <v>4</v>
      </c>
      <c r="G2035" s="111" t="s">
        <v>130</v>
      </c>
      <c r="H2035" s="109" t="s">
        <v>130</v>
      </c>
      <c r="I2035" s="108">
        <v>3</v>
      </c>
      <c r="J2035" s="115">
        <v>3</v>
      </c>
      <c r="K2035" s="113" t="s">
        <v>129</v>
      </c>
      <c r="L2035" s="108">
        <v>3</v>
      </c>
      <c r="M2035" s="115">
        <v>3</v>
      </c>
      <c r="N2035" s="113" t="s">
        <v>129</v>
      </c>
    </row>
    <row r="2036" spans="1:14" ht="16.5">
      <c r="A2036" s="105" t="s">
        <v>4089</v>
      </c>
      <c r="B2036" s="67" t="s">
        <v>1257</v>
      </c>
      <c r="C2036" s="67" t="s">
        <v>972</v>
      </c>
      <c r="D2036" s="67" t="s">
        <v>974</v>
      </c>
      <c r="E2036" s="68" t="s">
        <v>4090</v>
      </c>
      <c r="F2036" s="108">
        <v>8</v>
      </c>
      <c r="G2036" s="111">
        <v>8</v>
      </c>
      <c r="H2036" s="109" t="s">
        <v>129</v>
      </c>
      <c r="I2036" s="108">
        <v>7</v>
      </c>
      <c r="J2036" s="115">
        <v>7</v>
      </c>
      <c r="K2036" s="113" t="s">
        <v>129</v>
      </c>
      <c r="L2036" s="108">
        <v>7</v>
      </c>
      <c r="M2036" s="115">
        <v>6</v>
      </c>
      <c r="N2036" s="113">
        <v>1</v>
      </c>
    </row>
    <row r="2037" spans="1:14" ht="16.5">
      <c r="A2037" s="105" t="s">
        <v>4091</v>
      </c>
      <c r="B2037" s="67" t="s">
        <v>1257</v>
      </c>
      <c r="C2037" s="67" t="s">
        <v>972</v>
      </c>
      <c r="D2037" s="67" t="s">
        <v>974</v>
      </c>
      <c r="E2037" s="68" t="s">
        <v>162</v>
      </c>
      <c r="F2037" s="108">
        <v>7</v>
      </c>
      <c r="G2037" s="111">
        <v>7</v>
      </c>
      <c r="H2037" s="109" t="s">
        <v>129</v>
      </c>
      <c r="I2037" s="108">
        <v>5</v>
      </c>
      <c r="J2037" s="115">
        <v>5</v>
      </c>
      <c r="K2037" s="113" t="s">
        <v>129</v>
      </c>
      <c r="L2037" s="108">
        <v>3</v>
      </c>
      <c r="M2037" s="115">
        <v>3</v>
      </c>
      <c r="N2037" s="113" t="s">
        <v>129</v>
      </c>
    </row>
    <row r="2038" spans="1:14" ht="16.5">
      <c r="A2038" s="105" t="s">
        <v>4092</v>
      </c>
      <c r="B2038" s="67" t="s">
        <v>1257</v>
      </c>
      <c r="C2038" s="67" t="s">
        <v>972</v>
      </c>
      <c r="D2038" s="67" t="s">
        <v>974</v>
      </c>
      <c r="E2038" s="68" t="s">
        <v>4093</v>
      </c>
      <c r="F2038" s="108">
        <v>9</v>
      </c>
      <c r="G2038" s="111">
        <v>9</v>
      </c>
      <c r="H2038" s="109" t="s">
        <v>129</v>
      </c>
      <c r="I2038" s="108">
        <v>8</v>
      </c>
      <c r="J2038" s="115">
        <v>8</v>
      </c>
      <c r="K2038" s="113" t="s">
        <v>129</v>
      </c>
      <c r="L2038" s="108">
        <v>8</v>
      </c>
      <c r="M2038" s="115">
        <v>8</v>
      </c>
      <c r="N2038" s="113" t="s">
        <v>129</v>
      </c>
    </row>
    <row r="2039" spans="1:14" ht="16.5">
      <c r="A2039" s="105" t="s">
        <v>4094</v>
      </c>
      <c r="B2039" s="67" t="s">
        <v>1257</v>
      </c>
      <c r="C2039" s="67" t="s">
        <v>972</v>
      </c>
      <c r="D2039" s="67" t="s">
        <v>974</v>
      </c>
      <c r="E2039" s="68" t="s">
        <v>191</v>
      </c>
      <c r="F2039" s="108">
        <v>13</v>
      </c>
      <c r="G2039" s="111">
        <v>12</v>
      </c>
      <c r="H2039" s="109">
        <v>1</v>
      </c>
      <c r="I2039" s="108">
        <v>11</v>
      </c>
      <c r="J2039" s="115">
        <v>11</v>
      </c>
      <c r="K2039" s="113" t="s">
        <v>129</v>
      </c>
      <c r="L2039" s="108">
        <v>10</v>
      </c>
      <c r="M2039" s="115">
        <v>10</v>
      </c>
      <c r="N2039" s="113" t="s">
        <v>129</v>
      </c>
    </row>
    <row r="2040" spans="1:14" ht="16.5">
      <c r="A2040" s="105" t="s">
        <v>4095</v>
      </c>
      <c r="B2040" s="67" t="s">
        <v>1257</v>
      </c>
      <c r="C2040" s="67" t="s">
        <v>972</v>
      </c>
      <c r="D2040" s="67" t="s">
        <v>974</v>
      </c>
      <c r="E2040" s="68" t="s">
        <v>4096</v>
      </c>
      <c r="F2040" s="108">
        <v>18</v>
      </c>
      <c r="G2040" s="111">
        <v>17</v>
      </c>
      <c r="H2040" s="109">
        <v>1</v>
      </c>
      <c r="I2040" s="108">
        <v>16</v>
      </c>
      <c r="J2040" s="115">
        <v>16</v>
      </c>
      <c r="K2040" s="113" t="s">
        <v>129</v>
      </c>
      <c r="L2040" s="108">
        <v>10</v>
      </c>
      <c r="M2040" s="115">
        <v>10</v>
      </c>
      <c r="N2040" s="113" t="s">
        <v>129</v>
      </c>
    </row>
    <row r="2041" spans="1:14" ht="16.5">
      <c r="A2041" s="105" t="s">
        <v>4097</v>
      </c>
      <c r="B2041" s="67" t="s">
        <v>1257</v>
      </c>
      <c r="C2041" s="67" t="s">
        <v>972</v>
      </c>
      <c r="D2041" s="67" t="s">
        <v>974</v>
      </c>
      <c r="E2041" s="68" t="s">
        <v>4098</v>
      </c>
      <c r="F2041" s="108">
        <v>2</v>
      </c>
      <c r="G2041" s="111" t="s">
        <v>130</v>
      </c>
      <c r="H2041" s="109" t="s">
        <v>130</v>
      </c>
      <c r="I2041" s="108">
        <v>2</v>
      </c>
      <c r="J2041" s="115" t="s">
        <v>130</v>
      </c>
      <c r="K2041" s="113" t="s">
        <v>130</v>
      </c>
      <c r="L2041" s="108">
        <v>1</v>
      </c>
      <c r="M2041" s="115" t="s">
        <v>130</v>
      </c>
      <c r="N2041" s="113" t="s">
        <v>130</v>
      </c>
    </row>
    <row r="2042" spans="1:14" ht="16.5">
      <c r="A2042" s="105" t="s">
        <v>4099</v>
      </c>
      <c r="B2042" s="67" t="s">
        <v>1257</v>
      </c>
      <c r="C2042" s="67" t="s">
        <v>972</v>
      </c>
      <c r="D2042" s="67" t="s">
        <v>974</v>
      </c>
      <c r="E2042" s="68" t="s">
        <v>1041</v>
      </c>
      <c r="F2042" s="108">
        <v>7</v>
      </c>
      <c r="G2042" s="111">
        <v>7</v>
      </c>
      <c r="H2042" s="109" t="s">
        <v>129</v>
      </c>
      <c r="I2042" s="108">
        <v>7</v>
      </c>
      <c r="J2042" s="115">
        <v>7</v>
      </c>
      <c r="K2042" s="113" t="s">
        <v>129</v>
      </c>
      <c r="L2042" s="108">
        <v>6</v>
      </c>
      <c r="M2042" s="115">
        <v>6</v>
      </c>
      <c r="N2042" s="113" t="s">
        <v>129</v>
      </c>
    </row>
    <row r="2043" spans="1:14" ht="16.5">
      <c r="A2043" s="105" t="s">
        <v>975</v>
      </c>
      <c r="B2043" s="67" t="s">
        <v>1257</v>
      </c>
      <c r="C2043" s="67" t="s">
        <v>972</v>
      </c>
      <c r="D2043" s="67" t="s">
        <v>976</v>
      </c>
      <c r="E2043" s="68"/>
      <c r="F2043" s="108">
        <v>100</v>
      </c>
      <c r="G2043" s="111">
        <v>87</v>
      </c>
      <c r="H2043" s="109">
        <v>13</v>
      </c>
      <c r="I2043" s="108">
        <v>94</v>
      </c>
      <c r="J2043" s="115">
        <v>82</v>
      </c>
      <c r="K2043" s="113">
        <v>12</v>
      </c>
      <c r="L2043" s="108">
        <v>81</v>
      </c>
      <c r="M2043" s="115">
        <v>60</v>
      </c>
      <c r="N2043" s="113">
        <v>21</v>
      </c>
    </row>
    <row r="2044" spans="1:14" ht="16.5">
      <c r="A2044" s="105" t="s">
        <v>4100</v>
      </c>
      <c r="B2044" s="67" t="s">
        <v>1257</v>
      </c>
      <c r="C2044" s="67" t="s">
        <v>972</v>
      </c>
      <c r="D2044" s="67" t="s">
        <v>976</v>
      </c>
      <c r="E2044" s="68" t="s">
        <v>317</v>
      </c>
      <c r="F2044" s="108">
        <v>10</v>
      </c>
      <c r="G2044" s="111">
        <v>8</v>
      </c>
      <c r="H2044" s="109">
        <v>2</v>
      </c>
      <c r="I2044" s="108">
        <v>10</v>
      </c>
      <c r="J2044" s="115">
        <v>9</v>
      </c>
      <c r="K2044" s="113">
        <v>1</v>
      </c>
      <c r="L2044" s="108">
        <v>9</v>
      </c>
      <c r="M2044" s="115">
        <v>8</v>
      </c>
      <c r="N2044" s="113">
        <v>1</v>
      </c>
    </row>
    <row r="2045" spans="1:14" ht="16.5">
      <c r="A2045" s="105" t="s">
        <v>4101</v>
      </c>
      <c r="B2045" s="67" t="s">
        <v>1257</v>
      </c>
      <c r="C2045" s="67" t="s">
        <v>972</v>
      </c>
      <c r="D2045" s="67" t="s">
        <v>976</v>
      </c>
      <c r="E2045" s="68" t="s">
        <v>3801</v>
      </c>
      <c r="F2045" s="108">
        <v>1</v>
      </c>
      <c r="G2045" s="111" t="s">
        <v>130</v>
      </c>
      <c r="H2045" s="109" t="s">
        <v>130</v>
      </c>
      <c r="I2045" s="108">
        <v>3</v>
      </c>
      <c r="J2045" s="115">
        <v>3</v>
      </c>
      <c r="K2045" s="113" t="s">
        <v>129</v>
      </c>
      <c r="L2045" s="108">
        <v>3</v>
      </c>
      <c r="M2045" s="115">
        <v>3</v>
      </c>
      <c r="N2045" s="113" t="s">
        <v>129</v>
      </c>
    </row>
    <row r="2046" spans="1:14" ht="16.5">
      <c r="A2046" s="105" t="s">
        <v>4102</v>
      </c>
      <c r="B2046" s="67" t="s">
        <v>1257</v>
      </c>
      <c r="C2046" s="67" t="s">
        <v>972</v>
      </c>
      <c r="D2046" s="67" t="s">
        <v>976</v>
      </c>
      <c r="E2046" s="68" t="s">
        <v>4103</v>
      </c>
      <c r="F2046" s="108">
        <v>12</v>
      </c>
      <c r="G2046" s="111">
        <v>11</v>
      </c>
      <c r="H2046" s="109">
        <v>1</v>
      </c>
      <c r="I2046" s="108">
        <v>10</v>
      </c>
      <c r="J2046" s="115">
        <v>9</v>
      </c>
      <c r="K2046" s="113">
        <v>1</v>
      </c>
      <c r="L2046" s="108">
        <v>9</v>
      </c>
      <c r="M2046" s="115">
        <v>8</v>
      </c>
      <c r="N2046" s="113">
        <v>1</v>
      </c>
    </row>
    <row r="2047" spans="1:14" ht="16.5">
      <c r="A2047" s="105" t="s">
        <v>4104</v>
      </c>
      <c r="B2047" s="67" t="s">
        <v>1257</v>
      </c>
      <c r="C2047" s="67" t="s">
        <v>972</v>
      </c>
      <c r="D2047" s="67" t="s">
        <v>976</v>
      </c>
      <c r="E2047" s="68" t="s">
        <v>4105</v>
      </c>
      <c r="F2047" s="108">
        <v>8</v>
      </c>
      <c r="G2047" s="111">
        <v>8</v>
      </c>
      <c r="H2047" s="109" t="s">
        <v>129</v>
      </c>
      <c r="I2047" s="108">
        <v>8</v>
      </c>
      <c r="J2047" s="115">
        <v>8</v>
      </c>
      <c r="K2047" s="113" t="s">
        <v>129</v>
      </c>
      <c r="L2047" s="108">
        <v>8</v>
      </c>
      <c r="M2047" s="115">
        <v>8</v>
      </c>
      <c r="N2047" s="113" t="s">
        <v>129</v>
      </c>
    </row>
    <row r="2048" spans="1:14" ht="16.5">
      <c r="A2048" s="105" t="s">
        <v>4106</v>
      </c>
      <c r="B2048" s="67" t="s">
        <v>1257</v>
      </c>
      <c r="C2048" s="67" t="s">
        <v>972</v>
      </c>
      <c r="D2048" s="67" t="s">
        <v>976</v>
      </c>
      <c r="E2048" s="68" t="s">
        <v>4107</v>
      </c>
      <c r="F2048" s="108">
        <v>4</v>
      </c>
      <c r="G2048" s="111">
        <v>4</v>
      </c>
      <c r="H2048" s="109" t="s">
        <v>129</v>
      </c>
      <c r="I2048" s="108">
        <v>4</v>
      </c>
      <c r="J2048" s="115">
        <v>4</v>
      </c>
      <c r="K2048" s="113" t="s">
        <v>129</v>
      </c>
      <c r="L2048" s="108">
        <v>3</v>
      </c>
      <c r="M2048" s="115">
        <v>3</v>
      </c>
      <c r="N2048" s="113" t="s">
        <v>129</v>
      </c>
    </row>
    <row r="2049" spans="1:14" ht="16.5">
      <c r="A2049" s="105" t="s">
        <v>4108</v>
      </c>
      <c r="B2049" s="67" t="s">
        <v>1257</v>
      </c>
      <c r="C2049" s="67" t="s">
        <v>972</v>
      </c>
      <c r="D2049" s="67" t="s">
        <v>976</v>
      </c>
      <c r="E2049" s="68" t="s">
        <v>4109</v>
      </c>
      <c r="F2049" s="108">
        <v>8</v>
      </c>
      <c r="G2049" s="111">
        <v>8</v>
      </c>
      <c r="H2049" s="109" t="s">
        <v>129</v>
      </c>
      <c r="I2049" s="108">
        <v>8</v>
      </c>
      <c r="J2049" s="115">
        <v>8</v>
      </c>
      <c r="K2049" s="113" t="s">
        <v>129</v>
      </c>
      <c r="L2049" s="108">
        <v>7</v>
      </c>
      <c r="M2049" s="115">
        <v>7</v>
      </c>
      <c r="N2049" s="113" t="s">
        <v>129</v>
      </c>
    </row>
    <row r="2050" spans="1:14" ht="16.5">
      <c r="A2050" s="105" t="s">
        <v>4110</v>
      </c>
      <c r="B2050" s="67" t="s">
        <v>1257</v>
      </c>
      <c r="C2050" s="67" t="s">
        <v>972</v>
      </c>
      <c r="D2050" s="67" t="s">
        <v>976</v>
      </c>
      <c r="E2050" s="68" t="s">
        <v>294</v>
      </c>
      <c r="F2050" s="108">
        <v>8</v>
      </c>
      <c r="G2050" s="111">
        <v>8</v>
      </c>
      <c r="H2050" s="109" t="s">
        <v>129</v>
      </c>
      <c r="I2050" s="108">
        <v>6</v>
      </c>
      <c r="J2050" s="115">
        <v>6</v>
      </c>
      <c r="K2050" s="113" t="s">
        <v>129</v>
      </c>
      <c r="L2050" s="108">
        <v>6</v>
      </c>
      <c r="M2050" s="115">
        <v>6</v>
      </c>
      <c r="N2050" s="113" t="s">
        <v>129</v>
      </c>
    </row>
    <row r="2051" spans="1:14" ht="16.5">
      <c r="A2051" s="105" t="s">
        <v>4111</v>
      </c>
      <c r="B2051" s="67" t="s">
        <v>1257</v>
      </c>
      <c r="C2051" s="67" t="s">
        <v>972</v>
      </c>
      <c r="D2051" s="67" t="s">
        <v>976</v>
      </c>
      <c r="E2051" s="68" t="s">
        <v>4112</v>
      </c>
      <c r="F2051" s="108">
        <v>10</v>
      </c>
      <c r="G2051" s="111">
        <v>10</v>
      </c>
      <c r="H2051" s="109" t="s">
        <v>129</v>
      </c>
      <c r="I2051" s="108">
        <v>10</v>
      </c>
      <c r="J2051" s="115">
        <v>10</v>
      </c>
      <c r="K2051" s="113" t="s">
        <v>129</v>
      </c>
      <c r="L2051" s="108">
        <v>3</v>
      </c>
      <c r="M2051" s="115">
        <v>3</v>
      </c>
      <c r="N2051" s="113" t="s">
        <v>129</v>
      </c>
    </row>
    <row r="2052" spans="1:14" ht="16.5">
      <c r="A2052" s="105" t="s">
        <v>4113</v>
      </c>
      <c r="B2052" s="67" t="s">
        <v>1257</v>
      </c>
      <c r="C2052" s="67" t="s">
        <v>972</v>
      </c>
      <c r="D2052" s="67" t="s">
        <v>976</v>
      </c>
      <c r="E2052" s="68" t="s">
        <v>4114</v>
      </c>
      <c r="F2052" s="108">
        <v>4</v>
      </c>
      <c r="G2052" s="111">
        <v>4</v>
      </c>
      <c r="H2052" s="109" t="s">
        <v>129</v>
      </c>
      <c r="I2052" s="108">
        <v>4</v>
      </c>
      <c r="J2052" s="115">
        <v>4</v>
      </c>
      <c r="K2052" s="113" t="s">
        <v>129</v>
      </c>
      <c r="L2052" s="108">
        <v>2</v>
      </c>
      <c r="M2052" s="115" t="s">
        <v>130</v>
      </c>
      <c r="N2052" s="113" t="s">
        <v>130</v>
      </c>
    </row>
    <row r="2053" spans="1:14" ht="16.5">
      <c r="A2053" s="105" t="s">
        <v>4115</v>
      </c>
      <c r="B2053" s="67" t="s">
        <v>1257</v>
      </c>
      <c r="C2053" s="67" t="s">
        <v>972</v>
      </c>
      <c r="D2053" s="67" t="s">
        <v>976</v>
      </c>
      <c r="E2053" s="68" t="s">
        <v>197</v>
      </c>
      <c r="F2053" s="108">
        <v>16</v>
      </c>
      <c r="G2053" s="111">
        <v>16</v>
      </c>
      <c r="H2053" s="109" t="s">
        <v>129</v>
      </c>
      <c r="I2053" s="108">
        <v>14</v>
      </c>
      <c r="J2053" s="115">
        <v>14</v>
      </c>
      <c r="K2053" s="113" t="s">
        <v>129</v>
      </c>
      <c r="L2053" s="108">
        <v>9</v>
      </c>
      <c r="M2053" s="115">
        <v>9</v>
      </c>
      <c r="N2053" s="113" t="s">
        <v>129</v>
      </c>
    </row>
    <row r="2054" spans="1:14" ht="16.5">
      <c r="A2054" s="105" t="s">
        <v>4116</v>
      </c>
      <c r="B2054" s="67" t="s">
        <v>1257</v>
      </c>
      <c r="C2054" s="67" t="s">
        <v>972</v>
      </c>
      <c r="D2054" s="67" t="s">
        <v>976</v>
      </c>
      <c r="E2054" s="68" t="s">
        <v>2106</v>
      </c>
      <c r="F2054" s="108">
        <v>1</v>
      </c>
      <c r="G2054" s="111" t="s">
        <v>130</v>
      </c>
      <c r="H2054" s="109" t="s">
        <v>130</v>
      </c>
      <c r="I2054" s="108">
        <v>1</v>
      </c>
      <c r="J2054" s="115" t="s">
        <v>130</v>
      </c>
      <c r="K2054" s="113" t="s">
        <v>130</v>
      </c>
      <c r="L2054" s="108" t="s">
        <v>129</v>
      </c>
      <c r="M2054" s="115" t="s">
        <v>129</v>
      </c>
      <c r="N2054" s="113" t="s">
        <v>129</v>
      </c>
    </row>
    <row r="2055" spans="1:14" ht="16.5">
      <c r="A2055" s="105" t="s">
        <v>4117</v>
      </c>
      <c r="B2055" s="67" t="s">
        <v>1257</v>
      </c>
      <c r="C2055" s="67" t="s">
        <v>972</v>
      </c>
      <c r="D2055" s="67" t="s">
        <v>976</v>
      </c>
      <c r="E2055" s="68" t="s">
        <v>157</v>
      </c>
      <c r="F2055" s="108">
        <v>1</v>
      </c>
      <c r="G2055" s="111" t="s">
        <v>130</v>
      </c>
      <c r="H2055" s="109" t="s">
        <v>130</v>
      </c>
      <c r="I2055" s="108">
        <v>1</v>
      </c>
      <c r="J2055" s="115" t="s">
        <v>130</v>
      </c>
      <c r="K2055" s="113" t="s">
        <v>130</v>
      </c>
      <c r="L2055" s="108">
        <v>1</v>
      </c>
      <c r="M2055" s="115" t="s">
        <v>130</v>
      </c>
      <c r="N2055" s="113" t="s">
        <v>130</v>
      </c>
    </row>
    <row r="2056" spans="1:14" ht="16.5">
      <c r="A2056" s="105" t="s">
        <v>4118</v>
      </c>
      <c r="B2056" s="67" t="s">
        <v>1257</v>
      </c>
      <c r="C2056" s="67" t="s">
        <v>972</v>
      </c>
      <c r="D2056" s="67" t="s">
        <v>976</v>
      </c>
      <c r="E2056" s="68" t="s">
        <v>384</v>
      </c>
      <c r="F2056" s="108" t="s">
        <v>129</v>
      </c>
      <c r="G2056" s="111" t="s">
        <v>129</v>
      </c>
      <c r="H2056" s="109" t="s">
        <v>129</v>
      </c>
      <c r="I2056" s="108" t="s">
        <v>129</v>
      </c>
      <c r="J2056" s="115" t="s">
        <v>129</v>
      </c>
      <c r="K2056" s="113" t="s">
        <v>129</v>
      </c>
      <c r="L2056" s="108" t="s">
        <v>129</v>
      </c>
      <c r="M2056" s="115" t="s">
        <v>129</v>
      </c>
      <c r="N2056" s="113" t="s">
        <v>129</v>
      </c>
    </row>
    <row r="2057" spans="1:14" ht="16.5">
      <c r="A2057" s="105" t="s">
        <v>4119</v>
      </c>
      <c r="B2057" s="67" t="s">
        <v>1257</v>
      </c>
      <c r="C2057" s="67" t="s">
        <v>972</v>
      </c>
      <c r="D2057" s="67" t="s">
        <v>976</v>
      </c>
      <c r="E2057" s="68" t="s">
        <v>4120</v>
      </c>
      <c r="F2057" s="108" t="s">
        <v>129</v>
      </c>
      <c r="G2057" s="111" t="s">
        <v>129</v>
      </c>
      <c r="H2057" s="109" t="s">
        <v>129</v>
      </c>
      <c r="I2057" s="108" t="s">
        <v>129</v>
      </c>
      <c r="J2057" s="115" t="s">
        <v>129</v>
      </c>
      <c r="K2057" s="113" t="s">
        <v>129</v>
      </c>
      <c r="L2057" s="108" t="s">
        <v>129</v>
      </c>
      <c r="M2057" s="115" t="s">
        <v>129</v>
      </c>
      <c r="N2057" s="113" t="s">
        <v>129</v>
      </c>
    </row>
    <row r="2058" spans="1:14" ht="16.5">
      <c r="A2058" s="105" t="s">
        <v>4121</v>
      </c>
      <c r="B2058" s="67" t="s">
        <v>1257</v>
      </c>
      <c r="C2058" s="67" t="s">
        <v>972</v>
      </c>
      <c r="D2058" s="67" t="s">
        <v>976</v>
      </c>
      <c r="E2058" s="68" t="s">
        <v>131</v>
      </c>
      <c r="F2058" s="108">
        <v>17</v>
      </c>
      <c r="G2058" s="111">
        <v>8</v>
      </c>
      <c r="H2058" s="109">
        <v>9</v>
      </c>
      <c r="I2058" s="108">
        <v>15</v>
      </c>
      <c r="J2058" s="115">
        <v>5</v>
      </c>
      <c r="K2058" s="113">
        <v>10</v>
      </c>
      <c r="L2058" s="108">
        <v>21</v>
      </c>
      <c r="M2058" s="115">
        <v>3</v>
      </c>
      <c r="N2058" s="113">
        <v>18</v>
      </c>
    </row>
    <row r="2059" spans="1:14" ht="16.5">
      <c r="A2059" s="105" t="s">
        <v>977</v>
      </c>
      <c r="B2059" s="67" t="s">
        <v>1257</v>
      </c>
      <c r="C2059" s="67" t="s">
        <v>972</v>
      </c>
      <c r="D2059" s="67" t="s">
        <v>972</v>
      </c>
      <c r="E2059" s="68"/>
      <c r="F2059" s="108">
        <v>13</v>
      </c>
      <c r="G2059" s="111">
        <v>11</v>
      </c>
      <c r="H2059" s="109">
        <v>2</v>
      </c>
      <c r="I2059" s="108">
        <v>13</v>
      </c>
      <c r="J2059" s="115">
        <v>10</v>
      </c>
      <c r="K2059" s="113">
        <v>3</v>
      </c>
      <c r="L2059" s="108">
        <v>15</v>
      </c>
      <c r="M2059" s="115">
        <v>12</v>
      </c>
      <c r="N2059" s="113">
        <v>3</v>
      </c>
    </row>
    <row r="2060" spans="1:14" ht="16.5">
      <c r="A2060" s="105" t="s">
        <v>4122</v>
      </c>
      <c r="B2060" s="67" t="s">
        <v>1257</v>
      </c>
      <c r="C2060" s="67" t="s">
        <v>972</v>
      </c>
      <c r="D2060" s="67" t="s">
        <v>972</v>
      </c>
      <c r="E2060" s="68" t="s">
        <v>4123</v>
      </c>
      <c r="F2060" s="108">
        <v>4</v>
      </c>
      <c r="G2060" s="111">
        <v>3</v>
      </c>
      <c r="H2060" s="109">
        <v>1</v>
      </c>
      <c r="I2060" s="108">
        <v>3</v>
      </c>
      <c r="J2060" s="115" t="s">
        <v>130</v>
      </c>
      <c r="K2060" s="113" t="s">
        <v>130</v>
      </c>
      <c r="L2060" s="108">
        <v>3</v>
      </c>
      <c r="M2060" s="115">
        <v>2</v>
      </c>
      <c r="N2060" s="113">
        <v>1</v>
      </c>
    </row>
    <row r="2061" spans="1:14" ht="16.5">
      <c r="A2061" s="105" t="s">
        <v>4124</v>
      </c>
      <c r="B2061" s="67" t="s">
        <v>1257</v>
      </c>
      <c r="C2061" s="67" t="s">
        <v>972</v>
      </c>
      <c r="D2061" s="67" t="s">
        <v>972</v>
      </c>
      <c r="E2061" s="68" t="s">
        <v>326</v>
      </c>
      <c r="F2061" s="108" t="s">
        <v>129</v>
      </c>
      <c r="G2061" s="111" t="s">
        <v>129</v>
      </c>
      <c r="H2061" s="109" t="s">
        <v>129</v>
      </c>
      <c r="I2061" s="108" t="s">
        <v>129</v>
      </c>
      <c r="J2061" s="115" t="s">
        <v>129</v>
      </c>
      <c r="K2061" s="113" t="s">
        <v>129</v>
      </c>
      <c r="L2061" s="108" t="s">
        <v>129</v>
      </c>
      <c r="M2061" s="115" t="s">
        <v>129</v>
      </c>
      <c r="N2061" s="113" t="s">
        <v>129</v>
      </c>
    </row>
    <row r="2062" spans="1:14" ht="16.5">
      <c r="A2062" s="105" t="s">
        <v>4125</v>
      </c>
      <c r="B2062" s="67" t="s">
        <v>1257</v>
      </c>
      <c r="C2062" s="67" t="s">
        <v>972</v>
      </c>
      <c r="D2062" s="67" t="s">
        <v>972</v>
      </c>
      <c r="E2062" s="68" t="s">
        <v>4126</v>
      </c>
      <c r="F2062" s="108" t="s">
        <v>129</v>
      </c>
      <c r="G2062" s="111" t="s">
        <v>129</v>
      </c>
      <c r="H2062" s="109" t="s">
        <v>129</v>
      </c>
      <c r="I2062" s="108" t="s">
        <v>129</v>
      </c>
      <c r="J2062" s="115" t="s">
        <v>129</v>
      </c>
      <c r="K2062" s="113" t="s">
        <v>129</v>
      </c>
      <c r="L2062" s="108" t="s">
        <v>129</v>
      </c>
      <c r="M2062" s="115" t="s">
        <v>129</v>
      </c>
      <c r="N2062" s="113" t="s">
        <v>129</v>
      </c>
    </row>
    <row r="2063" spans="1:14" ht="16.5">
      <c r="A2063" s="105" t="s">
        <v>4127</v>
      </c>
      <c r="B2063" s="67" t="s">
        <v>1257</v>
      </c>
      <c r="C2063" s="67" t="s">
        <v>972</v>
      </c>
      <c r="D2063" s="67" t="s">
        <v>972</v>
      </c>
      <c r="E2063" s="68" t="s">
        <v>4128</v>
      </c>
      <c r="F2063" s="108">
        <v>1</v>
      </c>
      <c r="G2063" s="111" t="s">
        <v>130</v>
      </c>
      <c r="H2063" s="109" t="s">
        <v>130</v>
      </c>
      <c r="I2063" s="108">
        <v>3</v>
      </c>
      <c r="J2063" s="115">
        <v>3</v>
      </c>
      <c r="K2063" s="113" t="s">
        <v>129</v>
      </c>
      <c r="L2063" s="108">
        <v>4</v>
      </c>
      <c r="M2063" s="115">
        <v>4</v>
      </c>
      <c r="N2063" s="113" t="s">
        <v>129</v>
      </c>
    </row>
    <row r="2064" spans="1:14" ht="16.5">
      <c r="A2064" s="105" t="s">
        <v>4129</v>
      </c>
      <c r="B2064" s="67" t="s">
        <v>1257</v>
      </c>
      <c r="C2064" s="67" t="s">
        <v>972</v>
      </c>
      <c r="D2064" s="67" t="s">
        <v>972</v>
      </c>
      <c r="E2064" s="68" t="s">
        <v>376</v>
      </c>
      <c r="F2064" s="108">
        <v>4</v>
      </c>
      <c r="G2064" s="111">
        <v>4</v>
      </c>
      <c r="H2064" s="109" t="s">
        <v>129</v>
      </c>
      <c r="I2064" s="108">
        <v>3</v>
      </c>
      <c r="J2064" s="115">
        <v>3</v>
      </c>
      <c r="K2064" s="113" t="s">
        <v>129</v>
      </c>
      <c r="L2064" s="108">
        <v>5</v>
      </c>
      <c r="M2064" s="115">
        <v>3</v>
      </c>
      <c r="N2064" s="113">
        <v>2</v>
      </c>
    </row>
    <row r="2065" spans="1:14" ht="16.5">
      <c r="A2065" s="105" t="s">
        <v>4130</v>
      </c>
      <c r="B2065" s="67" t="s">
        <v>1257</v>
      </c>
      <c r="C2065" s="67" t="s">
        <v>972</v>
      </c>
      <c r="D2065" s="67" t="s">
        <v>972</v>
      </c>
      <c r="E2065" s="68" t="s">
        <v>4131</v>
      </c>
      <c r="F2065" s="108">
        <v>3</v>
      </c>
      <c r="G2065" s="111">
        <v>2</v>
      </c>
      <c r="H2065" s="109">
        <v>1</v>
      </c>
      <c r="I2065" s="108">
        <v>3</v>
      </c>
      <c r="J2065" s="115">
        <v>2</v>
      </c>
      <c r="K2065" s="113">
        <v>1</v>
      </c>
      <c r="L2065" s="108">
        <v>3</v>
      </c>
      <c r="M2065" s="115">
        <v>3</v>
      </c>
      <c r="N2065" s="113" t="s">
        <v>129</v>
      </c>
    </row>
    <row r="2066" spans="1:14" ht="16.5">
      <c r="A2066" s="105" t="s">
        <v>4132</v>
      </c>
      <c r="B2066" s="67" t="s">
        <v>1257</v>
      </c>
      <c r="C2066" s="67" t="s">
        <v>972</v>
      </c>
      <c r="D2066" s="67" t="s">
        <v>972</v>
      </c>
      <c r="E2066" s="68" t="s">
        <v>4133</v>
      </c>
      <c r="F2066" s="108" t="s">
        <v>129</v>
      </c>
      <c r="G2066" s="111" t="s">
        <v>129</v>
      </c>
      <c r="H2066" s="109" t="s">
        <v>129</v>
      </c>
      <c r="I2066" s="108">
        <v>1</v>
      </c>
      <c r="J2066" s="115" t="s">
        <v>130</v>
      </c>
      <c r="K2066" s="113" t="s">
        <v>130</v>
      </c>
      <c r="L2066" s="108" t="s">
        <v>129</v>
      </c>
      <c r="M2066" s="115" t="s">
        <v>129</v>
      </c>
      <c r="N2066" s="113" t="s">
        <v>129</v>
      </c>
    </row>
    <row r="2067" spans="1:14" ht="16.5">
      <c r="A2067" s="105" t="s">
        <v>4134</v>
      </c>
      <c r="B2067" s="67" t="s">
        <v>1257</v>
      </c>
      <c r="C2067" s="67" t="s">
        <v>972</v>
      </c>
      <c r="D2067" s="67" t="s">
        <v>972</v>
      </c>
      <c r="E2067" s="68" t="s">
        <v>4135</v>
      </c>
      <c r="F2067" s="108">
        <v>1</v>
      </c>
      <c r="G2067" s="111" t="s">
        <v>130</v>
      </c>
      <c r="H2067" s="109" t="s">
        <v>130</v>
      </c>
      <c r="I2067" s="108" t="s">
        <v>129</v>
      </c>
      <c r="J2067" s="115" t="s">
        <v>129</v>
      </c>
      <c r="K2067" s="113" t="s">
        <v>129</v>
      </c>
      <c r="L2067" s="108" t="s">
        <v>129</v>
      </c>
      <c r="M2067" s="115" t="s">
        <v>129</v>
      </c>
      <c r="N2067" s="113" t="s">
        <v>129</v>
      </c>
    </row>
    <row r="2068" spans="1:14" ht="16.5">
      <c r="A2068" s="105" t="s">
        <v>4136</v>
      </c>
      <c r="B2068" s="67" t="s">
        <v>1257</v>
      </c>
      <c r="C2068" s="67" t="s">
        <v>980</v>
      </c>
      <c r="D2068" s="67"/>
      <c r="E2068" s="68"/>
      <c r="F2068" s="108">
        <v>48</v>
      </c>
      <c r="G2068" s="111">
        <v>43</v>
      </c>
      <c r="H2068" s="109">
        <v>4</v>
      </c>
      <c r="I2068" s="108">
        <v>40</v>
      </c>
      <c r="J2068" s="115">
        <v>35</v>
      </c>
      <c r="K2068" s="113">
        <v>5</v>
      </c>
      <c r="L2068" s="108">
        <v>34</v>
      </c>
      <c r="M2068" s="115">
        <v>28</v>
      </c>
      <c r="N2068" s="113">
        <v>5</v>
      </c>
    </row>
    <row r="2069" spans="1:14" ht="16.5">
      <c r="A2069" s="105" t="s">
        <v>981</v>
      </c>
      <c r="B2069" s="67" t="s">
        <v>1257</v>
      </c>
      <c r="C2069" s="67" t="s">
        <v>980</v>
      </c>
      <c r="D2069" s="67" t="s">
        <v>982</v>
      </c>
      <c r="E2069" s="68"/>
      <c r="F2069" s="108">
        <v>46</v>
      </c>
      <c r="G2069" s="111" t="s">
        <v>130</v>
      </c>
      <c r="H2069" s="109" t="s">
        <v>130</v>
      </c>
      <c r="I2069" s="108">
        <v>39</v>
      </c>
      <c r="J2069" s="115" t="s">
        <v>130</v>
      </c>
      <c r="K2069" s="113" t="s">
        <v>130</v>
      </c>
      <c r="L2069" s="108">
        <v>33</v>
      </c>
      <c r="M2069" s="115" t="s">
        <v>130</v>
      </c>
      <c r="N2069" s="113" t="s">
        <v>130</v>
      </c>
    </row>
    <row r="2070" spans="1:14" ht="16.5">
      <c r="A2070" s="105" t="s">
        <v>4137</v>
      </c>
      <c r="B2070" s="67" t="s">
        <v>1257</v>
      </c>
      <c r="C2070" s="67" t="s">
        <v>980</v>
      </c>
      <c r="D2070" s="67" t="s">
        <v>982</v>
      </c>
      <c r="E2070" s="68" t="s">
        <v>4138</v>
      </c>
      <c r="F2070" s="108">
        <v>2</v>
      </c>
      <c r="G2070" s="111" t="s">
        <v>130</v>
      </c>
      <c r="H2070" s="109" t="s">
        <v>130</v>
      </c>
      <c r="I2070" s="108">
        <v>2</v>
      </c>
      <c r="J2070" s="115" t="s">
        <v>130</v>
      </c>
      <c r="K2070" s="113" t="s">
        <v>130</v>
      </c>
      <c r="L2070" s="108">
        <v>3</v>
      </c>
      <c r="M2070" s="115">
        <v>3</v>
      </c>
      <c r="N2070" s="113" t="s">
        <v>129</v>
      </c>
    </row>
    <row r="2071" spans="1:14" ht="16.5">
      <c r="A2071" s="105" t="s">
        <v>4139</v>
      </c>
      <c r="B2071" s="67" t="s">
        <v>1257</v>
      </c>
      <c r="C2071" s="67" t="s">
        <v>980</v>
      </c>
      <c r="D2071" s="67" t="s">
        <v>982</v>
      </c>
      <c r="E2071" s="68" t="s">
        <v>4140</v>
      </c>
      <c r="F2071" s="108">
        <v>4</v>
      </c>
      <c r="G2071" s="111">
        <v>4</v>
      </c>
      <c r="H2071" s="109" t="s">
        <v>129</v>
      </c>
      <c r="I2071" s="108">
        <v>1</v>
      </c>
      <c r="J2071" s="115" t="s">
        <v>130</v>
      </c>
      <c r="K2071" s="113" t="s">
        <v>130</v>
      </c>
      <c r="L2071" s="108">
        <v>2</v>
      </c>
      <c r="M2071" s="115" t="s">
        <v>130</v>
      </c>
      <c r="N2071" s="113" t="s">
        <v>130</v>
      </c>
    </row>
    <row r="2072" spans="1:14" ht="16.5">
      <c r="A2072" s="105" t="s">
        <v>4141</v>
      </c>
      <c r="B2072" s="67" t="s">
        <v>1257</v>
      </c>
      <c r="C2072" s="67" t="s">
        <v>980</v>
      </c>
      <c r="D2072" s="67" t="s">
        <v>982</v>
      </c>
      <c r="E2072" s="68" t="s">
        <v>1999</v>
      </c>
      <c r="F2072" s="108">
        <v>2</v>
      </c>
      <c r="G2072" s="111" t="s">
        <v>130</v>
      </c>
      <c r="H2072" s="109" t="s">
        <v>130</v>
      </c>
      <c r="I2072" s="108">
        <v>4</v>
      </c>
      <c r="J2072" s="115">
        <v>4</v>
      </c>
      <c r="K2072" s="113" t="s">
        <v>129</v>
      </c>
      <c r="L2072" s="108">
        <v>1</v>
      </c>
      <c r="M2072" s="115" t="s">
        <v>130</v>
      </c>
      <c r="N2072" s="113" t="s">
        <v>130</v>
      </c>
    </row>
    <row r="2073" spans="1:14" ht="16.5">
      <c r="A2073" s="105" t="s">
        <v>4142</v>
      </c>
      <c r="B2073" s="67" t="s">
        <v>1257</v>
      </c>
      <c r="C2073" s="67" t="s">
        <v>980</v>
      </c>
      <c r="D2073" s="67" t="s">
        <v>982</v>
      </c>
      <c r="E2073" s="68" t="s">
        <v>4143</v>
      </c>
      <c r="F2073" s="108">
        <v>1</v>
      </c>
      <c r="G2073" s="111" t="s">
        <v>130</v>
      </c>
      <c r="H2073" s="109" t="s">
        <v>130</v>
      </c>
      <c r="I2073" s="108" t="s">
        <v>129</v>
      </c>
      <c r="J2073" s="115" t="s">
        <v>129</v>
      </c>
      <c r="K2073" s="113" t="s">
        <v>129</v>
      </c>
      <c r="L2073" s="108" t="s">
        <v>129</v>
      </c>
      <c r="M2073" s="115" t="s">
        <v>129</v>
      </c>
      <c r="N2073" s="113" t="s">
        <v>129</v>
      </c>
    </row>
    <row r="2074" spans="1:14" ht="16.5">
      <c r="A2074" s="105" t="s">
        <v>4144</v>
      </c>
      <c r="B2074" s="67" t="s">
        <v>1257</v>
      </c>
      <c r="C2074" s="67" t="s">
        <v>980</v>
      </c>
      <c r="D2074" s="67" t="s">
        <v>982</v>
      </c>
      <c r="E2074" s="68" t="s">
        <v>4145</v>
      </c>
      <c r="F2074" s="108">
        <v>6</v>
      </c>
      <c r="G2074" s="111">
        <v>4</v>
      </c>
      <c r="H2074" s="109">
        <v>2</v>
      </c>
      <c r="I2074" s="108">
        <v>6</v>
      </c>
      <c r="J2074" s="115">
        <v>4</v>
      </c>
      <c r="K2074" s="113">
        <v>2</v>
      </c>
      <c r="L2074" s="108">
        <v>6</v>
      </c>
      <c r="M2074" s="115">
        <v>3</v>
      </c>
      <c r="N2074" s="113">
        <v>3</v>
      </c>
    </row>
    <row r="2075" spans="1:14" ht="16.5">
      <c r="A2075" s="105" t="s">
        <v>4146</v>
      </c>
      <c r="B2075" s="67" t="s">
        <v>1257</v>
      </c>
      <c r="C2075" s="67" t="s">
        <v>980</v>
      </c>
      <c r="D2075" s="67" t="s">
        <v>982</v>
      </c>
      <c r="E2075" s="68" t="s">
        <v>255</v>
      </c>
      <c r="F2075" s="108" t="s">
        <v>129</v>
      </c>
      <c r="G2075" s="111" t="s">
        <v>129</v>
      </c>
      <c r="H2075" s="109" t="s">
        <v>129</v>
      </c>
      <c r="I2075" s="108" t="s">
        <v>129</v>
      </c>
      <c r="J2075" s="115" t="s">
        <v>129</v>
      </c>
      <c r="K2075" s="113" t="s">
        <v>129</v>
      </c>
      <c r="L2075" s="108" t="s">
        <v>129</v>
      </c>
      <c r="M2075" s="115" t="s">
        <v>129</v>
      </c>
      <c r="N2075" s="113" t="s">
        <v>129</v>
      </c>
    </row>
    <row r="2076" spans="1:14" ht="16.5">
      <c r="A2076" s="105" t="s">
        <v>4147</v>
      </c>
      <c r="B2076" s="67" t="s">
        <v>1257</v>
      </c>
      <c r="C2076" s="67" t="s">
        <v>980</v>
      </c>
      <c r="D2076" s="67" t="s">
        <v>982</v>
      </c>
      <c r="E2076" s="68" t="s">
        <v>4148</v>
      </c>
      <c r="F2076" s="108">
        <v>14</v>
      </c>
      <c r="G2076" s="111">
        <v>14</v>
      </c>
      <c r="H2076" s="109" t="s">
        <v>129</v>
      </c>
      <c r="I2076" s="108">
        <v>11</v>
      </c>
      <c r="J2076" s="115">
        <v>11</v>
      </c>
      <c r="K2076" s="113" t="s">
        <v>129</v>
      </c>
      <c r="L2076" s="108">
        <v>9</v>
      </c>
      <c r="M2076" s="115">
        <v>9</v>
      </c>
      <c r="N2076" s="113" t="s">
        <v>129</v>
      </c>
    </row>
    <row r="2077" spans="1:14" ht="16.5">
      <c r="A2077" s="105" t="s">
        <v>4149</v>
      </c>
      <c r="B2077" s="67" t="s">
        <v>1257</v>
      </c>
      <c r="C2077" s="67" t="s">
        <v>980</v>
      </c>
      <c r="D2077" s="67" t="s">
        <v>982</v>
      </c>
      <c r="E2077" s="68" t="s">
        <v>280</v>
      </c>
      <c r="F2077" s="108">
        <v>5</v>
      </c>
      <c r="G2077" s="111">
        <v>5</v>
      </c>
      <c r="H2077" s="109" t="s">
        <v>129</v>
      </c>
      <c r="I2077" s="108">
        <v>2</v>
      </c>
      <c r="J2077" s="115" t="s">
        <v>130</v>
      </c>
      <c r="K2077" s="113" t="s">
        <v>130</v>
      </c>
      <c r="L2077" s="108">
        <v>2</v>
      </c>
      <c r="M2077" s="115" t="s">
        <v>130</v>
      </c>
      <c r="N2077" s="113" t="s">
        <v>130</v>
      </c>
    </row>
    <row r="2078" spans="1:14" ht="16.5">
      <c r="A2078" s="105" t="s">
        <v>4150</v>
      </c>
      <c r="B2078" s="67" t="s">
        <v>1257</v>
      </c>
      <c r="C2078" s="67" t="s">
        <v>980</v>
      </c>
      <c r="D2078" s="67" t="s">
        <v>982</v>
      </c>
      <c r="E2078" s="68" t="s">
        <v>4151</v>
      </c>
      <c r="F2078" s="108">
        <v>4</v>
      </c>
      <c r="G2078" s="111">
        <v>2</v>
      </c>
      <c r="H2078" s="109">
        <v>1</v>
      </c>
      <c r="I2078" s="108">
        <v>5</v>
      </c>
      <c r="J2078" s="115">
        <v>3</v>
      </c>
      <c r="K2078" s="113">
        <v>2</v>
      </c>
      <c r="L2078" s="108">
        <v>3</v>
      </c>
      <c r="M2078" s="115">
        <v>1</v>
      </c>
      <c r="N2078" s="113">
        <v>1</v>
      </c>
    </row>
    <row r="2079" spans="1:14" ht="16.5">
      <c r="A2079" s="105" t="s">
        <v>4152</v>
      </c>
      <c r="B2079" s="67" t="s">
        <v>1257</v>
      </c>
      <c r="C2079" s="67" t="s">
        <v>980</v>
      </c>
      <c r="D2079" s="67" t="s">
        <v>982</v>
      </c>
      <c r="E2079" s="68" t="s">
        <v>4153</v>
      </c>
      <c r="F2079" s="108">
        <v>5</v>
      </c>
      <c r="G2079" s="111">
        <v>5</v>
      </c>
      <c r="H2079" s="109" t="s">
        <v>129</v>
      </c>
      <c r="I2079" s="108">
        <v>5</v>
      </c>
      <c r="J2079" s="115">
        <v>5</v>
      </c>
      <c r="K2079" s="113" t="s">
        <v>129</v>
      </c>
      <c r="L2079" s="108">
        <v>4</v>
      </c>
      <c r="M2079" s="115">
        <v>4</v>
      </c>
      <c r="N2079" s="113" t="s">
        <v>129</v>
      </c>
    </row>
    <row r="2080" spans="1:14" ht="16.5">
      <c r="A2080" s="105" t="s">
        <v>4154</v>
      </c>
      <c r="B2080" s="67" t="s">
        <v>1257</v>
      </c>
      <c r="C2080" s="67" t="s">
        <v>980</v>
      </c>
      <c r="D2080" s="67" t="s">
        <v>982</v>
      </c>
      <c r="E2080" s="68" t="s">
        <v>4155</v>
      </c>
      <c r="F2080" s="108">
        <v>3</v>
      </c>
      <c r="G2080" s="111">
        <v>2</v>
      </c>
      <c r="H2080" s="109">
        <v>1</v>
      </c>
      <c r="I2080" s="108">
        <v>3</v>
      </c>
      <c r="J2080" s="115">
        <v>2</v>
      </c>
      <c r="K2080" s="113">
        <v>1</v>
      </c>
      <c r="L2080" s="108">
        <v>3</v>
      </c>
      <c r="M2080" s="115">
        <v>2</v>
      </c>
      <c r="N2080" s="113">
        <v>1</v>
      </c>
    </row>
    <row r="2081" spans="1:14" ht="16.5">
      <c r="A2081" s="105" t="s">
        <v>983</v>
      </c>
      <c r="B2081" s="67" t="s">
        <v>1257</v>
      </c>
      <c r="C2081" s="67" t="s">
        <v>980</v>
      </c>
      <c r="D2081" s="67" t="s">
        <v>984</v>
      </c>
      <c r="E2081" s="68"/>
      <c r="F2081" s="108">
        <v>2</v>
      </c>
      <c r="G2081" s="111" t="s">
        <v>130</v>
      </c>
      <c r="H2081" s="109" t="s">
        <v>130</v>
      </c>
      <c r="I2081" s="108">
        <v>1</v>
      </c>
      <c r="J2081" s="115" t="s">
        <v>130</v>
      </c>
      <c r="K2081" s="113" t="s">
        <v>130</v>
      </c>
      <c r="L2081" s="108">
        <v>1</v>
      </c>
      <c r="M2081" s="115" t="s">
        <v>130</v>
      </c>
      <c r="N2081" s="113" t="s">
        <v>130</v>
      </c>
    </row>
    <row r="2082" spans="1:14" ht="16.5">
      <c r="A2082" s="105" t="s">
        <v>4156</v>
      </c>
      <c r="B2082" s="67" t="s">
        <v>1257</v>
      </c>
      <c r="C2082" s="67" t="s">
        <v>980</v>
      </c>
      <c r="D2082" s="67" t="s">
        <v>984</v>
      </c>
      <c r="E2082" s="68" t="s">
        <v>307</v>
      </c>
      <c r="F2082" s="108" t="s">
        <v>129</v>
      </c>
      <c r="G2082" s="111" t="s">
        <v>129</v>
      </c>
      <c r="H2082" s="109" t="s">
        <v>129</v>
      </c>
      <c r="I2082" s="108" t="s">
        <v>129</v>
      </c>
      <c r="J2082" s="115" t="s">
        <v>129</v>
      </c>
      <c r="K2082" s="113" t="s">
        <v>129</v>
      </c>
      <c r="L2082" s="108" t="s">
        <v>129</v>
      </c>
      <c r="M2082" s="115" t="s">
        <v>129</v>
      </c>
      <c r="N2082" s="113" t="s">
        <v>129</v>
      </c>
    </row>
    <row r="2083" spans="1:14" ht="16.5">
      <c r="A2083" s="105" t="s">
        <v>4157</v>
      </c>
      <c r="B2083" s="67" t="s">
        <v>1257</v>
      </c>
      <c r="C2083" s="67" t="s">
        <v>980</v>
      </c>
      <c r="D2083" s="67" t="s">
        <v>984</v>
      </c>
      <c r="E2083" s="68" t="s">
        <v>187</v>
      </c>
      <c r="F2083" s="108">
        <v>2</v>
      </c>
      <c r="G2083" s="111" t="s">
        <v>130</v>
      </c>
      <c r="H2083" s="109" t="s">
        <v>130</v>
      </c>
      <c r="I2083" s="108">
        <v>1</v>
      </c>
      <c r="J2083" s="115" t="s">
        <v>130</v>
      </c>
      <c r="K2083" s="113" t="s">
        <v>130</v>
      </c>
      <c r="L2083" s="108">
        <v>1</v>
      </c>
      <c r="M2083" s="115" t="s">
        <v>130</v>
      </c>
      <c r="N2083" s="113" t="s">
        <v>130</v>
      </c>
    </row>
    <row r="2084" spans="1:14" ht="16.5">
      <c r="A2084" s="105" t="s">
        <v>4158</v>
      </c>
      <c r="B2084" s="67" t="s">
        <v>1257</v>
      </c>
      <c r="C2084" s="67" t="s">
        <v>980</v>
      </c>
      <c r="D2084" s="67" t="s">
        <v>984</v>
      </c>
      <c r="E2084" s="68" t="s">
        <v>196</v>
      </c>
      <c r="F2084" s="108" t="s">
        <v>129</v>
      </c>
      <c r="G2084" s="111" t="s">
        <v>129</v>
      </c>
      <c r="H2084" s="109" t="s">
        <v>129</v>
      </c>
      <c r="I2084" s="108" t="s">
        <v>129</v>
      </c>
      <c r="J2084" s="115" t="s">
        <v>129</v>
      </c>
      <c r="K2084" s="113" t="s">
        <v>129</v>
      </c>
      <c r="L2084" s="108" t="s">
        <v>129</v>
      </c>
      <c r="M2084" s="115" t="s">
        <v>129</v>
      </c>
      <c r="N2084" s="113" t="s">
        <v>129</v>
      </c>
    </row>
    <row r="2085" spans="1:14" ht="16.5">
      <c r="A2085" s="105" t="s">
        <v>4159</v>
      </c>
      <c r="B2085" s="67" t="s">
        <v>1257</v>
      </c>
      <c r="C2085" s="67" t="s">
        <v>980</v>
      </c>
      <c r="D2085" s="67" t="s">
        <v>984</v>
      </c>
      <c r="E2085" s="68" t="s">
        <v>297</v>
      </c>
      <c r="F2085" s="108" t="s">
        <v>129</v>
      </c>
      <c r="G2085" s="111" t="s">
        <v>129</v>
      </c>
      <c r="H2085" s="109" t="s">
        <v>129</v>
      </c>
      <c r="I2085" s="108" t="s">
        <v>129</v>
      </c>
      <c r="J2085" s="115" t="s">
        <v>129</v>
      </c>
      <c r="K2085" s="113" t="s">
        <v>129</v>
      </c>
      <c r="L2085" s="108" t="s">
        <v>129</v>
      </c>
      <c r="M2085" s="115" t="s">
        <v>129</v>
      </c>
      <c r="N2085" s="113" t="s">
        <v>129</v>
      </c>
    </row>
    <row r="2086" spans="1:14" ht="16.5">
      <c r="A2086" s="105" t="s">
        <v>475</v>
      </c>
      <c r="B2086" s="67"/>
      <c r="C2086" s="67" t="s">
        <v>4160</v>
      </c>
      <c r="D2086" s="67"/>
      <c r="E2086" s="68"/>
      <c r="F2086" s="108">
        <v>2726</v>
      </c>
      <c r="G2086" s="111">
        <v>2676</v>
      </c>
      <c r="H2086" s="109">
        <v>46</v>
      </c>
      <c r="I2086" s="108">
        <v>2531</v>
      </c>
      <c r="J2086" s="115">
        <v>2506</v>
      </c>
      <c r="K2086" s="113">
        <v>25</v>
      </c>
      <c r="L2086" s="108">
        <v>2205</v>
      </c>
      <c r="M2086" s="115">
        <v>2160</v>
      </c>
      <c r="N2086" s="113">
        <v>44</v>
      </c>
    </row>
    <row r="2087" spans="1:14" ht="16.5">
      <c r="A2087" s="105" t="s">
        <v>590</v>
      </c>
      <c r="B2087" s="67"/>
      <c r="C2087" s="67" t="s">
        <v>4161</v>
      </c>
      <c r="D2087" s="67"/>
      <c r="E2087" s="68"/>
      <c r="F2087" s="108">
        <v>821</v>
      </c>
      <c r="G2087" s="111">
        <v>814</v>
      </c>
      <c r="H2087" s="109">
        <v>6</v>
      </c>
      <c r="I2087" s="108">
        <v>778</v>
      </c>
      <c r="J2087" s="115">
        <v>776</v>
      </c>
      <c r="K2087" s="113">
        <v>2</v>
      </c>
      <c r="L2087" s="108">
        <v>672</v>
      </c>
      <c r="M2087" s="115">
        <v>666</v>
      </c>
      <c r="N2087" s="113">
        <v>6</v>
      </c>
    </row>
    <row r="2088" spans="1:14" ht="16.5">
      <c r="A2088" s="105" t="s">
        <v>629</v>
      </c>
      <c r="B2088" s="67"/>
      <c r="C2088" s="67" t="s">
        <v>4162</v>
      </c>
      <c r="D2088" s="67"/>
      <c r="E2088" s="68"/>
      <c r="F2088" s="108">
        <v>1112</v>
      </c>
      <c r="G2088" s="111">
        <v>1069</v>
      </c>
      <c r="H2088" s="109">
        <v>39</v>
      </c>
      <c r="I2088" s="108">
        <v>854</v>
      </c>
      <c r="J2088" s="115">
        <v>817</v>
      </c>
      <c r="K2088" s="113">
        <v>35</v>
      </c>
      <c r="L2088" s="108">
        <v>653</v>
      </c>
      <c r="M2088" s="115">
        <v>617</v>
      </c>
      <c r="N2088" s="113">
        <v>30</v>
      </c>
    </row>
    <row r="2089" spans="1:14" ht="16.5">
      <c r="A2089" s="105"/>
      <c r="B2089" s="67"/>
      <c r="C2089" s="67"/>
      <c r="D2089" s="67"/>
      <c r="E2089" s="68"/>
      <c r="F2089" s="108"/>
      <c r="G2089" s="111"/>
      <c r="H2089" s="109"/>
      <c r="I2089" s="108"/>
      <c r="J2089" s="115"/>
      <c r="K2089" s="113"/>
      <c r="L2089" s="108"/>
      <c r="M2089" s="115"/>
      <c r="N2089" s="113"/>
    </row>
    <row r="2090" spans="1:14" ht="16.5">
      <c r="A2090" s="105"/>
      <c r="B2090" s="67"/>
      <c r="C2090" s="67"/>
      <c r="D2090" s="67"/>
      <c r="E2090" s="68"/>
      <c r="F2090" s="108"/>
      <c r="G2090" s="111"/>
      <c r="H2090" s="109"/>
      <c r="I2090" s="108"/>
      <c r="J2090" s="115"/>
      <c r="K2090" s="113"/>
      <c r="L2090" s="108"/>
      <c r="M2090" s="115"/>
      <c r="N2090" s="113"/>
    </row>
    <row r="2091" spans="1:14" ht="16.5">
      <c r="A2091" s="105"/>
      <c r="B2091" s="67"/>
      <c r="C2091" s="67"/>
      <c r="D2091" s="67"/>
      <c r="E2091" s="68"/>
      <c r="F2091" s="108"/>
      <c r="G2091" s="111"/>
      <c r="H2091" s="109"/>
      <c r="I2091" s="108"/>
      <c r="J2091" s="115"/>
      <c r="K2091" s="113"/>
      <c r="L2091" s="108"/>
      <c r="M2091" s="115"/>
      <c r="N2091" s="113"/>
    </row>
    <row r="2092" spans="1:14" ht="16.5">
      <c r="A2092" s="105"/>
      <c r="B2092" s="67"/>
      <c r="C2092" s="67"/>
      <c r="D2092" s="67"/>
      <c r="E2092" s="68"/>
      <c r="F2092" s="108"/>
      <c r="G2092" s="111"/>
      <c r="H2092" s="109"/>
      <c r="I2092" s="108"/>
      <c r="J2092" s="115"/>
      <c r="K2092" s="113"/>
      <c r="L2092" s="108"/>
      <c r="M2092" s="115"/>
      <c r="N2092" s="113"/>
    </row>
    <row r="2093" spans="1:14" ht="16.5">
      <c r="A2093" s="105"/>
      <c r="B2093" s="67"/>
      <c r="C2093" s="67"/>
      <c r="D2093" s="67"/>
      <c r="E2093" s="68"/>
      <c r="F2093" s="108"/>
      <c r="G2093" s="111"/>
      <c r="H2093" s="109"/>
      <c r="I2093" s="108"/>
      <c r="J2093" s="115"/>
      <c r="K2093" s="113"/>
      <c r="L2093" s="108"/>
      <c r="M2093" s="115"/>
      <c r="N2093" s="113"/>
    </row>
    <row r="2094" spans="1:14" ht="16.5">
      <c r="A2094" s="105"/>
      <c r="B2094" s="67"/>
      <c r="C2094" s="67"/>
      <c r="D2094" s="67"/>
      <c r="E2094" s="68"/>
      <c r="F2094" s="108"/>
      <c r="G2094" s="111"/>
      <c r="H2094" s="109"/>
      <c r="I2094" s="108"/>
      <c r="J2094" s="115"/>
      <c r="K2094" s="113"/>
      <c r="L2094" s="108"/>
      <c r="M2094" s="115"/>
      <c r="N2094" s="113"/>
    </row>
    <row r="2095" spans="1:14" ht="16.5">
      <c r="A2095" s="105"/>
      <c r="B2095" s="67"/>
      <c r="C2095" s="67"/>
      <c r="D2095" s="67"/>
      <c r="E2095" s="68"/>
      <c r="F2095" s="108"/>
      <c r="G2095" s="111"/>
      <c r="H2095" s="109"/>
      <c r="I2095" s="108"/>
      <c r="J2095" s="115"/>
      <c r="K2095" s="113"/>
      <c r="L2095" s="108"/>
      <c r="M2095" s="115"/>
      <c r="N2095" s="113"/>
    </row>
    <row r="2096" spans="1:14" ht="16.5">
      <c r="A2096" s="105"/>
      <c r="B2096" s="67"/>
      <c r="C2096" s="67"/>
      <c r="D2096" s="67"/>
      <c r="E2096" s="68"/>
      <c r="F2096" s="108"/>
      <c r="G2096" s="111"/>
      <c r="H2096" s="109"/>
      <c r="I2096" s="108"/>
      <c r="J2096" s="115"/>
      <c r="K2096" s="113"/>
      <c r="L2096" s="108"/>
      <c r="M2096" s="115"/>
      <c r="N2096" s="113"/>
    </row>
    <row r="2097" spans="1:14" ht="16.5">
      <c r="A2097" s="105"/>
      <c r="B2097" s="67"/>
      <c r="C2097" s="67"/>
      <c r="D2097" s="67"/>
      <c r="E2097" s="68"/>
      <c r="F2097" s="108"/>
      <c r="G2097" s="111"/>
      <c r="H2097" s="109"/>
      <c r="I2097" s="108"/>
      <c r="J2097" s="115"/>
      <c r="K2097" s="113"/>
      <c r="L2097" s="108"/>
      <c r="M2097" s="115"/>
      <c r="N2097" s="113"/>
    </row>
    <row r="2098" spans="1:14" ht="16.5">
      <c r="A2098" s="105"/>
      <c r="B2098" s="67"/>
      <c r="C2098" s="67"/>
      <c r="D2098" s="67"/>
      <c r="E2098" s="68"/>
      <c r="F2098" s="108"/>
      <c r="G2098" s="111"/>
      <c r="H2098" s="109"/>
      <c r="I2098" s="108"/>
      <c r="J2098" s="115"/>
      <c r="K2098" s="113"/>
      <c r="L2098" s="108"/>
      <c r="M2098" s="115"/>
      <c r="N2098" s="113"/>
    </row>
    <row r="2099" spans="1:14" ht="16.5">
      <c r="A2099" s="105"/>
      <c r="B2099" s="67"/>
      <c r="C2099" s="67"/>
      <c r="D2099" s="67"/>
      <c r="E2099" s="68"/>
      <c r="F2099" s="108"/>
      <c r="G2099" s="111"/>
      <c r="H2099" s="109"/>
      <c r="I2099" s="108"/>
      <c r="J2099" s="115"/>
      <c r="K2099" s="113"/>
      <c r="L2099" s="108"/>
      <c r="M2099" s="115"/>
      <c r="N2099" s="113"/>
    </row>
    <row r="2100" spans="1:14" ht="16.5">
      <c r="A2100" s="105"/>
      <c r="B2100" s="67"/>
      <c r="C2100" s="67"/>
      <c r="D2100" s="67"/>
      <c r="E2100" s="68"/>
      <c r="F2100" s="108"/>
      <c r="G2100" s="111"/>
      <c r="H2100" s="109"/>
      <c r="I2100" s="108"/>
      <c r="J2100" s="115"/>
      <c r="K2100" s="113"/>
      <c r="L2100" s="108"/>
      <c r="M2100" s="115"/>
      <c r="N2100" s="113"/>
    </row>
    <row r="2101" spans="1:14" ht="16.5">
      <c r="A2101" s="105"/>
      <c r="B2101" s="67"/>
      <c r="C2101" s="67"/>
      <c r="D2101" s="67"/>
      <c r="E2101" s="68"/>
      <c r="F2101" s="108"/>
      <c r="G2101" s="111"/>
      <c r="H2101" s="109"/>
      <c r="I2101" s="108"/>
      <c r="J2101" s="115"/>
      <c r="K2101" s="113"/>
      <c r="L2101" s="108"/>
      <c r="M2101" s="115"/>
      <c r="N2101" s="113"/>
    </row>
    <row r="2102" spans="1:14" ht="16.5">
      <c r="A2102" s="105"/>
      <c r="B2102" s="67"/>
      <c r="C2102" s="67"/>
      <c r="D2102" s="67"/>
      <c r="E2102" s="68"/>
      <c r="F2102" s="108"/>
      <c r="G2102" s="111"/>
      <c r="H2102" s="109"/>
      <c r="I2102" s="108"/>
      <c r="J2102" s="115"/>
      <c r="K2102" s="113"/>
      <c r="L2102" s="108"/>
      <c r="M2102" s="115"/>
      <c r="N2102" s="113"/>
    </row>
    <row r="2103" spans="1:14" ht="16.5">
      <c r="A2103" s="105"/>
      <c r="B2103" s="67"/>
      <c r="C2103" s="67"/>
      <c r="D2103" s="67"/>
      <c r="E2103" s="68"/>
      <c r="F2103" s="108"/>
      <c r="G2103" s="111"/>
      <c r="H2103" s="109"/>
      <c r="I2103" s="108"/>
      <c r="J2103" s="115"/>
      <c r="K2103" s="113"/>
      <c r="L2103" s="108"/>
      <c r="M2103" s="115"/>
      <c r="N2103" s="113"/>
    </row>
    <row r="2104" spans="1:14" ht="16.5">
      <c r="A2104" s="105"/>
      <c r="B2104" s="67"/>
      <c r="C2104" s="67"/>
      <c r="D2104" s="67"/>
      <c r="E2104" s="68"/>
      <c r="F2104" s="108"/>
      <c r="G2104" s="111"/>
      <c r="H2104" s="109"/>
      <c r="I2104" s="108"/>
      <c r="J2104" s="115"/>
      <c r="K2104" s="113"/>
      <c r="L2104" s="108"/>
      <c r="M2104" s="115"/>
      <c r="N2104" s="113"/>
    </row>
    <row r="2105" spans="1:14" ht="16.5">
      <c r="A2105" s="105"/>
      <c r="B2105" s="67"/>
      <c r="C2105" s="67"/>
      <c r="D2105" s="67"/>
      <c r="E2105" s="68"/>
      <c r="F2105" s="108"/>
      <c r="G2105" s="111"/>
      <c r="H2105" s="109"/>
      <c r="I2105" s="108"/>
      <c r="J2105" s="115"/>
      <c r="K2105" s="113"/>
      <c r="L2105" s="108"/>
      <c r="M2105" s="115"/>
      <c r="N2105" s="113"/>
    </row>
    <row r="2106" spans="1:14" ht="16.5">
      <c r="A2106" s="105"/>
      <c r="B2106" s="67"/>
      <c r="C2106" s="67"/>
      <c r="D2106" s="67"/>
      <c r="E2106" s="68"/>
      <c r="F2106" s="108"/>
      <c r="G2106" s="111"/>
      <c r="H2106" s="109"/>
      <c r="I2106" s="108"/>
      <c r="J2106" s="115"/>
      <c r="K2106" s="113"/>
      <c r="L2106" s="108"/>
      <c r="M2106" s="115"/>
      <c r="N2106" s="113"/>
    </row>
    <row r="2107" spans="1:14" ht="16.5">
      <c r="A2107" s="105"/>
      <c r="B2107" s="67"/>
      <c r="C2107" s="67"/>
      <c r="D2107" s="67"/>
      <c r="E2107" s="68"/>
      <c r="F2107" s="108"/>
      <c r="G2107" s="111"/>
      <c r="H2107" s="109"/>
      <c r="I2107" s="108"/>
      <c r="J2107" s="115"/>
      <c r="K2107" s="113"/>
      <c r="L2107" s="108"/>
      <c r="M2107" s="115"/>
      <c r="N2107" s="113"/>
    </row>
    <row r="2108" spans="1:14" ht="16.5">
      <c r="A2108" s="105"/>
      <c r="B2108" s="67"/>
      <c r="C2108" s="67"/>
      <c r="D2108" s="67"/>
      <c r="E2108" s="68"/>
      <c r="F2108" s="108"/>
      <c r="G2108" s="111"/>
      <c r="H2108" s="109"/>
      <c r="I2108" s="108"/>
      <c r="J2108" s="115"/>
      <c r="K2108" s="113"/>
      <c r="L2108" s="108"/>
      <c r="M2108" s="115"/>
      <c r="N2108" s="113"/>
    </row>
    <row r="2109" spans="1:14" ht="16.5">
      <c r="A2109" s="105"/>
      <c r="B2109" s="67"/>
      <c r="C2109" s="67"/>
      <c r="D2109" s="67"/>
      <c r="E2109" s="68"/>
      <c r="F2109" s="108"/>
      <c r="G2109" s="111"/>
      <c r="H2109" s="109"/>
      <c r="I2109" s="108"/>
      <c r="J2109" s="115"/>
      <c r="K2109" s="113"/>
      <c r="L2109" s="108"/>
      <c r="M2109" s="115"/>
      <c r="N2109" s="113"/>
    </row>
    <row r="2110" spans="1:14" ht="16.5">
      <c r="A2110" s="105"/>
      <c r="B2110" s="67"/>
      <c r="C2110" s="67"/>
      <c r="D2110" s="67"/>
      <c r="E2110" s="68"/>
      <c r="F2110" s="108"/>
      <c r="G2110" s="111"/>
      <c r="H2110" s="109"/>
      <c r="I2110" s="108"/>
      <c r="J2110" s="115"/>
      <c r="K2110" s="113"/>
      <c r="L2110" s="108"/>
      <c r="M2110" s="115"/>
      <c r="N2110" s="113"/>
    </row>
    <row r="2111" spans="1:14" ht="16.5">
      <c r="A2111" s="105"/>
      <c r="B2111" s="67"/>
      <c r="C2111" s="67"/>
      <c r="D2111" s="67"/>
      <c r="E2111" s="68"/>
      <c r="F2111" s="108"/>
      <c r="G2111" s="111"/>
      <c r="H2111" s="109"/>
      <c r="I2111" s="108"/>
      <c r="J2111" s="115"/>
      <c r="K2111" s="113"/>
      <c r="L2111" s="108"/>
      <c r="M2111" s="115"/>
      <c r="N2111" s="113"/>
    </row>
    <row r="2112" spans="1:14" ht="16.5">
      <c r="A2112" s="105"/>
      <c r="B2112" s="67"/>
      <c r="C2112" s="67"/>
      <c r="D2112" s="67"/>
      <c r="E2112" s="68"/>
      <c r="F2112" s="108"/>
      <c r="G2112" s="111"/>
      <c r="H2112" s="109"/>
      <c r="I2112" s="108"/>
      <c r="J2112" s="115"/>
      <c r="K2112" s="113"/>
      <c r="L2112" s="108"/>
      <c r="M2112" s="115"/>
      <c r="N2112" s="113"/>
    </row>
    <row r="2113" spans="1:14" ht="16.5">
      <c r="A2113" s="105"/>
      <c r="B2113" s="67"/>
      <c r="C2113" s="67"/>
      <c r="D2113" s="67"/>
      <c r="E2113" s="68"/>
      <c r="F2113" s="108"/>
      <c r="G2113" s="111"/>
      <c r="H2113" s="109"/>
      <c r="I2113" s="108"/>
      <c r="J2113" s="115"/>
      <c r="K2113" s="113"/>
      <c r="L2113" s="108"/>
      <c r="M2113" s="115"/>
      <c r="N2113" s="113"/>
    </row>
    <row r="2114" spans="1:14" ht="16.5">
      <c r="A2114" s="105"/>
      <c r="B2114" s="67"/>
      <c r="C2114" s="67"/>
      <c r="D2114" s="67"/>
      <c r="E2114" s="68"/>
      <c r="F2114" s="108"/>
      <c r="G2114" s="111"/>
      <c r="H2114" s="109"/>
      <c r="I2114" s="108"/>
      <c r="J2114" s="115"/>
      <c r="K2114" s="113"/>
      <c r="L2114" s="108"/>
      <c r="M2114" s="115"/>
      <c r="N2114" s="113"/>
    </row>
    <row r="2115" spans="1:14" ht="16.5">
      <c r="A2115" s="105"/>
      <c r="B2115" s="67"/>
      <c r="C2115" s="67"/>
      <c r="D2115" s="67"/>
      <c r="E2115" s="68"/>
      <c r="F2115" s="108"/>
      <c r="G2115" s="111"/>
      <c r="H2115" s="109"/>
      <c r="I2115" s="108"/>
      <c r="J2115" s="115"/>
      <c r="K2115" s="113"/>
      <c r="L2115" s="108"/>
      <c r="M2115" s="115"/>
      <c r="N2115" s="113"/>
    </row>
    <row r="2116" spans="1:14" ht="16.5">
      <c r="A2116" s="105"/>
      <c r="B2116" s="67"/>
      <c r="C2116" s="67"/>
      <c r="D2116" s="67"/>
      <c r="E2116" s="68"/>
      <c r="F2116" s="108"/>
      <c r="G2116" s="111"/>
      <c r="H2116" s="109"/>
      <c r="I2116" s="108"/>
      <c r="J2116" s="115"/>
      <c r="K2116" s="113"/>
      <c r="L2116" s="108"/>
      <c r="M2116" s="115"/>
      <c r="N2116" s="113"/>
    </row>
    <row r="2117" spans="1:14" ht="16.5">
      <c r="A2117" s="105"/>
      <c r="B2117" s="67"/>
      <c r="C2117" s="67"/>
      <c r="D2117" s="67"/>
      <c r="E2117" s="68"/>
      <c r="F2117" s="108"/>
      <c r="G2117" s="111"/>
      <c r="H2117" s="109"/>
      <c r="I2117" s="108"/>
      <c r="J2117" s="115"/>
      <c r="K2117" s="113"/>
      <c r="L2117" s="108"/>
      <c r="M2117" s="115"/>
      <c r="N2117" s="113"/>
    </row>
    <row r="2118" spans="1:14" ht="16.5">
      <c r="A2118" s="105"/>
      <c r="B2118" s="67"/>
      <c r="C2118" s="67"/>
      <c r="D2118" s="67"/>
      <c r="E2118" s="68"/>
      <c r="F2118" s="108"/>
      <c r="G2118" s="111"/>
      <c r="H2118" s="109"/>
      <c r="I2118" s="108"/>
      <c r="J2118" s="115"/>
      <c r="K2118" s="113"/>
      <c r="L2118" s="108"/>
      <c r="M2118" s="115"/>
      <c r="N2118" s="113"/>
    </row>
    <row r="2119" spans="1:14" ht="16.5">
      <c r="A2119" s="105"/>
      <c r="B2119" s="67"/>
      <c r="C2119" s="67"/>
      <c r="D2119" s="67"/>
      <c r="E2119" s="68"/>
      <c r="F2119" s="108"/>
      <c r="G2119" s="111"/>
      <c r="H2119" s="109"/>
      <c r="I2119" s="108"/>
      <c r="J2119" s="115"/>
      <c r="K2119" s="113"/>
      <c r="L2119" s="108"/>
      <c r="M2119" s="115"/>
      <c r="N2119" s="113"/>
    </row>
    <row r="2120" spans="1:14" ht="16.5">
      <c r="A2120" s="105"/>
      <c r="B2120" s="67"/>
      <c r="C2120" s="67"/>
      <c r="D2120" s="67"/>
      <c r="E2120" s="68"/>
      <c r="F2120" s="108"/>
      <c r="G2120" s="111"/>
      <c r="H2120" s="109"/>
      <c r="I2120" s="108"/>
      <c r="J2120" s="115"/>
      <c r="K2120" s="113"/>
      <c r="L2120" s="108"/>
      <c r="M2120" s="115"/>
      <c r="N2120" s="113"/>
    </row>
    <row r="2121" spans="1:14" ht="16.5">
      <c r="A2121" s="105"/>
      <c r="B2121" s="67"/>
      <c r="C2121" s="67"/>
      <c r="D2121" s="67"/>
      <c r="E2121" s="68"/>
      <c r="F2121" s="108"/>
      <c r="G2121" s="111"/>
      <c r="H2121" s="109"/>
      <c r="I2121" s="108"/>
      <c r="J2121" s="115"/>
      <c r="K2121" s="113"/>
      <c r="L2121" s="108"/>
      <c r="M2121" s="115"/>
      <c r="N2121" s="113"/>
    </row>
    <row r="2122" spans="1:14" ht="16.5">
      <c r="A2122" s="105"/>
      <c r="B2122" s="67"/>
      <c r="C2122" s="67"/>
      <c r="D2122" s="67"/>
      <c r="E2122" s="68"/>
      <c r="F2122" s="108"/>
      <c r="G2122" s="111"/>
      <c r="H2122" s="109"/>
      <c r="I2122" s="108"/>
      <c r="J2122" s="115"/>
      <c r="K2122" s="113"/>
      <c r="L2122" s="108"/>
      <c r="M2122" s="115"/>
      <c r="N2122" s="113"/>
    </row>
    <row r="2123" spans="1:14" ht="16.5">
      <c r="A2123" s="105"/>
      <c r="B2123" s="67"/>
      <c r="C2123" s="67"/>
      <c r="D2123" s="67"/>
      <c r="E2123" s="68"/>
      <c r="F2123" s="108"/>
      <c r="G2123" s="111"/>
      <c r="H2123" s="109"/>
      <c r="I2123" s="108"/>
      <c r="J2123" s="115"/>
      <c r="K2123" s="113"/>
      <c r="L2123" s="108"/>
      <c r="M2123" s="115"/>
      <c r="N2123" s="113"/>
    </row>
    <row r="2124" spans="1:14" ht="16.5">
      <c r="A2124" s="105"/>
      <c r="B2124" s="67"/>
      <c r="C2124" s="67"/>
      <c r="D2124" s="67"/>
      <c r="E2124" s="68"/>
      <c r="F2124" s="108"/>
      <c r="G2124" s="111"/>
      <c r="H2124" s="109"/>
      <c r="I2124" s="108"/>
      <c r="J2124" s="115"/>
      <c r="K2124" s="113"/>
      <c r="L2124" s="108"/>
      <c r="M2124" s="115"/>
      <c r="N2124" s="113"/>
    </row>
    <row r="2125" spans="1:14" ht="16.5">
      <c r="A2125" s="105"/>
      <c r="B2125" s="67"/>
      <c r="C2125" s="67"/>
      <c r="D2125" s="67"/>
      <c r="E2125" s="68"/>
      <c r="F2125" s="108"/>
      <c r="G2125" s="111"/>
      <c r="H2125" s="109"/>
      <c r="I2125" s="108"/>
      <c r="J2125" s="115"/>
      <c r="K2125" s="113"/>
      <c r="L2125" s="108"/>
      <c r="M2125" s="115"/>
      <c r="N2125" s="113"/>
    </row>
    <row r="2126" spans="1:14" ht="16.5">
      <c r="A2126" s="105"/>
      <c r="B2126" s="67"/>
      <c r="C2126" s="67"/>
      <c r="D2126" s="67"/>
      <c r="E2126" s="68"/>
      <c r="F2126" s="108"/>
      <c r="G2126" s="111"/>
      <c r="H2126" s="109"/>
      <c r="I2126" s="108"/>
      <c r="J2126" s="115"/>
      <c r="K2126" s="113"/>
      <c r="L2126" s="108"/>
      <c r="M2126" s="115"/>
      <c r="N2126" s="113"/>
    </row>
    <row r="2127" spans="1:14" ht="16.5">
      <c r="A2127" s="105"/>
      <c r="B2127" s="67"/>
      <c r="C2127" s="67"/>
      <c r="D2127" s="67"/>
      <c r="E2127" s="68"/>
      <c r="F2127" s="108"/>
      <c r="G2127" s="111"/>
      <c r="H2127" s="109"/>
      <c r="I2127" s="108"/>
      <c r="J2127" s="115"/>
      <c r="K2127" s="113"/>
      <c r="L2127" s="108"/>
      <c r="M2127" s="115"/>
      <c r="N2127" s="113"/>
    </row>
    <row r="2128" spans="1:14" ht="16.5">
      <c r="A2128" s="105"/>
      <c r="B2128" s="67"/>
      <c r="C2128" s="67"/>
      <c r="D2128" s="67"/>
      <c r="E2128" s="68"/>
      <c r="F2128" s="108"/>
      <c r="G2128" s="111"/>
      <c r="H2128" s="109"/>
      <c r="I2128" s="108"/>
      <c r="J2128" s="115"/>
      <c r="K2128" s="113"/>
      <c r="L2128" s="108"/>
      <c r="M2128" s="115"/>
      <c r="N2128" s="113"/>
    </row>
    <row r="2129" spans="1:14" ht="16.5">
      <c r="A2129" s="105"/>
      <c r="B2129" s="67"/>
      <c r="C2129" s="67"/>
      <c r="D2129" s="67"/>
      <c r="E2129" s="68"/>
      <c r="F2129" s="108"/>
      <c r="G2129" s="111"/>
      <c r="H2129" s="109"/>
      <c r="I2129" s="108"/>
      <c r="J2129" s="115"/>
      <c r="K2129" s="113"/>
      <c r="L2129" s="108"/>
      <c r="M2129" s="115"/>
      <c r="N2129" s="113"/>
    </row>
    <row r="2130" spans="1:14" ht="16.5">
      <c r="A2130" s="105"/>
      <c r="B2130" s="67"/>
      <c r="C2130" s="67"/>
      <c r="D2130" s="67"/>
      <c r="E2130" s="68"/>
      <c r="F2130" s="108"/>
      <c r="G2130" s="111"/>
      <c r="H2130" s="109"/>
      <c r="I2130" s="108"/>
      <c r="J2130" s="115"/>
      <c r="K2130" s="113"/>
      <c r="L2130" s="108"/>
      <c r="M2130" s="115"/>
      <c r="N2130" s="113"/>
    </row>
    <row r="2131" spans="1:14" ht="16.5">
      <c r="A2131" s="105"/>
      <c r="B2131" s="67"/>
      <c r="C2131" s="67"/>
      <c r="D2131" s="67"/>
      <c r="E2131" s="68"/>
      <c r="F2131" s="108"/>
      <c r="G2131" s="111"/>
      <c r="H2131" s="109"/>
      <c r="I2131" s="108"/>
      <c r="J2131" s="115"/>
      <c r="K2131" s="113"/>
      <c r="L2131" s="108"/>
      <c r="M2131" s="115"/>
      <c r="N2131" s="113"/>
    </row>
    <row r="2132" spans="1:14" ht="16.5">
      <c r="A2132" s="105"/>
      <c r="B2132" s="67"/>
      <c r="C2132" s="67"/>
      <c r="D2132" s="67"/>
      <c r="E2132" s="68"/>
      <c r="F2132" s="108"/>
      <c r="G2132" s="111"/>
      <c r="H2132" s="109"/>
      <c r="I2132" s="108"/>
      <c r="J2132" s="115"/>
      <c r="K2132" s="113"/>
      <c r="L2132" s="108"/>
      <c r="M2132" s="115"/>
      <c r="N2132" s="113"/>
    </row>
    <row r="2133" spans="1:14" ht="16.5">
      <c r="A2133" s="105"/>
      <c r="B2133" s="67"/>
      <c r="C2133" s="67"/>
      <c r="D2133" s="67"/>
      <c r="E2133" s="68"/>
      <c r="F2133" s="108"/>
      <c r="G2133" s="111"/>
      <c r="H2133" s="109"/>
      <c r="I2133" s="108"/>
      <c r="J2133" s="115"/>
      <c r="K2133" s="113"/>
      <c r="L2133" s="108"/>
      <c r="M2133" s="115"/>
      <c r="N2133" s="113"/>
    </row>
    <row r="2134" spans="1:14" ht="16.5">
      <c r="A2134" s="105"/>
      <c r="B2134" s="67"/>
      <c r="C2134" s="67"/>
      <c r="D2134" s="67"/>
      <c r="E2134" s="68"/>
      <c r="F2134" s="108"/>
      <c r="G2134" s="111"/>
      <c r="H2134" s="109"/>
      <c r="I2134" s="108"/>
      <c r="J2134" s="115"/>
      <c r="K2134" s="113"/>
      <c r="L2134" s="108"/>
      <c r="M2134" s="115"/>
      <c r="N2134" s="113"/>
    </row>
    <row r="2135" spans="1:14" ht="16.5">
      <c r="A2135" s="105"/>
      <c r="B2135" s="67"/>
      <c r="C2135" s="67"/>
      <c r="D2135" s="67"/>
      <c r="E2135" s="68"/>
      <c r="F2135" s="108"/>
      <c r="G2135" s="111"/>
      <c r="H2135" s="109"/>
      <c r="I2135" s="108"/>
      <c r="J2135" s="115"/>
      <c r="K2135" s="113"/>
      <c r="L2135" s="108"/>
      <c r="M2135" s="115"/>
      <c r="N2135" s="113"/>
    </row>
    <row r="2136" spans="1:14" ht="16.5">
      <c r="A2136" s="105"/>
      <c r="B2136" s="67"/>
      <c r="C2136" s="67"/>
      <c r="D2136" s="67"/>
      <c r="E2136" s="68"/>
      <c r="F2136" s="108"/>
      <c r="G2136" s="111"/>
      <c r="H2136" s="109"/>
      <c r="I2136" s="108"/>
      <c r="J2136" s="115"/>
      <c r="K2136" s="113"/>
      <c r="L2136" s="108"/>
      <c r="M2136" s="115"/>
      <c r="N2136" s="113"/>
    </row>
    <row r="2137" spans="1:14" ht="16.5">
      <c r="A2137" s="105"/>
      <c r="B2137" s="67"/>
      <c r="C2137" s="67"/>
      <c r="D2137" s="67"/>
      <c r="E2137" s="68"/>
      <c r="F2137" s="108"/>
      <c r="G2137" s="111"/>
      <c r="H2137" s="109"/>
      <c r="I2137" s="108"/>
      <c r="J2137" s="115"/>
      <c r="K2137" s="113"/>
      <c r="L2137" s="108"/>
      <c r="M2137" s="115"/>
      <c r="N2137" s="113"/>
    </row>
    <row r="2138" spans="1:14" ht="16.5">
      <c r="A2138" s="105"/>
      <c r="B2138" s="67"/>
      <c r="C2138" s="67"/>
      <c r="D2138" s="67"/>
      <c r="E2138" s="68"/>
      <c r="F2138" s="108"/>
      <c r="G2138" s="111"/>
      <c r="H2138" s="109"/>
      <c r="I2138" s="108"/>
      <c r="J2138" s="115"/>
      <c r="K2138" s="113"/>
      <c r="L2138" s="108"/>
      <c r="M2138" s="115"/>
      <c r="N2138" s="113"/>
    </row>
    <row r="2139" spans="1:14" ht="16.5">
      <c r="A2139" s="105"/>
      <c r="B2139" s="67"/>
      <c r="C2139" s="67"/>
      <c r="D2139" s="67"/>
      <c r="E2139" s="68"/>
      <c r="F2139" s="108"/>
      <c r="G2139" s="111"/>
      <c r="H2139" s="109"/>
      <c r="I2139" s="108"/>
      <c r="J2139" s="115"/>
      <c r="K2139" s="113"/>
      <c r="L2139" s="108"/>
      <c r="M2139" s="115"/>
      <c r="N2139" s="113"/>
    </row>
    <row r="2140" spans="1:14" ht="16.5">
      <c r="A2140" s="105"/>
      <c r="B2140" s="67"/>
      <c r="C2140" s="67"/>
      <c r="D2140" s="67"/>
      <c r="E2140" s="68"/>
      <c r="F2140" s="108"/>
      <c r="G2140" s="111"/>
      <c r="H2140" s="109"/>
      <c r="I2140" s="108"/>
      <c r="J2140" s="115"/>
      <c r="K2140" s="113"/>
      <c r="L2140" s="108"/>
      <c r="M2140" s="115"/>
      <c r="N2140" s="113"/>
    </row>
    <row r="2141" spans="1:14" ht="16.5">
      <c r="A2141" s="105"/>
      <c r="B2141" s="67"/>
      <c r="C2141" s="67"/>
      <c r="D2141" s="67"/>
      <c r="E2141" s="68"/>
      <c r="F2141" s="108"/>
      <c r="G2141" s="111"/>
      <c r="H2141" s="109"/>
      <c r="I2141" s="108"/>
      <c r="J2141" s="115"/>
      <c r="K2141" s="113"/>
      <c r="L2141" s="108"/>
      <c r="M2141" s="115"/>
      <c r="N2141" s="113"/>
    </row>
    <row r="2142" spans="1:14" ht="16.5">
      <c r="A2142" s="105"/>
      <c r="B2142" s="67"/>
      <c r="C2142" s="67"/>
      <c r="D2142" s="67"/>
      <c r="E2142" s="68"/>
      <c r="F2142" s="108"/>
      <c r="G2142" s="111"/>
      <c r="H2142" s="109"/>
      <c r="I2142" s="108"/>
      <c r="J2142" s="115"/>
      <c r="K2142" s="113"/>
      <c r="L2142" s="108"/>
      <c r="M2142" s="115"/>
      <c r="N2142" s="113"/>
    </row>
    <row r="2143" spans="1:14" ht="16.5">
      <c r="A2143" s="105"/>
      <c r="B2143" s="67"/>
      <c r="C2143" s="67"/>
      <c r="D2143" s="67"/>
      <c r="E2143" s="68"/>
      <c r="F2143" s="108"/>
      <c r="G2143" s="111"/>
      <c r="H2143" s="109"/>
      <c r="I2143" s="108"/>
      <c r="J2143" s="115"/>
      <c r="K2143" s="113"/>
      <c r="L2143" s="108"/>
      <c r="M2143" s="115"/>
      <c r="N2143" s="113"/>
    </row>
    <row r="2144" spans="1:14" ht="16.5">
      <c r="A2144" s="105"/>
      <c r="B2144" s="67"/>
      <c r="C2144" s="67"/>
      <c r="D2144" s="67"/>
      <c r="E2144" s="68"/>
      <c r="F2144" s="108"/>
      <c r="G2144" s="111"/>
      <c r="H2144" s="109"/>
      <c r="I2144" s="108"/>
      <c r="J2144" s="115"/>
      <c r="K2144" s="113"/>
      <c r="L2144" s="108"/>
      <c r="M2144" s="115"/>
      <c r="N2144" s="113"/>
    </row>
    <row r="2145" spans="1:14" ht="16.5">
      <c r="A2145" s="105"/>
      <c r="B2145" s="67"/>
      <c r="C2145" s="67"/>
      <c r="D2145" s="67"/>
      <c r="E2145" s="68"/>
      <c r="F2145" s="108"/>
      <c r="G2145" s="111"/>
      <c r="H2145" s="109"/>
      <c r="I2145" s="108"/>
      <c r="J2145" s="115"/>
      <c r="K2145" s="113"/>
      <c r="L2145" s="108"/>
      <c r="M2145" s="115"/>
      <c r="N2145" s="113"/>
    </row>
    <row r="2146" spans="1:14" ht="16.5">
      <c r="A2146" s="105"/>
      <c r="B2146" s="67"/>
      <c r="C2146" s="67"/>
      <c r="D2146" s="67"/>
      <c r="E2146" s="68"/>
      <c r="F2146" s="108"/>
      <c r="G2146" s="111"/>
      <c r="H2146" s="109"/>
      <c r="I2146" s="108"/>
      <c r="J2146" s="115"/>
      <c r="K2146" s="113"/>
      <c r="L2146" s="108"/>
      <c r="M2146" s="115"/>
      <c r="N2146" s="113"/>
    </row>
    <row r="2147" spans="1:14" ht="16.5">
      <c r="A2147" s="105"/>
      <c r="B2147" s="67"/>
      <c r="C2147" s="67"/>
      <c r="D2147" s="67"/>
      <c r="E2147" s="68"/>
      <c r="F2147" s="108"/>
      <c r="G2147" s="111"/>
      <c r="H2147" s="109"/>
      <c r="I2147" s="108"/>
      <c r="J2147" s="115"/>
      <c r="K2147" s="113"/>
      <c r="L2147" s="108"/>
      <c r="M2147" s="115"/>
      <c r="N2147" s="113"/>
    </row>
    <row r="2148" spans="1:14" ht="16.5">
      <c r="A2148" s="105"/>
      <c r="B2148" s="67"/>
      <c r="C2148" s="67"/>
      <c r="D2148" s="67"/>
      <c r="E2148" s="68"/>
      <c r="F2148" s="108"/>
      <c r="G2148" s="111"/>
      <c r="H2148" s="109"/>
      <c r="I2148" s="108"/>
      <c r="J2148" s="115"/>
      <c r="K2148" s="113"/>
      <c r="L2148" s="108"/>
      <c r="M2148" s="115"/>
      <c r="N2148" s="113"/>
    </row>
    <row r="2149" spans="1:14" ht="16.5">
      <c r="A2149" s="105"/>
      <c r="B2149" s="67"/>
      <c r="C2149" s="67"/>
      <c r="D2149" s="67"/>
      <c r="E2149" s="68"/>
      <c r="F2149" s="195"/>
      <c r="G2149" s="196"/>
      <c r="H2149" s="197"/>
      <c r="I2149" s="108"/>
      <c r="J2149" s="115"/>
      <c r="K2149" s="113"/>
      <c r="L2149" s="108"/>
      <c r="M2149" s="115"/>
      <c r="N2149" s="113"/>
    </row>
    <row r="2150" spans="1:14" ht="16.5">
      <c r="A2150" s="105"/>
      <c r="B2150" s="67"/>
      <c r="C2150" s="67"/>
      <c r="D2150" s="67"/>
      <c r="E2150" s="68"/>
      <c r="F2150" s="108"/>
      <c r="G2150" s="111"/>
      <c r="H2150" s="109"/>
      <c r="I2150" s="108"/>
      <c r="J2150" s="115"/>
      <c r="K2150" s="113"/>
      <c r="L2150" s="108"/>
      <c r="M2150" s="115"/>
      <c r="N2150" s="113"/>
    </row>
    <row r="2151" spans="1:14" ht="16.5">
      <c r="A2151" s="105"/>
      <c r="B2151" s="67"/>
      <c r="C2151" s="67"/>
      <c r="D2151" s="67"/>
      <c r="E2151" s="68"/>
      <c r="F2151" s="108"/>
      <c r="G2151" s="111"/>
      <c r="H2151" s="109"/>
      <c r="I2151" s="108"/>
      <c r="J2151" s="115"/>
      <c r="K2151" s="113"/>
      <c r="L2151" s="108"/>
      <c r="M2151" s="115"/>
      <c r="N2151" s="113"/>
    </row>
    <row r="2152" spans="1:14" ht="16.5">
      <c r="A2152" s="105"/>
      <c r="B2152" s="67"/>
      <c r="C2152" s="67"/>
      <c r="D2152" s="67"/>
      <c r="E2152" s="68"/>
      <c r="F2152" s="108"/>
      <c r="G2152" s="111"/>
      <c r="H2152" s="109"/>
      <c r="I2152" s="108"/>
      <c r="J2152" s="115"/>
      <c r="K2152" s="113"/>
      <c r="L2152" s="108"/>
      <c r="M2152" s="115"/>
      <c r="N2152" s="113"/>
    </row>
    <row r="2153" spans="1:14" ht="16.5">
      <c r="A2153" s="105"/>
      <c r="B2153" s="67"/>
      <c r="C2153" s="67"/>
      <c r="D2153" s="67"/>
      <c r="E2153" s="68"/>
      <c r="F2153" s="108"/>
      <c r="G2153" s="111"/>
      <c r="H2153" s="109"/>
      <c r="I2153" s="108"/>
      <c r="J2153" s="115"/>
      <c r="K2153" s="113"/>
      <c r="L2153" s="108"/>
      <c r="M2153" s="115"/>
      <c r="N2153" s="113"/>
    </row>
    <row r="2154" spans="1:14" ht="16.5">
      <c r="A2154" s="105"/>
      <c r="B2154" s="67"/>
      <c r="C2154" s="67"/>
      <c r="D2154" s="67"/>
      <c r="E2154" s="68"/>
      <c r="F2154" s="108"/>
      <c r="G2154" s="111"/>
      <c r="H2154" s="109"/>
      <c r="I2154" s="108"/>
      <c r="J2154" s="115"/>
      <c r="K2154" s="113"/>
      <c r="L2154" s="108"/>
      <c r="M2154" s="115"/>
      <c r="N2154" s="113"/>
    </row>
    <row r="2155" spans="1:14" ht="16.5">
      <c r="A2155" s="105"/>
      <c r="B2155" s="67"/>
      <c r="C2155" s="67"/>
      <c r="D2155" s="67"/>
      <c r="E2155" s="68"/>
      <c r="F2155" s="108"/>
      <c r="G2155" s="111"/>
      <c r="H2155" s="109"/>
      <c r="I2155" s="108"/>
      <c r="J2155" s="115"/>
      <c r="K2155" s="113"/>
      <c r="L2155" s="108"/>
      <c r="M2155" s="115"/>
      <c r="N2155" s="113"/>
    </row>
    <row r="2156" spans="1:14" ht="16.5">
      <c r="A2156" s="105"/>
      <c r="B2156" s="67"/>
      <c r="C2156" s="67"/>
      <c r="D2156" s="67"/>
      <c r="E2156" s="68"/>
      <c r="F2156" s="108"/>
      <c r="G2156" s="111"/>
      <c r="H2156" s="109"/>
      <c r="I2156" s="108"/>
      <c r="J2156" s="115"/>
      <c r="K2156" s="113"/>
      <c r="L2156" s="108"/>
      <c r="M2156" s="115"/>
      <c r="N2156" s="113"/>
    </row>
    <row r="2157" spans="1:14" ht="16.5">
      <c r="A2157" s="105"/>
      <c r="B2157" s="67"/>
      <c r="C2157" s="67"/>
      <c r="D2157" s="67"/>
      <c r="E2157" s="68"/>
      <c r="F2157" s="108"/>
      <c r="G2157" s="111"/>
      <c r="H2157" s="109"/>
      <c r="I2157" s="108"/>
      <c r="J2157" s="115"/>
      <c r="K2157" s="113"/>
      <c r="L2157" s="108"/>
      <c r="M2157" s="115"/>
      <c r="N2157" s="113"/>
    </row>
    <row r="2158" spans="1:14" ht="16.5">
      <c r="A2158" s="105"/>
      <c r="B2158" s="67"/>
      <c r="C2158" s="67"/>
      <c r="D2158" s="67"/>
      <c r="E2158" s="68"/>
      <c r="F2158" s="108"/>
      <c r="G2158" s="111"/>
      <c r="H2158" s="109"/>
      <c r="I2158" s="108"/>
      <c r="J2158" s="115"/>
      <c r="K2158" s="113"/>
      <c r="L2158" s="108"/>
      <c r="M2158" s="115"/>
      <c r="N2158" s="113"/>
    </row>
    <row r="2159" spans="1:14" ht="16.5">
      <c r="A2159" s="105"/>
      <c r="B2159" s="67"/>
      <c r="C2159" s="67"/>
      <c r="D2159" s="67"/>
      <c r="E2159" s="68"/>
      <c r="F2159" s="108"/>
      <c r="G2159" s="111"/>
      <c r="H2159" s="109"/>
      <c r="I2159" s="108"/>
      <c r="J2159" s="115"/>
      <c r="K2159" s="113"/>
      <c r="L2159" s="108"/>
      <c r="M2159" s="115"/>
      <c r="N2159" s="113"/>
    </row>
    <row r="2160" spans="1:14" ht="16.5">
      <c r="A2160" s="105"/>
      <c r="B2160" s="67"/>
      <c r="C2160" s="67"/>
      <c r="D2160" s="67"/>
      <c r="E2160" s="68"/>
      <c r="F2160" s="108"/>
      <c r="G2160" s="111"/>
      <c r="H2160" s="109"/>
      <c r="I2160" s="108"/>
      <c r="J2160" s="115"/>
      <c r="K2160" s="113"/>
      <c r="L2160" s="108"/>
      <c r="M2160" s="115"/>
      <c r="N2160" s="113"/>
    </row>
    <row r="2161" spans="1:14" ht="16.5">
      <c r="A2161" s="105"/>
      <c r="B2161" s="67"/>
      <c r="C2161" s="67"/>
      <c r="D2161" s="67"/>
      <c r="E2161" s="68"/>
      <c r="F2161" s="108"/>
      <c r="G2161" s="111"/>
      <c r="H2161" s="109"/>
      <c r="I2161" s="108"/>
      <c r="J2161" s="115"/>
      <c r="K2161" s="113"/>
      <c r="L2161" s="108"/>
      <c r="M2161" s="115"/>
      <c r="N2161" s="113"/>
    </row>
    <row r="2162" spans="1:14" ht="16.5">
      <c r="A2162" s="105"/>
      <c r="B2162" s="67"/>
      <c r="C2162" s="67"/>
      <c r="D2162" s="67"/>
      <c r="E2162" s="68"/>
      <c r="F2162" s="108"/>
      <c r="G2162" s="111"/>
      <c r="H2162" s="109"/>
      <c r="I2162" s="108"/>
      <c r="J2162" s="115"/>
      <c r="K2162" s="113"/>
      <c r="L2162" s="108"/>
      <c r="M2162" s="115"/>
      <c r="N2162" s="113"/>
    </row>
    <row r="2163" spans="1:14" ht="16.5">
      <c r="A2163" s="105"/>
      <c r="B2163" s="67"/>
      <c r="C2163" s="67"/>
      <c r="D2163" s="67"/>
      <c r="E2163" s="68"/>
      <c r="F2163" s="108"/>
      <c r="G2163" s="111"/>
      <c r="H2163" s="109"/>
      <c r="I2163" s="108"/>
      <c r="J2163" s="115"/>
      <c r="K2163" s="113"/>
      <c r="L2163" s="108"/>
      <c r="M2163" s="115"/>
      <c r="N2163" s="113"/>
    </row>
    <row r="2164" spans="1:14" ht="16.5">
      <c r="A2164" s="105"/>
      <c r="B2164" s="67"/>
      <c r="C2164" s="67"/>
      <c r="D2164" s="67"/>
      <c r="E2164" s="68"/>
      <c r="F2164" s="108"/>
      <c r="G2164" s="111"/>
      <c r="H2164" s="109"/>
      <c r="I2164" s="108"/>
      <c r="J2164" s="115"/>
      <c r="K2164" s="113"/>
      <c r="L2164" s="108"/>
      <c r="M2164" s="115"/>
      <c r="N2164" s="113"/>
    </row>
    <row r="2165" spans="1:14" ht="16.5">
      <c r="A2165" s="105"/>
      <c r="B2165" s="67"/>
      <c r="C2165" s="67"/>
      <c r="D2165" s="67"/>
      <c r="E2165" s="68"/>
      <c r="F2165" s="108"/>
      <c r="G2165" s="111"/>
      <c r="H2165" s="109"/>
      <c r="I2165" s="108"/>
      <c r="J2165" s="115"/>
      <c r="K2165" s="113"/>
      <c r="L2165" s="108"/>
      <c r="M2165" s="115"/>
      <c r="N2165" s="113"/>
    </row>
    <row r="2166" spans="1:14" ht="16.5">
      <c r="A2166" s="105"/>
      <c r="B2166" s="67"/>
      <c r="C2166" s="67"/>
      <c r="D2166" s="67"/>
      <c r="E2166" s="68"/>
      <c r="F2166" s="108"/>
      <c r="G2166" s="111"/>
      <c r="H2166" s="109"/>
      <c r="I2166" s="108"/>
      <c r="J2166" s="115"/>
      <c r="K2166" s="113"/>
      <c r="L2166" s="108"/>
      <c r="M2166" s="115"/>
      <c r="N2166" s="113"/>
    </row>
    <row r="2167" spans="1:14" ht="16.5">
      <c r="A2167" s="105"/>
      <c r="B2167" s="67"/>
      <c r="C2167" s="67"/>
      <c r="D2167" s="67"/>
      <c r="E2167" s="68"/>
      <c r="F2167" s="108"/>
      <c r="G2167" s="111"/>
      <c r="H2167" s="109"/>
      <c r="I2167" s="108"/>
      <c r="J2167" s="115"/>
      <c r="K2167" s="113"/>
      <c r="L2167" s="108"/>
      <c r="M2167" s="115"/>
      <c r="N2167" s="113"/>
    </row>
    <row r="2168" spans="1:14" ht="16.5">
      <c r="A2168" s="105"/>
      <c r="B2168" s="67"/>
      <c r="C2168" s="67"/>
      <c r="D2168" s="67"/>
      <c r="E2168" s="68"/>
      <c r="F2168" s="108"/>
      <c r="G2168" s="111"/>
      <c r="H2168" s="109"/>
      <c r="I2168" s="108"/>
      <c r="J2168" s="115"/>
      <c r="K2168" s="113"/>
      <c r="L2168" s="108"/>
      <c r="M2168" s="115"/>
      <c r="N2168" s="113"/>
    </row>
    <row r="2169" spans="1:14" ht="16.5">
      <c r="A2169" s="105"/>
      <c r="B2169" s="67"/>
      <c r="C2169" s="67"/>
      <c r="D2169" s="67"/>
      <c r="E2169" s="68"/>
      <c r="F2169" s="108"/>
      <c r="G2169" s="111"/>
      <c r="H2169" s="109"/>
      <c r="I2169" s="108"/>
      <c r="J2169" s="115"/>
      <c r="K2169" s="113"/>
      <c r="L2169" s="108"/>
      <c r="M2169" s="115"/>
      <c r="N2169" s="113"/>
    </row>
    <row r="2170" spans="1:14" ht="16.5">
      <c r="A2170" s="105"/>
      <c r="B2170" s="67"/>
      <c r="C2170" s="67"/>
      <c r="D2170" s="67"/>
      <c r="E2170" s="68"/>
      <c r="F2170" s="108"/>
      <c r="G2170" s="111"/>
      <c r="H2170" s="109"/>
      <c r="I2170" s="108"/>
      <c r="J2170" s="115"/>
      <c r="K2170" s="113"/>
      <c r="L2170" s="108"/>
      <c r="M2170" s="115"/>
      <c r="N2170" s="113"/>
    </row>
    <row r="2171" spans="1:14" ht="16.5">
      <c r="A2171" s="105"/>
      <c r="B2171" s="67"/>
      <c r="C2171" s="67"/>
      <c r="D2171" s="67"/>
      <c r="E2171" s="68"/>
      <c r="F2171" s="108"/>
      <c r="G2171" s="111"/>
      <c r="H2171" s="109"/>
      <c r="I2171" s="108"/>
      <c r="J2171" s="115"/>
      <c r="K2171" s="113"/>
      <c r="L2171" s="108"/>
      <c r="M2171" s="115"/>
      <c r="N2171" s="113"/>
    </row>
    <row r="2172" spans="1:14" ht="16.5">
      <c r="A2172" s="105"/>
      <c r="B2172" s="67"/>
      <c r="C2172" s="67"/>
      <c r="D2172" s="67"/>
      <c r="E2172" s="68"/>
      <c r="F2172" s="108"/>
      <c r="G2172" s="111"/>
      <c r="H2172" s="109"/>
      <c r="I2172" s="108"/>
      <c r="J2172" s="115"/>
      <c r="K2172" s="113"/>
      <c r="L2172" s="108"/>
      <c r="M2172" s="115"/>
      <c r="N2172" s="113"/>
    </row>
    <row r="2173" spans="1:14" ht="16.5">
      <c r="A2173" s="105"/>
      <c r="B2173" s="67"/>
      <c r="C2173" s="67"/>
      <c r="D2173" s="67"/>
      <c r="E2173" s="68"/>
      <c r="F2173" s="108"/>
      <c r="G2173" s="111"/>
      <c r="H2173" s="109"/>
      <c r="I2173" s="108"/>
      <c r="J2173" s="115"/>
      <c r="K2173" s="113"/>
      <c r="L2173" s="108"/>
      <c r="M2173" s="115"/>
      <c r="N2173" s="113"/>
    </row>
    <row r="2174" spans="1:14" ht="16.5">
      <c r="A2174" s="105"/>
      <c r="B2174" s="67"/>
      <c r="C2174" s="67"/>
      <c r="D2174" s="67"/>
      <c r="E2174" s="68"/>
      <c r="F2174" s="108"/>
      <c r="G2174" s="111"/>
      <c r="H2174" s="109"/>
      <c r="I2174" s="108"/>
      <c r="J2174" s="115"/>
      <c r="K2174" s="113"/>
      <c r="L2174" s="108"/>
      <c r="M2174" s="115"/>
      <c r="N2174" s="113"/>
    </row>
    <row r="2175" spans="1:14" ht="16.5">
      <c r="A2175" s="105"/>
      <c r="B2175" s="67"/>
      <c r="C2175" s="67"/>
      <c r="D2175" s="67"/>
      <c r="E2175" s="68"/>
      <c r="F2175" s="108"/>
      <c r="G2175" s="111"/>
      <c r="H2175" s="109"/>
      <c r="I2175" s="108"/>
      <c r="J2175" s="115"/>
      <c r="K2175" s="113"/>
      <c r="L2175" s="108"/>
      <c r="M2175" s="115"/>
      <c r="N2175" s="113"/>
    </row>
    <row r="2176" spans="1:14" ht="16.5">
      <c r="A2176" s="105"/>
      <c r="B2176" s="67"/>
      <c r="C2176" s="67"/>
      <c r="D2176" s="67"/>
      <c r="E2176" s="68"/>
      <c r="F2176" s="108"/>
      <c r="G2176" s="111"/>
      <c r="H2176" s="109"/>
      <c r="I2176" s="108"/>
      <c r="J2176" s="115"/>
      <c r="K2176" s="113"/>
      <c r="L2176" s="108"/>
      <c r="M2176" s="115"/>
      <c r="N2176" s="113"/>
    </row>
    <row r="2177" spans="1:14" ht="16.5">
      <c r="A2177" s="105"/>
      <c r="B2177" s="67"/>
      <c r="C2177" s="67"/>
      <c r="D2177" s="67"/>
      <c r="E2177" s="68"/>
      <c r="F2177" s="108"/>
      <c r="G2177" s="111"/>
      <c r="H2177" s="109"/>
      <c r="I2177" s="108"/>
      <c r="J2177" s="115"/>
      <c r="K2177" s="113"/>
      <c r="L2177" s="108"/>
      <c r="M2177" s="115"/>
      <c r="N2177" s="113"/>
    </row>
    <row r="2178" spans="1:14" ht="16.5">
      <c r="A2178" s="105"/>
      <c r="B2178" s="67"/>
      <c r="C2178" s="67"/>
      <c r="D2178" s="67"/>
      <c r="E2178" s="68"/>
      <c r="F2178" s="108"/>
      <c r="G2178" s="111"/>
      <c r="H2178" s="109"/>
      <c r="I2178" s="108"/>
      <c r="J2178" s="115"/>
      <c r="K2178" s="113"/>
      <c r="L2178" s="108"/>
      <c r="M2178" s="115"/>
      <c r="N2178" s="113"/>
    </row>
    <row r="2179" spans="1:14" ht="16.5">
      <c r="A2179" s="105"/>
      <c r="B2179" s="67"/>
      <c r="C2179" s="67"/>
      <c r="D2179" s="67"/>
      <c r="E2179" s="68"/>
      <c r="F2179" s="108"/>
      <c r="G2179" s="111"/>
      <c r="H2179" s="109"/>
      <c r="I2179" s="108"/>
      <c r="J2179" s="115"/>
      <c r="K2179" s="113"/>
      <c r="L2179" s="108"/>
      <c r="M2179" s="115"/>
      <c r="N2179" s="113"/>
    </row>
    <row r="2180" spans="1:14" ht="16.5">
      <c r="A2180" s="105"/>
      <c r="B2180" s="67"/>
      <c r="C2180" s="67"/>
      <c r="D2180" s="67"/>
      <c r="E2180" s="68"/>
      <c r="F2180" s="108"/>
      <c r="G2180" s="111"/>
      <c r="H2180" s="109"/>
      <c r="I2180" s="108"/>
      <c r="J2180" s="115"/>
      <c r="K2180" s="113"/>
      <c r="L2180" s="108"/>
      <c r="M2180" s="115"/>
      <c r="N2180" s="113"/>
    </row>
    <row r="2181" spans="1:14" ht="16.5">
      <c r="A2181" s="105"/>
      <c r="B2181" s="67"/>
      <c r="C2181" s="67"/>
      <c r="D2181" s="67"/>
      <c r="E2181" s="68"/>
      <c r="F2181" s="108"/>
      <c r="G2181" s="111"/>
      <c r="H2181" s="109"/>
      <c r="I2181" s="108"/>
      <c r="J2181" s="115"/>
      <c r="K2181" s="113"/>
      <c r="L2181" s="108"/>
      <c r="M2181" s="115"/>
      <c r="N2181" s="113"/>
    </row>
    <row r="2182" spans="1:14" ht="16.5">
      <c r="A2182" s="105"/>
      <c r="B2182" s="67"/>
      <c r="C2182" s="67"/>
      <c r="D2182" s="67"/>
      <c r="E2182" s="68"/>
      <c r="F2182" s="108"/>
      <c r="G2182" s="111"/>
      <c r="H2182" s="109"/>
      <c r="I2182" s="108"/>
      <c r="J2182" s="115"/>
      <c r="K2182" s="113"/>
      <c r="L2182" s="108"/>
      <c r="M2182" s="115"/>
      <c r="N2182" s="113"/>
    </row>
    <row r="2183" spans="1:14" ht="16.5">
      <c r="A2183" s="105"/>
      <c r="B2183" s="67"/>
      <c r="C2183" s="67"/>
      <c r="D2183" s="67"/>
      <c r="E2183" s="68"/>
      <c r="F2183" s="108"/>
      <c r="G2183" s="111"/>
      <c r="H2183" s="109"/>
      <c r="I2183" s="108"/>
      <c r="J2183" s="115"/>
      <c r="K2183" s="113"/>
      <c r="L2183" s="108"/>
      <c r="M2183" s="115"/>
      <c r="N2183" s="113"/>
    </row>
    <row r="2184" spans="1:14" ht="16.5">
      <c r="A2184" s="105"/>
      <c r="B2184" s="67"/>
      <c r="C2184" s="67"/>
      <c r="D2184" s="67"/>
      <c r="E2184" s="68"/>
      <c r="F2184" s="108"/>
      <c r="G2184" s="111"/>
      <c r="H2184" s="109"/>
      <c r="I2184" s="108"/>
      <c r="J2184" s="115"/>
      <c r="K2184" s="113"/>
      <c r="L2184" s="108"/>
      <c r="M2184" s="115"/>
      <c r="N2184" s="113"/>
    </row>
    <row r="2185" spans="1:14" ht="16.5">
      <c r="A2185" s="105"/>
      <c r="B2185" s="67"/>
      <c r="C2185" s="67"/>
      <c r="D2185" s="67"/>
      <c r="E2185" s="68"/>
      <c r="F2185" s="108"/>
      <c r="G2185" s="111"/>
      <c r="H2185" s="109"/>
      <c r="I2185" s="108"/>
      <c r="J2185" s="115"/>
      <c r="K2185" s="113"/>
      <c r="L2185" s="108"/>
      <c r="M2185" s="115"/>
      <c r="N2185" s="113"/>
    </row>
    <row r="2186" spans="1:14" ht="16.5">
      <c r="A2186" s="105"/>
      <c r="B2186" s="67"/>
      <c r="C2186" s="67"/>
      <c r="D2186" s="67"/>
      <c r="E2186" s="68"/>
      <c r="F2186" s="108"/>
      <c r="G2186" s="111"/>
      <c r="H2186" s="109"/>
      <c r="I2186" s="108"/>
      <c r="J2186" s="115"/>
      <c r="K2186" s="113"/>
      <c r="L2186" s="108"/>
      <c r="M2186" s="115"/>
      <c r="N2186" s="113"/>
    </row>
    <row r="2187" spans="1:14" ht="16.5">
      <c r="A2187" s="105"/>
      <c r="B2187" s="67"/>
      <c r="C2187" s="67"/>
      <c r="D2187" s="67"/>
      <c r="E2187" s="68"/>
      <c r="F2187" s="108"/>
      <c r="G2187" s="111"/>
      <c r="H2187" s="109"/>
      <c r="I2187" s="108"/>
      <c r="J2187" s="115"/>
      <c r="K2187" s="113"/>
      <c r="L2187" s="108"/>
      <c r="M2187" s="115"/>
      <c r="N2187" s="113"/>
    </row>
    <row r="2188" spans="1:14" ht="16.5">
      <c r="A2188" s="105"/>
      <c r="B2188" s="67"/>
      <c r="C2188" s="67"/>
      <c r="D2188" s="67"/>
      <c r="E2188" s="68"/>
      <c r="F2188" s="108"/>
      <c r="G2188" s="111"/>
      <c r="H2188" s="109"/>
      <c r="I2188" s="108"/>
      <c r="J2188" s="115"/>
      <c r="K2188" s="113"/>
      <c r="L2188" s="108"/>
      <c r="M2188" s="115"/>
      <c r="N2188" s="113"/>
    </row>
    <row r="2189" spans="1:14" ht="16.5">
      <c r="A2189" s="105"/>
      <c r="B2189" s="67"/>
      <c r="C2189" s="67"/>
      <c r="D2189" s="67"/>
      <c r="E2189" s="68"/>
      <c r="F2189" s="108"/>
      <c r="G2189" s="111"/>
      <c r="H2189" s="109"/>
      <c r="I2189" s="108"/>
      <c r="J2189" s="115"/>
      <c r="K2189" s="113"/>
      <c r="L2189" s="108"/>
      <c r="M2189" s="115"/>
      <c r="N2189" s="113"/>
    </row>
    <row r="2190" spans="1:14" ht="16.5">
      <c r="A2190" s="105"/>
      <c r="B2190" s="67"/>
      <c r="C2190" s="67"/>
      <c r="D2190" s="67"/>
      <c r="E2190" s="68"/>
      <c r="F2190" s="108"/>
      <c r="G2190" s="111"/>
      <c r="H2190" s="109"/>
      <c r="I2190" s="108"/>
      <c r="J2190" s="115"/>
      <c r="K2190" s="113"/>
      <c r="L2190" s="108"/>
      <c r="M2190" s="115"/>
      <c r="N2190" s="113"/>
    </row>
    <row r="2191" spans="1:14" ht="16.5">
      <c r="A2191" s="105"/>
      <c r="B2191" s="67"/>
      <c r="C2191" s="67"/>
      <c r="D2191" s="67"/>
      <c r="E2191" s="68"/>
      <c r="F2191" s="108"/>
      <c r="G2191" s="111"/>
      <c r="H2191" s="109"/>
      <c r="I2191" s="108"/>
      <c r="J2191" s="115"/>
      <c r="K2191" s="113"/>
      <c r="L2191" s="108"/>
      <c r="M2191" s="115"/>
      <c r="N2191" s="113"/>
    </row>
    <row r="2192" spans="1:14" ht="16.5">
      <c r="A2192" s="105"/>
      <c r="B2192" s="67"/>
      <c r="C2192" s="67"/>
      <c r="D2192" s="67"/>
      <c r="E2192" s="68"/>
      <c r="F2192" s="108"/>
      <c r="G2192" s="111"/>
      <c r="H2192" s="109"/>
      <c r="I2192" s="108"/>
      <c r="J2192" s="115"/>
      <c r="K2192" s="113"/>
      <c r="L2192" s="108"/>
      <c r="M2192" s="115"/>
      <c r="N2192" s="113"/>
    </row>
    <row r="2193" spans="1:14" ht="16.5">
      <c r="A2193" s="105"/>
      <c r="B2193" s="67"/>
      <c r="C2193" s="67"/>
      <c r="D2193" s="67"/>
      <c r="E2193" s="68"/>
      <c r="F2193" s="108"/>
      <c r="G2193" s="111"/>
      <c r="H2193" s="109"/>
      <c r="I2193" s="108"/>
      <c r="J2193" s="115"/>
      <c r="K2193" s="113"/>
      <c r="L2193" s="108"/>
      <c r="M2193" s="115"/>
      <c r="N2193" s="113"/>
    </row>
    <row r="2194" spans="1:14" ht="16.5">
      <c r="A2194" s="105"/>
      <c r="B2194" s="67"/>
      <c r="C2194" s="67"/>
      <c r="D2194" s="67"/>
      <c r="E2194" s="68"/>
      <c r="F2194" s="108"/>
      <c r="G2194" s="111"/>
      <c r="H2194" s="109"/>
      <c r="I2194" s="108"/>
      <c r="J2194" s="115"/>
      <c r="K2194" s="113"/>
      <c r="L2194" s="108"/>
      <c r="M2194" s="115"/>
      <c r="N2194" s="113"/>
    </row>
    <row r="2195" spans="1:14" ht="16.5">
      <c r="A2195" s="105"/>
      <c r="B2195" s="67"/>
      <c r="C2195" s="67"/>
      <c r="D2195" s="67"/>
      <c r="E2195" s="68"/>
      <c r="F2195" s="108"/>
      <c r="G2195" s="111"/>
      <c r="H2195" s="109"/>
      <c r="I2195" s="108"/>
      <c r="J2195" s="115"/>
      <c r="K2195" s="113"/>
      <c r="L2195" s="108"/>
      <c r="M2195" s="115"/>
      <c r="N2195" s="113"/>
    </row>
    <row r="2196" spans="1:14" ht="16.5">
      <c r="A2196" s="105"/>
      <c r="B2196" s="67"/>
      <c r="C2196" s="67"/>
      <c r="D2196" s="67"/>
      <c r="E2196" s="68"/>
      <c r="F2196" s="108"/>
      <c r="G2196" s="111"/>
      <c r="H2196" s="109"/>
      <c r="I2196" s="108"/>
      <c r="J2196" s="115"/>
      <c r="K2196" s="113"/>
      <c r="L2196" s="108"/>
      <c r="M2196" s="115"/>
      <c r="N2196" s="113"/>
    </row>
    <row r="2197" spans="1:14" ht="16.5">
      <c r="A2197" s="105"/>
      <c r="B2197" s="67"/>
      <c r="C2197" s="67"/>
      <c r="D2197" s="67"/>
      <c r="E2197" s="68"/>
      <c r="F2197" s="108"/>
      <c r="G2197" s="111"/>
      <c r="H2197" s="109"/>
      <c r="I2197" s="108"/>
      <c r="J2197" s="115"/>
      <c r="K2197" s="113"/>
      <c r="L2197" s="108"/>
      <c r="M2197" s="115"/>
      <c r="N2197" s="113"/>
    </row>
    <row r="2198" spans="1:14" ht="16.5">
      <c r="A2198" s="105"/>
      <c r="B2198" s="67"/>
      <c r="C2198" s="67"/>
      <c r="D2198" s="67"/>
      <c r="E2198" s="68"/>
      <c r="F2198" s="108"/>
      <c r="G2198" s="111"/>
      <c r="H2198" s="109"/>
      <c r="I2198" s="108"/>
      <c r="J2198" s="115"/>
      <c r="K2198" s="113"/>
      <c r="L2198" s="108"/>
      <c r="M2198" s="115"/>
      <c r="N2198" s="113"/>
    </row>
    <row r="2199" spans="1:14" ht="16.5">
      <c r="A2199" s="105"/>
      <c r="B2199" s="67"/>
      <c r="C2199" s="67"/>
      <c r="D2199" s="67"/>
      <c r="E2199" s="68"/>
      <c r="F2199" s="108"/>
      <c r="G2199" s="111"/>
      <c r="H2199" s="109"/>
      <c r="I2199" s="108"/>
      <c r="J2199" s="115"/>
      <c r="K2199" s="113"/>
      <c r="L2199" s="108"/>
      <c r="M2199" s="115"/>
      <c r="N2199" s="113"/>
    </row>
    <row r="2200" spans="1:14" ht="16.5">
      <c r="A2200" s="105"/>
      <c r="B2200" s="67"/>
      <c r="C2200" s="67"/>
      <c r="D2200" s="67"/>
      <c r="E2200" s="68"/>
      <c r="F2200" s="108"/>
      <c r="G2200" s="111"/>
      <c r="H2200" s="109"/>
      <c r="I2200" s="108"/>
      <c r="J2200" s="115"/>
      <c r="K2200" s="113"/>
      <c r="L2200" s="108"/>
      <c r="M2200" s="115"/>
      <c r="N2200" s="113"/>
    </row>
    <row r="2201" spans="1:14" ht="16.5">
      <c r="A2201" s="105"/>
      <c r="B2201" s="67"/>
      <c r="C2201" s="67"/>
      <c r="D2201" s="67"/>
      <c r="E2201" s="68"/>
      <c r="F2201" s="108"/>
      <c r="G2201" s="111"/>
      <c r="H2201" s="109"/>
      <c r="I2201" s="108"/>
      <c r="J2201" s="115"/>
      <c r="K2201" s="113"/>
      <c r="L2201" s="108"/>
      <c r="M2201" s="115"/>
      <c r="N2201" s="113"/>
    </row>
    <row r="2202" spans="1:14" ht="16.5">
      <c r="A2202" s="105"/>
      <c r="B2202" s="67"/>
      <c r="C2202" s="67"/>
      <c r="D2202" s="67"/>
      <c r="E2202" s="68"/>
      <c r="F2202" s="108"/>
      <c r="G2202" s="111"/>
      <c r="H2202" s="109"/>
      <c r="I2202" s="108"/>
      <c r="J2202" s="115"/>
      <c r="K2202" s="113"/>
      <c r="L2202" s="108"/>
      <c r="M2202" s="115"/>
      <c r="N2202" s="113"/>
    </row>
    <row r="2203" spans="1:14" ht="16.5">
      <c r="A2203" s="105"/>
      <c r="B2203" s="67"/>
      <c r="C2203" s="67"/>
      <c r="D2203" s="67"/>
      <c r="E2203" s="68"/>
      <c r="F2203" s="108"/>
      <c r="G2203" s="111"/>
      <c r="H2203" s="109"/>
      <c r="I2203" s="108"/>
      <c r="J2203" s="115"/>
      <c r="K2203" s="113"/>
      <c r="L2203" s="108"/>
      <c r="M2203" s="115"/>
      <c r="N2203" s="113"/>
    </row>
    <row r="2204" spans="1:14" ht="16.5">
      <c r="A2204" s="105"/>
      <c r="B2204" s="67"/>
      <c r="C2204" s="67"/>
      <c r="D2204" s="67"/>
      <c r="E2204" s="68"/>
      <c r="F2204" s="108"/>
      <c r="G2204" s="111"/>
      <c r="H2204" s="109"/>
      <c r="I2204" s="108"/>
      <c r="J2204" s="115"/>
      <c r="K2204" s="113"/>
      <c r="L2204" s="108"/>
      <c r="M2204" s="115"/>
      <c r="N2204" s="113"/>
    </row>
    <row r="2205" spans="1:14" ht="16.5">
      <c r="A2205" s="105"/>
      <c r="B2205" s="67"/>
      <c r="C2205" s="67"/>
      <c r="D2205" s="67"/>
      <c r="E2205" s="68"/>
      <c r="F2205" s="108"/>
      <c r="G2205" s="111"/>
      <c r="H2205" s="109"/>
      <c r="I2205" s="108"/>
      <c r="J2205" s="115"/>
      <c r="K2205" s="113"/>
      <c r="L2205" s="108"/>
      <c r="M2205" s="115"/>
      <c r="N2205" s="113"/>
    </row>
    <row r="2206" spans="1:14" ht="16.5">
      <c r="A2206" s="105"/>
      <c r="B2206" s="67"/>
      <c r="C2206" s="67"/>
      <c r="D2206" s="67"/>
      <c r="E2206" s="68"/>
      <c r="F2206" s="108"/>
      <c r="G2206" s="111"/>
      <c r="H2206" s="109"/>
      <c r="I2206" s="108"/>
      <c r="J2206" s="115"/>
      <c r="K2206" s="113"/>
      <c r="L2206" s="108"/>
      <c r="M2206" s="115"/>
      <c r="N2206" s="113"/>
    </row>
    <row r="2207" spans="1:14" ht="16.5">
      <c r="A2207" s="105"/>
      <c r="B2207" s="67"/>
      <c r="C2207" s="67"/>
      <c r="D2207" s="67"/>
      <c r="E2207" s="68"/>
      <c r="F2207" s="108"/>
      <c r="G2207" s="111"/>
      <c r="H2207" s="109"/>
      <c r="I2207" s="108"/>
      <c r="J2207" s="115"/>
      <c r="K2207" s="113"/>
      <c r="L2207" s="108"/>
      <c r="M2207" s="115"/>
      <c r="N2207" s="113"/>
    </row>
    <row r="2208" spans="1:14" ht="16.5">
      <c r="A2208" s="105"/>
      <c r="B2208" s="67"/>
      <c r="C2208" s="67"/>
      <c r="D2208" s="67"/>
      <c r="E2208" s="68"/>
      <c r="F2208" s="108"/>
      <c r="G2208" s="111"/>
      <c r="H2208" s="109"/>
      <c r="I2208" s="108"/>
      <c r="J2208" s="115"/>
      <c r="K2208" s="113"/>
      <c r="L2208" s="108"/>
      <c r="M2208" s="115"/>
      <c r="N2208" s="113"/>
    </row>
    <row r="2209" spans="1:14" ht="16.5">
      <c r="A2209" s="105"/>
      <c r="B2209" s="67"/>
      <c r="C2209" s="67"/>
      <c r="D2209" s="67"/>
      <c r="E2209" s="68"/>
      <c r="F2209" s="108"/>
      <c r="G2209" s="111"/>
      <c r="H2209" s="109"/>
      <c r="I2209" s="108"/>
      <c r="J2209" s="115"/>
      <c r="K2209" s="113"/>
      <c r="L2209" s="108"/>
      <c r="M2209" s="115"/>
      <c r="N2209" s="113"/>
    </row>
    <row r="2210" spans="1:14" ht="16.5">
      <c r="A2210" s="105"/>
      <c r="B2210" s="67"/>
      <c r="C2210" s="67"/>
      <c r="D2210" s="67"/>
      <c r="E2210" s="68"/>
      <c r="F2210" s="108"/>
      <c r="G2210" s="111"/>
      <c r="H2210" s="109"/>
      <c r="I2210" s="108"/>
      <c r="J2210" s="115"/>
      <c r="K2210" s="113"/>
      <c r="L2210" s="108"/>
      <c r="M2210" s="115"/>
      <c r="N2210" s="113"/>
    </row>
    <row r="2211" spans="1:14" ht="16.5">
      <c r="A2211" s="105"/>
      <c r="B2211" s="67"/>
      <c r="C2211" s="67"/>
      <c r="D2211" s="67"/>
      <c r="E2211" s="68"/>
      <c r="F2211" s="108"/>
      <c r="G2211" s="111"/>
      <c r="H2211" s="109"/>
      <c r="I2211" s="108"/>
      <c r="J2211" s="115"/>
      <c r="K2211" s="113"/>
      <c r="L2211" s="108"/>
      <c r="M2211" s="115"/>
      <c r="N2211" s="113"/>
    </row>
    <row r="2212" spans="1:14" ht="16.5">
      <c r="A2212" s="105"/>
      <c r="B2212" s="67"/>
      <c r="C2212" s="67"/>
      <c r="D2212" s="67"/>
      <c r="E2212" s="68"/>
      <c r="F2212" s="108"/>
      <c r="G2212" s="111"/>
      <c r="H2212" s="109"/>
      <c r="I2212" s="108"/>
      <c r="J2212" s="115"/>
      <c r="K2212" s="113"/>
      <c r="L2212" s="108"/>
      <c r="M2212" s="115"/>
      <c r="N2212" s="113"/>
    </row>
    <row r="2213" spans="1:14" ht="16.5">
      <c r="A2213" s="105"/>
      <c r="B2213" s="67"/>
      <c r="C2213" s="67"/>
      <c r="D2213" s="67"/>
      <c r="E2213" s="68"/>
      <c r="F2213" s="108"/>
      <c r="G2213" s="111"/>
      <c r="H2213" s="109"/>
      <c r="I2213" s="108"/>
      <c r="J2213" s="115"/>
      <c r="K2213" s="113"/>
      <c r="L2213" s="108"/>
      <c r="M2213" s="115"/>
      <c r="N2213" s="113"/>
    </row>
    <row r="2214" spans="1:14" ht="16.5">
      <c r="A2214" s="105"/>
      <c r="B2214" s="67"/>
      <c r="C2214" s="67"/>
      <c r="D2214" s="67"/>
      <c r="E2214" s="68"/>
      <c r="F2214" s="108"/>
      <c r="G2214" s="111"/>
      <c r="H2214" s="109"/>
      <c r="I2214" s="108"/>
      <c r="J2214" s="115"/>
      <c r="K2214" s="113"/>
      <c r="L2214" s="108"/>
      <c r="M2214" s="115"/>
      <c r="N2214" s="113"/>
    </row>
    <row r="2215" spans="1:14" ht="16.5">
      <c r="A2215" s="105"/>
      <c r="B2215" s="67"/>
      <c r="C2215" s="67"/>
      <c r="D2215" s="67"/>
      <c r="E2215" s="68"/>
      <c r="F2215" s="108"/>
      <c r="G2215" s="111"/>
      <c r="H2215" s="109"/>
      <c r="I2215" s="108"/>
      <c r="J2215" s="115"/>
      <c r="K2215" s="113"/>
      <c r="L2215" s="108"/>
      <c r="M2215" s="115"/>
      <c r="N2215" s="113"/>
    </row>
    <row r="2216" spans="1:14" ht="16.5">
      <c r="A2216" s="105"/>
      <c r="B2216" s="67"/>
      <c r="C2216" s="67"/>
      <c r="D2216" s="67"/>
      <c r="E2216" s="68"/>
      <c r="F2216" s="108"/>
      <c r="G2216" s="111"/>
      <c r="H2216" s="109"/>
      <c r="I2216" s="108"/>
      <c r="J2216" s="115"/>
      <c r="K2216" s="113"/>
      <c r="L2216" s="108"/>
      <c r="M2216" s="115"/>
      <c r="N2216" s="113"/>
    </row>
    <row r="2217" spans="1:14" ht="16.5">
      <c r="A2217" s="105"/>
      <c r="B2217" s="67"/>
      <c r="C2217" s="67"/>
      <c r="D2217" s="67"/>
      <c r="E2217" s="68"/>
      <c r="F2217" s="108"/>
      <c r="G2217" s="111"/>
      <c r="H2217" s="109"/>
      <c r="I2217" s="108"/>
      <c r="J2217" s="115"/>
      <c r="K2217" s="113"/>
      <c r="L2217" s="108"/>
      <c r="M2217" s="115"/>
      <c r="N2217" s="113"/>
    </row>
    <row r="2218" spans="1:14" ht="16.5">
      <c r="A2218" s="105"/>
      <c r="B2218" s="67"/>
      <c r="C2218" s="67"/>
      <c r="D2218" s="67"/>
      <c r="E2218" s="68"/>
      <c r="F2218" s="108"/>
      <c r="G2218" s="111"/>
      <c r="H2218" s="109"/>
      <c r="I2218" s="108"/>
      <c r="J2218" s="115"/>
      <c r="K2218" s="113"/>
      <c r="L2218" s="108"/>
      <c r="M2218" s="115"/>
      <c r="N2218" s="113"/>
    </row>
    <row r="2219" spans="1:14" ht="16.5">
      <c r="A2219" s="105"/>
      <c r="B2219" s="67"/>
      <c r="C2219" s="67"/>
      <c r="D2219" s="67"/>
      <c r="E2219" s="68"/>
      <c r="F2219" s="108"/>
      <c r="G2219" s="111"/>
      <c r="H2219" s="109"/>
      <c r="I2219" s="108"/>
      <c r="J2219" s="115"/>
      <c r="K2219" s="113"/>
      <c r="L2219" s="108"/>
      <c r="M2219" s="115"/>
      <c r="N2219" s="113"/>
    </row>
    <row r="2220" spans="1:14" ht="16.5">
      <c r="A2220" s="105"/>
      <c r="B2220" s="67"/>
      <c r="C2220" s="67"/>
      <c r="D2220" s="67"/>
      <c r="E2220" s="68"/>
      <c r="F2220" s="108"/>
      <c r="G2220" s="111"/>
      <c r="H2220" s="109"/>
      <c r="I2220" s="108"/>
      <c r="J2220" s="115"/>
      <c r="K2220" s="113"/>
      <c r="L2220" s="108"/>
      <c r="M2220" s="115"/>
      <c r="N2220" s="113"/>
    </row>
    <row r="2221" spans="1:14" ht="16.5">
      <c r="A2221" s="105"/>
      <c r="B2221" s="67"/>
      <c r="C2221" s="67"/>
      <c r="D2221" s="67"/>
      <c r="E2221" s="68"/>
      <c r="F2221" s="108"/>
      <c r="G2221" s="111"/>
      <c r="H2221" s="109"/>
      <c r="I2221" s="108"/>
      <c r="J2221" s="115"/>
      <c r="K2221" s="113"/>
      <c r="L2221" s="108"/>
      <c r="M2221" s="115"/>
      <c r="N2221" s="113"/>
    </row>
    <row r="2222" spans="1:14" ht="16.5">
      <c r="A2222" s="105"/>
      <c r="B2222" s="67"/>
      <c r="C2222" s="67"/>
      <c r="D2222" s="67"/>
      <c r="E2222" s="68"/>
      <c r="F2222" s="108"/>
      <c r="G2222" s="111"/>
      <c r="H2222" s="109"/>
      <c r="I2222" s="108"/>
      <c r="J2222" s="115"/>
      <c r="K2222" s="113"/>
      <c r="L2222" s="108"/>
      <c r="M2222" s="115"/>
      <c r="N2222" s="113"/>
    </row>
    <row r="2223" spans="1:14" ht="16.5">
      <c r="A2223" s="105"/>
      <c r="B2223" s="67"/>
      <c r="C2223" s="67"/>
      <c r="D2223" s="67"/>
      <c r="E2223" s="68"/>
      <c r="F2223" s="108"/>
      <c r="G2223" s="111"/>
      <c r="H2223" s="109"/>
      <c r="I2223" s="108"/>
      <c r="J2223" s="115"/>
      <c r="K2223" s="113"/>
      <c r="L2223" s="108"/>
      <c r="M2223" s="115"/>
      <c r="N2223" s="113"/>
    </row>
    <row r="2224" spans="1:14" ht="16.5">
      <c r="A2224" s="105"/>
      <c r="B2224" s="67"/>
      <c r="C2224" s="67"/>
      <c r="D2224" s="67"/>
      <c r="E2224" s="68"/>
      <c r="F2224" s="108"/>
      <c r="G2224" s="111"/>
      <c r="H2224" s="109"/>
      <c r="I2224" s="108"/>
      <c r="J2224" s="115"/>
      <c r="K2224" s="113"/>
      <c r="L2224" s="108"/>
      <c r="M2224" s="115"/>
      <c r="N2224" s="113"/>
    </row>
    <row r="2225" spans="1:14" ht="16.5">
      <c r="A2225" s="105"/>
      <c r="B2225" s="67"/>
      <c r="C2225" s="67"/>
      <c r="D2225" s="67"/>
      <c r="E2225" s="68"/>
      <c r="F2225" s="108"/>
      <c r="G2225" s="111"/>
      <c r="H2225" s="109"/>
      <c r="I2225" s="108"/>
      <c r="J2225" s="115"/>
      <c r="K2225" s="113"/>
      <c r="L2225" s="108"/>
      <c r="M2225" s="115"/>
      <c r="N2225" s="113"/>
    </row>
    <row r="2226" spans="1:14" ht="16.5">
      <c r="A2226" s="105"/>
      <c r="B2226" s="67"/>
      <c r="C2226" s="67"/>
      <c r="D2226" s="67"/>
      <c r="E2226" s="68"/>
      <c r="F2226" s="108"/>
      <c r="G2226" s="111"/>
      <c r="H2226" s="109"/>
      <c r="I2226" s="108"/>
      <c r="J2226" s="115"/>
      <c r="K2226" s="113"/>
      <c r="L2226" s="108"/>
      <c r="M2226" s="115"/>
      <c r="N2226" s="113"/>
    </row>
    <row r="2227" spans="1:14" ht="16.5">
      <c r="A2227" s="105"/>
      <c r="B2227" s="67"/>
      <c r="C2227" s="67"/>
      <c r="D2227" s="67"/>
      <c r="E2227" s="68"/>
      <c r="F2227" s="108"/>
      <c r="G2227" s="111"/>
      <c r="H2227" s="109"/>
      <c r="I2227" s="108"/>
      <c r="J2227" s="115"/>
      <c r="K2227" s="113"/>
      <c r="L2227" s="108"/>
      <c r="M2227" s="115"/>
      <c r="N2227" s="113"/>
    </row>
    <row r="2228" spans="1:14" ht="16.5">
      <c r="A2228" s="105"/>
      <c r="B2228" s="67"/>
      <c r="C2228" s="67"/>
      <c r="D2228" s="67"/>
      <c r="E2228" s="68"/>
      <c r="F2228" s="108"/>
      <c r="G2228" s="111"/>
      <c r="H2228" s="109"/>
      <c r="I2228" s="108"/>
      <c r="J2228" s="115"/>
      <c r="K2228" s="113"/>
      <c r="L2228" s="108"/>
      <c r="M2228" s="115"/>
      <c r="N2228" s="113"/>
    </row>
    <row r="2229" spans="1:14" ht="16.5">
      <c r="A2229" s="105"/>
      <c r="B2229" s="67"/>
      <c r="C2229" s="67"/>
      <c r="D2229" s="67"/>
      <c r="E2229" s="68"/>
      <c r="F2229" s="108"/>
      <c r="G2229" s="111"/>
      <c r="H2229" s="109"/>
      <c r="I2229" s="108"/>
      <c r="J2229" s="115"/>
      <c r="K2229" s="113"/>
      <c r="L2229" s="108"/>
      <c r="M2229" s="115"/>
      <c r="N2229" s="113"/>
    </row>
    <row r="2230" spans="1:14" ht="16.5">
      <c r="A2230" s="105"/>
      <c r="B2230" s="67"/>
      <c r="C2230" s="67"/>
      <c r="D2230" s="67"/>
      <c r="E2230" s="68"/>
      <c r="F2230" s="108"/>
      <c r="G2230" s="111"/>
      <c r="H2230" s="109"/>
      <c r="I2230" s="108"/>
      <c r="J2230" s="115"/>
      <c r="K2230" s="113"/>
      <c r="L2230" s="108"/>
      <c r="M2230" s="115"/>
      <c r="N2230" s="113"/>
    </row>
    <row r="2231" spans="1:14" ht="16.5">
      <c r="A2231" s="105"/>
      <c r="B2231" s="67"/>
      <c r="C2231" s="67"/>
      <c r="D2231" s="67"/>
      <c r="E2231" s="68"/>
      <c r="F2231" s="108"/>
      <c r="G2231" s="111"/>
      <c r="H2231" s="109"/>
      <c r="I2231" s="108"/>
      <c r="J2231" s="115"/>
      <c r="K2231" s="113"/>
      <c r="L2231" s="108"/>
      <c r="M2231" s="115"/>
      <c r="N2231" s="113"/>
    </row>
    <row r="2232" spans="1:14" ht="16.5">
      <c r="A2232" s="105"/>
      <c r="B2232" s="67"/>
      <c r="C2232" s="67"/>
      <c r="D2232" s="67"/>
      <c r="E2232" s="68"/>
      <c r="F2232" s="108"/>
      <c r="G2232" s="111"/>
      <c r="H2232" s="109"/>
      <c r="I2232" s="108"/>
      <c r="J2232" s="115"/>
      <c r="K2232" s="113"/>
      <c r="L2232" s="108"/>
      <c r="M2232" s="115"/>
      <c r="N2232" s="113"/>
    </row>
    <row r="2233" spans="1:14" ht="16.5">
      <c r="A2233" s="105"/>
      <c r="B2233" s="67"/>
      <c r="C2233" s="67"/>
      <c r="D2233" s="67"/>
      <c r="E2233" s="68"/>
      <c r="F2233" s="108"/>
      <c r="G2233" s="111"/>
      <c r="H2233" s="109"/>
      <c r="I2233" s="108"/>
      <c r="J2233" s="115"/>
      <c r="K2233" s="113"/>
      <c r="L2233" s="108"/>
      <c r="M2233" s="115"/>
      <c r="N2233" s="113"/>
    </row>
    <row r="2234" spans="1:14" ht="16.5">
      <c r="A2234" s="105"/>
      <c r="B2234" s="67"/>
      <c r="C2234" s="67"/>
      <c r="D2234" s="67"/>
      <c r="E2234" s="68"/>
      <c r="F2234" s="108"/>
      <c r="G2234" s="111"/>
      <c r="H2234" s="109"/>
      <c r="I2234" s="108"/>
      <c r="J2234" s="115"/>
      <c r="K2234" s="113"/>
      <c r="L2234" s="108"/>
      <c r="M2234" s="115"/>
      <c r="N2234" s="113"/>
    </row>
    <row r="2235" spans="1:14" ht="16.5">
      <c r="A2235" s="105"/>
      <c r="B2235" s="67"/>
      <c r="C2235" s="67"/>
      <c r="D2235" s="67"/>
      <c r="E2235" s="68"/>
      <c r="F2235" s="108"/>
      <c r="G2235" s="111"/>
      <c r="H2235" s="109"/>
      <c r="I2235" s="108"/>
      <c r="J2235" s="115"/>
      <c r="K2235" s="113"/>
      <c r="L2235" s="108"/>
      <c r="M2235" s="115"/>
      <c r="N2235" s="113"/>
    </row>
    <row r="2236" spans="1:14" ht="16.5">
      <c r="A2236" s="105"/>
      <c r="B2236" s="67"/>
      <c r="C2236" s="67"/>
      <c r="D2236" s="67"/>
      <c r="E2236" s="68"/>
      <c r="F2236" s="108"/>
      <c r="G2236" s="111"/>
      <c r="H2236" s="109"/>
      <c r="I2236" s="108"/>
      <c r="J2236" s="115"/>
      <c r="K2236" s="113"/>
      <c r="L2236" s="108"/>
      <c r="M2236" s="115"/>
      <c r="N2236" s="113"/>
    </row>
    <row r="2237" spans="1:14" ht="16.5">
      <c r="A2237" s="105"/>
      <c r="B2237" s="67"/>
      <c r="C2237" s="67"/>
      <c r="D2237" s="67"/>
      <c r="E2237" s="68"/>
      <c r="F2237" s="108"/>
      <c r="G2237" s="111"/>
      <c r="H2237" s="109"/>
      <c r="I2237" s="108"/>
      <c r="J2237" s="115"/>
      <c r="K2237" s="113"/>
      <c r="L2237" s="108"/>
      <c r="M2237" s="115"/>
      <c r="N2237" s="113"/>
    </row>
    <row r="2238" spans="1:14" ht="16.5">
      <c r="A2238" s="105"/>
      <c r="B2238" s="67"/>
      <c r="C2238" s="67"/>
      <c r="D2238" s="67"/>
      <c r="E2238" s="68"/>
      <c r="F2238" s="108"/>
      <c r="G2238" s="111"/>
      <c r="H2238" s="109"/>
      <c r="I2238" s="108"/>
      <c r="J2238" s="115"/>
      <c r="K2238" s="113"/>
      <c r="L2238" s="108"/>
      <c r="M2238" s="115"/>
      <c r="N2238" s="113"/>
    </row>
    <row r="2239" spans="1:14" ht="16.5">
      <c r="A2239" s="105"/>
      <c r="B2239" s="67"/>
      <c r="C2239" s="67"/>
      <c r="D2239" s="67"/>
      <c r="E2239" s="68"/>
      <c r="F2239" s="108"/>
      <c r="G2239" s="111"/>
      <c r="H2239" s="109"/>
      <c r="I2239" s="108"/>
      <c r="J2239" s="115"/>
      <c r="K2239" s="113"/>
      <c r="L2239" s="108"/>
      <c r="M2239" s="115"/>
      <c r="N2239" s="113"/>
    </row>
    <row r="2240" spans="1:14" ht="16.5">
      <c r="A2240" s="105"/>
      <c r="B2240" s="67"/>
      <c r="C2240" s="67"/>
      <c r="D2240" s="67"/>
      <c r="E2240" s="68"/>
      <c r="F2240" s="108"/>
      <c r="G2240" s="111"/>
      <c r="H2240" s="109"/>
      <c r="I2240" s="108"/>
      <c r="J2240" s="115"/>
      <c r="K2240" s="113"/>
      <c r="L2240" s="108"/>
      <c r="M2240" s="115"/>
      <c r="N2240" s="113"/>
    </row>
    <row r="2241" spans="1:14" ht="16.5">
      <c r="A2241" s="105"/>
      <c r="B2241" s="67"/>
      <c r="C2241" s="67"/>
      <c r="D2241" s="67"/>
      <c r="E2241" s="68"/>
      <c r="F2241" s="108"/>
      <c r="G2241" s="111"/>
      <c r="H2241" s="109"/>
      <c r="I2241" s="108"/>
      <c r="J2241" s="115"/>
      <c r="K2241" s="113"/>
      <c r="L2241" s="108"/>
      <c r="M2241" s="115"/>
      <c r="N2241" s="113"/>
    </row>
    <row r="2242" spans="1:14" ht="16.5">
      <c r="A2242" s="105"/>
      <c r="B2242" s="67"/>
      <c r="C2242" s="67"/>
      <c r="D2242" s="67"/>
      <c r="E2242" s="68"/>
      <c r="F2242" s="108"/>
      <c r="G2242" s="111"/>
      <c r="H2242" s="109"/>
      <c r="I2242" s="108"/>
      <c r="J2242" s="115"/>
      <c r="K2242" s="113"/>
      <c r="L2242" s="108"/>
      <c r="M2242" s="115"/>
      <c r="N2242" s="113"/>
    </row>
    <row r="2243" spans="1:14" ht="16.5">
      <c r="A2243" s="105"/>
      <c r="B2243" s="67"/>
      <c r="C2243" s="67"/>
      <c r="D2243" s="67"/>
      <c r="E2243" s="68"/>
      <c r="F2243" s="108"/>
      <c r="G2243" s="111"/>
      <c r="H2243" s="109"/>
      <c r="I2243" s="108"/>
      <c r="J2243" s="115"/>
      <c r="K2243" s="113"/>
      <c r="L2243" s="108"/>
      <c r="M2243" s="115"/>
      <c r="N2243" s="113"/>
    </row>
    <row r="2244" spans="1:14" ht="16.5">
      <c r="A2244" s="105"/>
      <c r="B2244" s="67"/>
      <c r="C2244" s="67"/>
      <c r="D2244" s="67"/>
      <c r="E2244" s="68"/>
      <c r="F2244" s="108"/>
      <c r="G2244" s="111"/>
      <c r="H2244" s="109"/>
      <c r="I2244" s="108"/>
      <c r="J2244" s="115"/>
      <c r="K2244" s="113"/>
      <c r="L2244" s="108"/>
      <c r="M2244" s="115"/>
      <c r="N2244" s="113"/>
    </row>
    <row r="2245" spans="1:14" ht="16.5">
      <c r="A2245" s="105"/>
      <c r="B2245" s="67"/>
      <c r="C2245" s="67"/>
      <c r="D2245" s="67"/>
      <c r="E2245" s="68"/>
      <c r="F2245" s="108"/>
      <c r="G2245" s="111"/>
      <c r="H2245" s="109"/>
      <c r="I2245" s="108"/>
      <c r="J2245" s="115"/>
      <c r="K2245" s="113"/>
      <c r="L2245" s="108"/>
      <c r="M2245" s="115"/>
      <c r="N2245" s="113"/>
    </row>
    <row r="2246" spans="1:14" ht="16.5">
      <c r="A2246" s="105"/>
      <c r="B2246" s="67"/>
      <c r="C2246" s="67"/>
      <c r="D2246" s="67"/>
      <c r="E2246" s="68"/>
      <c r="F2246" s="108"/>
      <c r="G2246" s="111"/>
      <c r="H2246" s="109"/>
      <c r="I2246" s="108"/>
      <c r="J2246" s="115"/>
      <c r="K2246" s="113"/>
      <c r="L2246" s="108"/>
      <c r="M2246" s="115"/>
      <c r="N2246" s="113"/>
    </row>
    <row r="2247" spans="1:14" ht="16.5">
      <c r="A2247" s="105"/>
      <c r="B2247" s="67"/>
      <c r="C2247" s="67"/>
      <c r="D2247" s="67"/>
      <c r="E2247" s="68"/>
      <c r="F2247" s="108"/>
      <c r="G2247" s="111"/>
      <c r="H2247" s="109"/>
      <c r="I2247" s="108"/>
      <c r="J2247" s="115"/>
      <c r="K2247" s="113"/>
      <c r="L2247" s="108"/>
      <c r="M2247" s="115"/>
      <c r="N2247" s="113"/>
    </row>
    <row r="2248" spans="1:14" ht="16.5">
      <c r="A2248" s="105"/>
      <c r="B2248" s="67"/>
      <c r="C2248" s="67"/>
      <c r="D2248" s="67"/>
      <c r="E2248" s="68"/>
      <c r="F2248" s="108"/>
      <c r="G2248" s="111"/>
      <c r="H2248" s="109"/>
      <c r="I2248" s="108"/>
      <c r="J2248" s="115"/>
      <c r="K2248" s="113"/>
      <c r="L2248" s="108"/>
      <c r="M2248" s="115"/>
      <c r="N2248" s="113"/>
    </row>
    <row r="2249" spans="1:14" ht="16.5">
      <c r="A2249" s="105"/>
      <c r="B2249" s="67"/>
      <c r="C2249" s="67"/>
      <c r="D2249" s="67"/>
      <c r="E2249" s="68"/>
      <c r="F2249" s="108"/>
      <c r="G2249" s="111"/>
      <c r="H2249" s="109"/>
      <c r="I2249" s="108"/>
      <c r="J2249" s="115"/>
      <c r="K2249" s="113"/>
      <c r="L2249" s="108"/>
      <c r="M2249" s="115"/>
      <c r="N2249" s="113"/>
    </row>
    <row r="2250" spans="1:14" ht="16.5">
      <c r="A2250" s="105"/>
      <c r="B2250" s="67"/>
      <c r="C2250" s="67"/>
      <c r="D2250" s="67"/>
      <c r="E2250" s="68"/>
      <c r="F2250" s="108"/>
      <c r="G2250" s="111"/>
      <c r="H2250" s="109"/>
      <c r="I2250" s="108"/>
      <c r="J2250" s="115"/>
      <c r="K2250" s="113"/>
      <c r="L2250" s="108"/>
      <c r="M2250" s="115"/>
      <c r="N2250" s="113"/>
    </row>
    <row r="2251" spans="1:14" ht="16.5">
      <c r="A2251" s="105"/>
      <c r="B2251" s="67"/>
      <c r="C2251" s="67"/>
      <c r="D2251" s="67"/>
      <c r="E2251" s="68"/>
      <c r="F2251" s="108"/>
      <c r="G2251" s="111"/>
      <c r="H2251" s="109"/>
      <c r="I2251" s="108"/>
      <c r="J2251" s="115"/>
      <c r="K2251" s="113"/>
      <c r="L2251" s="108"/>
      <c r="M2251" s="115"/>
      <c r="N2251" s="113"/>
    </row>
    <row r="2252" spans="1:14" ht="16.5">
      <c r="A2252" s="105"/>
      <c r="B2252" s="67"/>
      <c r="C2252" s="67"/>
      <c r="D2252" s="67"/>
      <c r="E2252" s="68"/>
      <c r="F2252" s="108"/>
      <c r="G2252" s="111"/>
      <c r="H2252" s="109"/>
      <c r="I2252" s="108"/>
      <c r="J2252" s="115"/>
      <c r="K2252" s="113"/>
      <c r="L2252" s="108"/>
      <c r="M2252" s="115"/>
      <c r="N2252" s="113"/>
    </row>
    <row r="2253" spans="1:14" ht="16.5">
      <c r="A2253" s="105"/>
      <c r="B2253" s="67"/>
      <c r="C2253" s="67"/>
      <c r="D2253" s="67"/>
      <c r="E2253" s="68"/>
      <c r="F2253" s="108"/>
      <c r="G2253" s="111"/>
      <c r="H2253" s="109"/>
      <c r="I2253" s="108"/>
      <c r="J2253" s="115"/>
      <c r="K2253" s="113"/>
      <c r="L2253" s="108"/>
      <c r="M2253" s="115"/>
      <c r="N2253" s="113"/>
    </row>
    <row r="2254" spans="1:14" ht="16.5">
      <c r="A2254" s="105"/>
      <c r="B2254" s="67"/>
      <c r="C2254" s="67"/>
      <c r="D2254" s="67"/>
      <c r="E2254" s="68"/>
      <c r="F2254" s="108"/>
      <c r="G2254" s="111"/>
      <c r="H2254" s="109"/>
      <c r="I2254" s="108"/>
      <c r="J2254" s="115"/>
      <c r="K2254" s="113"/>
      <c r="L2254" s="108"/>
      <c r="M2254" s="115"/>
      <c r="N2254" s="113"/>
    </row>
    <row r="2255" spans="1:14" ht="16.5">
      <c r="A2255" s="105"/>
      <c r="B2255" s="67"/>
      <c r="C2255" s="67"/>
      <c r="D2255" s="67"/>
      <c r="E2255" s="68"/>
      <c r="F2255" s="108"/>
      <c r="G2255" s="111"/>
      <c r="H2255" s="109"/>
      <c r="I2255" s="108"/>
      <c r="J2255" s="115"/>
      <c r="K2255" s="113"/>
      <c r="L2255" s="108"/>
      <c r="M2255" s="115"/>
      <c r="N2255" s="113"/>
    </row>
    <row r="2256" spans="1:14" ht="16.5">
      <c r="A2256" s="105"/>
      <c r="B2256" s="67"/>
      <c r="C2256" s="67"/>
      <c r="D2256" s="67"/>
      <c r="E2256" s="68"/>
      <c r="F2256" s="108"/>
      <c r="G2256" s="111"/>
      <c r="H2256" s="109"/>
      <c r="I2256" s="108"/>
      <c r="J2256" s="115"/>
      <c r="K2256" s="113"/>
      <c r="L2256" s="108"/>
      <c r="M2256" s="115"/>
      <c r="N2256" s="113"/>
    </row>
    <row r="2257" spans="1:14" ht="16.5">
      <c r="A2257" s="105"/>
      <c r="B2257" s="67"/>
      <c r="C2257" s="67"/>
      <c r="D2257" s="67"/>
      <c r="E2257" s="68"/>
      <c r="F2257" s="108"/>
      <c r="G2257" s="111"/>
      <c r="H2257" s="109"/>
      <c r="I2257" s="108"/>
      <c r="J2257" s="115"/>
      <c r="K2257" s="113"/>
      <c r="L2257" s="108"/>
      <c r="M2257" s="115"/>
      <c r="N2257" s="113"/>
    </row>
    <row r="2258" spans="1:14" ht="16.5">
      <c r="A2258" s="105"/>
      <c r="B2258" s="67"/>
      <c r="C2258" s="67"/>
      <c r="D2258" s="67"/>
      <c r="E2258" s="68"/>
      <c r="F2258" s="108"/>
      <c r="G2258" s="111"/>
      <c r="H2258" s="109"/>
      <c r="I2258" s="108"/>
      <c r="J2258" s="115"/>
      <c r="K2258" s="113"/>
      <c r="L2258" s="108"/>
      <c r="M2258" s="115"/>
      <c r="N2258" s="113"/>
    </row>
    <row r="2259" spans="1:14" ht="16.5">
      <c r="A2259" s="105"/>
      <c r="B2259" s="67"/>
      <c r="C2259" s="67"/>
      <c r="D2259" s="67"/>
      <c r="E2259" s="68"/>
      <c r="F2259" s="108"/>
      <c r="G2259" s="111"/>
      <c r="H2259" s="109"/>
      <c r="I2259" s="108"/>
      <c r="J2259" s="115"/>
      <c r="K2259" s="113"/>
      <c r="L2259" s="108"/>
      <c r="M2259" s="115"/>
      <c r="N2259" s="113"/>
    </row>
    <row r="2260" spans="1:14" ht="16.5">
      <c r="A2260" s="105"/>
      <c r="B2260" s="67"/>
      <c r="C2260" s="67"/>
      <c r="D2260" s="67"/>
      <c r="E2260" s="68"/>
      <c r="F2260" s="108"/>
      <c r="G2260" s="111"/>
      <c r="H2260" s="109"/>
      <c r="I2260" s="108"/>
      <c r="J2260" s="115"/>
      <c r="K2260" s="113"/>
      <c r="L2260" s="108"/>
      <c r="M2260" s="115"/>
      <c r="N2260" s="113"/>
    </row>
    <row r="2261" spans="1:14" ht="16.5">
      <c r="A2261" s="105"/>
      <c r="B2261" s="67"/>
      <c r="C2261" s="67"/>
      <c r="D2261" s="67"/>
      <c r="E2261" s="68"/>
      <c r="F2261" s="108"/>
      <c r="G2261" s="111"/>
      <c r="H2261" s="109"/>
      <c r="I2261" s="108"/>
      <c r="J2261" s="115"/>
      <c r="K2261" s="113"/>
      <c r="L2261" s="108"/>
      <c r="M2261" s="115"/>
      <c r="N2261" s="113"/>
    </row>
    <row r="2262" spans="1:14" ht="16.5">
      <c r="A2262" s="105"/>
      <c r="B2262" s="67"/>
      <c r="C2262" s="67"/>
      <c r="D2262" s="67"/>
      <c r="E2262" s="68"/>
      <c r="F2262" s="108"/>
      <c r="G2262" s="111"/>
      <c r="H2262" s="109"/>
      <c r="I2262" s="108"/>
      <c r="J2262" s="115"/>
      <c r="K2262" s="113"/>
      <c r="L2262" s="108"/>
      <c r="M2262" s="115"/>
      <c r="N2262" s="113"/>
    </row>
    <row r="2263" spans="1:14" ht="16.5">
      <c r="A2263" s="105"/>
      <c r="B2263" s="67"/>
      <c r="C2263" s="67"/>
      <c r="D2263" s="67"/>
      <c r="E2263" s="68"/>
      <c r="F2263" s="108"/>
      <c r="G2263" s="111"/>
      <c r="H2263" s="109"/>
      <c r="I2263" s="108"/>
      <c r="J2263" s="115"/>
      <c r="K2263" s="113"/>
      <c r="L2263" s="108"/>
      <c r="M2263" s="115"/>
      <c r="N2263" s="113"/>
    </row>
    <row r="2264" spans="1:14" ht="16.5">
      <c r="A2264" s="105"/>
      <c r="B2264" s="67"/>
      <c r="C2264" s="67"/>
      <c r="D2264" s="67"/>
      <c r="E2264" s="68"/>
      <c r="F2264" s="108"/>
      <c r="G2264" s="111"/>
      <c r="H2264" s="109"/>
      <c r="I2264" s="108"/>
      <c r="J2264" s="115"/>
      <c r="K2264" s="113"/>
      <c r="L2264" s="108"/>
      <c r="M2264" s="115"/>
      <c r="N2264" s="113"/>
    </row>
    <row r="2265" spans="1:14" ht="16.5">
      <c r="A2265" s="105"/>
      <c r="B2265" s="67"/>
      <c r="C2265" s="67"/>
      <c r="D2265" s="67"/>
      <c r="E2265" s="68"/>
      <c r="F2265" s="108"/>
      <c r="G2265" s="111"/>
      <c r="H2265" s="109"/>
      <c r="I2265" s="108"/>
      <c r="J2265" s="115"/>
      <c r="K2265" s="113"/>
      <c r="L2265" s="108"/>
      <c r="M2265" s="115"/>
      <c r="N2265" s="113"/>
    </row>
    <row r="2266" spans="1:14" ht="16.5">
      <c r="A2266" s="105"/>
      <c r="B2266" s="67"/>
      <c r="C2266" s="67"/>
      <c r="D2266" s="67"/>
      <c r="E2266" s="68"/>
      <c r="F2266" s="108"/>
      <c r="G2266" s="111"/>
      <c r="H2266" s="109"/>
      <c r="I2266" s="108"/>
      <c r="J2266" s="115"/>
      <c r="K2266" s="113"/>
      <c r="L2266" s="108"/>
      <c r="M2266" s="115"/>
      <c r="N2266" s="113"/>
    </row>
    <row r="2267" spans="1:14" ht="16.5">
      <c r="A2267" s="105"/>
      <c r="B2267" s="67"/>
      <c r="C2267" s="67"/>
      <c r="D2267" s="67"/>
      <c r="E2267" s="68"/>
      <c r="F2267" s="108"/>
      <c r="G2267" s="111"/>
      <c r="H2267" s="109"/>
      <c r="I2267" s="108"/>
      <c r="J2267" s="115"/>
      <c r="K2267" s="113"/>
      <c r="L2267" s="108"/>
      <c r="M2267" s="115"/>
      <c r="N2267" s="113"/>
    </row>
    <row r="2268" spans="1:14" ht="16.5">
      <c r="A2268" s="105"/>
      <c r="B2268" s="67"/>
      <c r="C2268" s="67"/>
      <c r="D2268" s="67"/>
      <c r="E2268" s="68"/>
      <c r="F2268" s="108"/>
      <c r="G2268" s="111"/>
      <c r="H2268" s="109"/>
      <c r="I2268" s="108"/>
      <c r="J2268" s="115"/>
      <c r="K2268" s="113"/>
      <c r="L2268" s="108"/>
      <c r="M2268" s="115"/>
      <c r="N2268" s="113"/>
    </row>
    <row r="2269" spans="1:14" ht="16.5">
      <c r="A2269" s="105"/>
      <c r="B2269" s="67"/>
      <c r="C2269" s="67"/>
      <c r="D2269" s="67"/>
      <c r="E2269" s="68"/>
      <c r="F2269" s="108"/>
      <c r="G2269" s="111"/>
      <c r="H2269" s="109"/>
      <c r="I2269" s="108"/>
      <c r="J2269" s="115"/>
      <c r="K2269" s="113"/>
      <c r="L2269" s="108"/>
      <c r="M2269" s="115"/>
      <c r="N2269" s="113"/>
    </row>
    <row r="2270" spans="1:14" ht="16.5">
      <c r="A2270" s="105"/>
      <c r="B2270" s="67"/>
      <c r="C2270" s="67"/>
      <c r="D2270" s="67"/>
      <c r="E2270" s="68"/>
      <c r="F2270" s="108"/>
      <c r="G2270" s="111"/>
      <c r="H2270" s="109"/>
      <c r="I2270" s="108"/>
      <c r="J2270" s="115"/>
      <c r="K2270" s="113"/>
      <c r="L2270" s="108"/>
      <c r="M2270" s="115"/>
      <c r="N2270" s="113"/>
    </row>
    <row r="2271" spans="1:14" ht="16.5">
      <c r="A2271" s="105"/>
      <c r="B2271" s="67"/>
      <c r="C2271" s="67"/>
      <c r="D2271" s="67"/>
      <c r="E2271" s="68"/>
      <c r="F2271" s="108"/>
      <c r="G2271" s="111"/>
      <c r="H2271" s="109"/>
      <c r="I2271" s="108"/>
      <c r="J2271" s="115"/>
      <c r="K2271" s="113"/>
      <c r="L2271" s="108"/>
      <c r="M2271" s="115"/>
      <c r="N2271" s="113"/>
    </row>
    <row r="2272" spans="1:14" ht="16.5">
      <c r="A2272" s="105"/>
      <c r="B2272" s="67"/>
      <c r="C2272" s="67"/>
      <c r="D2272" s="67"/>
      <c r="E2272" s="68"/>
      <c r="F2272" s="108"/>
      <c r="G2272" s="111"/>
      <c r="H2272" s="109"/>
      <c r="I2272" s="108"/>
      <c r="J2272" s="115"/>
      <c r="K2272" s="113"/>
      <c r="L2272" s="108"/>
      <c r="M2272" s="115"/>
      <c r="N2272" s="113"/>
    </row>
    <row r="2273" spans="1:14" ht="16.5">
      <c r="A2273" s="105"/>
      <c r="B2273" s="67"/>
      <c r="C2273" s="67"/>
      <c r="D2273" s="67"/>
      <c r="E2273" s="68"/>
      <c r="F2273" s="108"/>
      <c r="G2273" s="111"/>
      <c r="H2273" s="109"/>
      <c r="I2273" s="108"/>
      <c r="J2273" s="115"/>
      <c r="K2273" s="113"/>
      <c r="L2273" s="108"/>
      <c r="M2273" s="115"/>
      <c r="N2273" s="113"/>
    </row>
    <row r="2274" spans="1:14" ht="16.5">
      <c r="A2274" s="105"/>
      <c r="B2274" s="67"/>
      <c r="C2274" s="67"/>
      <c r="D2274" s="67"/>
      <c r="E2274" s="68"/>
      <c r="F2274" s="108"/>
      <c r="G2274" s="111"/>
      <c r="H2274" s="109"/>
      <c r="I2274" s="108"/>
      <c r="J2274" s="115"/>
      <c r="K2274" s="113"/>
      <c r="L2274" s="108"/>
      <c r="M2274" s="115"/>
      <c r="N2274" s="113"/>
    </row>
    <row r="2275" spans="1:14" ht="16.5">
      <c r="A2275" s="105"/>
      <c r="B2275" s="67"/>
      <c r="C2275" s="67"/>
      <c r="D2275" s="67"/>
      <c r="E2275" s="68"/>
      <c r="F2275" s="108"/>
      <c r="G2275" s="111"/>
      <c r="H2275" s="109"/>
      <c r="I2275" s="108"/>
      <c r="J2275" s="115"/>
      <c r="K2275" s="113"/>
      <c r="L2275" s="108"/>
      <c r="M2275" s="115"/>
      <c r="N2275" s="113"/>
    </row>
    <row r="2276" spans="1:14" ht="16.5">
      <c r="A2276" s="105"/>
      <c r="B2276" s="67"/>
      <c r="C2276" s="67"/>
      <c r="D2276" s="67"/>
      <c r="E2276" s="68"/>
      <c r="F2276" s="108"/>
      <c r="G2276" s="111"/>
      <c r="H2276" s="109"/>
      <c r="I2276" s="108"/>
      <c r="J2276" s="115"/>
      <c r="K2276" s="113"/>
      <c r="L2276" s="108"/>
      <c r="M2276" s="115"/>
      <c r="N2276" s="113"/>
    </row>
    <row r="2277" spans="1:14" ht="16.5">
      <c r="A2277" s="105"/>
      <c r="B2277" s="67"/>
      <c r="C2277" s="67"/>
      <c r="D2277" s="67"/>
      <c r="E2277" s="68"/>
      <c r="F2277" s="108"/>
      <c r="G2277" s="111"/>
      <c r="H2277" s="109"/>
      <c r="I2277" s="108"/>
      <c r="J2277" s="115"/>
      <c r="K2277" s="113"/>
      <c r="L2277" s="108"/>
      <c r="M2277" s="115"/>
      <c r="N2277" s="113"/>
    </row>
    <row r="2278" spans="1:14" ht="16.5">
      <c r="A2278" s="105"/>
      <c r="B2278" s="67"/>
      <c r="C2278" s="67"/>
      <c r="D2278" s="67"/>
      <c r="E2278" s="68"/>
      <c r="F2278" s="108"/>
      <c r="G2278" s="111"/>
      <c r="H2278" s="109"/>
      <c r="I2278" s="108"/>
      <c r="J2278" s="115"/>
      <c r="K2278" s="113"/>
      <c r="L2278" s="108"/>
      <c r="M2278" s="115"/>
      <c r="N2278" s="113"/>
    </row>
    <row r="2279" spans="1:14" ht="16.5">
      <c r="A2279" s="105"/>
      <c r="B2279" s="67"/>
      <c r="C2279" s="67"/>
      <c r="D2279" s="67"/>
      <c r="E2279" s="68"/>
      <c r="F2279" s="108"/>
      <c r="G2279" s="111"/>
      <c r="H2279" s="109"/>
      <c r="I2279" s="108"/>
      <c r="J2279" s="115"/>
      <c r="K2279" s="113"/>
      <c r="L2279" s="108"/>
      <c r="M2279" s="115"/>
      <c r="N2279" s="113"/>
    </row>
    <row r="2280" spans="1:14" ht="16.5">
      <c r="A2280" s="105"/>
      <c r="B2280" s="67"/>
      <c r="C2280" s="67"/>
      <c r="D2280" s="67"/>
      <c r="E2280" s="68"/>
      <c r="F2280" s="108"/>
      <c r="G2280" s="111"/>
      <c r="H2280" s="109"/>
      <c r="I2280" s="108"/>
      <c r="J2280" s="115"/>
      <c r="K2280" s="113"/>
      <c r="L2280" s="108"/>
      <c r="M2280" s="115"/>
      <c r="N2280" s="113"/>
    </row>
    <row r="2281" spans="1:14" ht="16.5">
      <c r="A2281" s="105"/>
      <c r="B2281" s="67"/>
      <c r="C2281" s="67"/>
      <c r="D2281" s="67"/>
      <c r="E2281" s="68"/>
      <c r="F2281" s="108"/>
      <c r="G2281" s="111"/>
      <c r="H2281" s="109"/>
      <c r="I2281" s="108"/>
      <c r="J2281" s="115"/>
      <c r="K2281" s="113"/>
      <c r="L2281" s="108"/>
      <c r="M2281" s="115"/>
      <c r="N2281" s="113"/>
    </row>
    <row r="2282" spans="1:14" ht="16.5">
      <c r="A2282" s="105"/>
      <c r="B2282" s="67"/>
      <c r="C2282" s="67"/>
      <c r="D2282" s="67"/>
      <c r="E2282" s="68"/>
      <c r="F2282" s="108"/>
      <c r="G2282" s="111"/>
      <c r="H2282" s="109"/>
      <c r="I2282" s="108"/>
      <c r="J2282" s="115"/>
      <c r="K2282" s="113"/>
      <c r="L2282" s="108"/>
      <c r="M2282" s="115"/>
      <c r="N2282" s="113"/>
    </row>
    <row r="2283" spans="1:14" ht="16.5">
      <c r="A2283" s="105"/>
      <c r="B2283" s="67"/>
      <c r="C2283" s="67"/>
      <c r="D2283" s="67"/>
      <c r="E2283" s="68"/>
      <c r="F2283" s="108"/>
      <c r="G2283" s="111"/>
      <c r="H2283" s="109"/>
      <c r="I2283" s="108"/>
      <c r="J2283" s="115"/>
      <c r="K2283" s="113"/>
      <c r="L2283" s="108"/>
      <c r="M2283" s="115"/>
      <c r="N2283" s="113"/>
    </row>
    <row r="2284" spans="1:14" ht="16.5">
      <c r="A2284" s="105"/>
      <c r="B2284" s="67"/>
      <c r="C2284" s="67"/>
      <c r="D2284" s="67"/>
      <c r="E2284" s="68"/>
      <c r="F2284" s="108"/>
      <c r="G2284" s="111"/>
      <c r="H2284" s="109"/>
      <c r="I2284" s="108"/>
      <c r="J2284" s="115"/>
      <c r="K2284" s="113"/>
      <c r="L2284" s="108"/>
      <c r="M2284" s="115"/>
      <c r="N2284" s="113"/>
    </row>
    <row r="2285" spans="1:14" ht="16.5">
      <c r="A2285" s="105"/>
      <c r="B2285" s="67"/>
      <c r="C2285" s="67"/>
      <c r="D2285" s="67"/>
      <c r="E2285" s="68"/>
      <c r="F2285" s="108"/>
      <c r="G2285" s="111"/>
      <c r="H2285" s="109"/>
      <c r="I2285" s="108"/>
      <c r="J2285" s="115"/>
      <c r="K2285" s="113"/>
      <c r="L2285" s="108"/>
      <c r="M2285" s="115"/>
      <c r="N2285" s="113"/>
    </row>
    <row r="2286" spans="1:14" ht="16.5">
      <c r="A2286" s="105"/>
      <c r="B2286" s="67"/>
      <c r="C2286" s="67"/>
      <c r="D2286" s="67"/>
      <c r="E2286" s="68"/>
      <c r="F2286" s="108"/>
      <c r="G2286" s="111"/>
      <c r="H2286" s="109"/>
      <c r="I2286" s="108"/>
      <c r="J2286" s="115"/>
      <c r="K2286" s="113"/>
      <c r="L2286" s="108"/>
      <c r="M2286" s="115"/>
      <c r="N2286" s="113"/>
    </row>
    <row r="2287" spans="1:14" ht="16.5">
      <c r="A2287" s="105"/>
      <c r="B2287" s="67"/>
      <c r="C2287" s="67"/>
      <c r="D2287" s="67"/>
      <c r="E2287" s="68"/>
      <c r="F2287" s="108"/>
      <c r="G2287" s="111"/>
      <c r="H2287" s="109"/>
      <c r="I2287" s="108"/>
      <c r="J2287" s="115"/>
      <c r="K2287" s="113"/>
      <c r="L2287" s="108"/>
      <c r="M2287" s="115"/>
      <c r="N2287" s="113"/>
    </row>
    <row r="2288" spans="1:14" ht="16.5">
      <c r="A2288" s="105"/>
      <c r="B2288" s="67"/>
      <c r="C2288" s="67"/>
      <c r="D2288" s="67"/>
      <c r="E2288" s="68"/>
      <c r="F2288" s="108"/>
      <c r="G2288" s="111"/>
      <c r="H2288" s="109"/>
      <c r="I2288" s="108"/>
      <c r="J2288" s="115"/>
      <c r="K2288" s="113"/>
      <c r="L2288" s="108"/>
      <c r="M2288" s="115"/>
      <c r="N2288" s="113"/>
    </row>
    <row r="2289" spans="1:14" ht="16.5">
      <c r="A2289" s="105"/>
      <c r="B2289" s="67"/>
      <c r="C2289" s="67"/>
      <c r="D2289" s="67"/>
      <c r="E2289" s="68"/>
      <c r="F2289" s="108"/>
      <c r="G2289" s="111"/>
      <c r="H2289" s="109"/>
      <c r="I2289" s="108"/>
      <c r="J2289" s="115"/>
      <c r="K2289" s="113"/>
      <c r="L2289" s="108"/>
      <c r="M2289" s="115"/>
      <c r="N2289" s="113"/>
    </row>
    <row r="2290" spans="1:14" ht="16.5">
      <c r="A2290" s="105"/>
      <c r="B2290" s="67"/>
      <c r="C2290" s="67"/>
      <c r="D2290" s="67"/>
      <c r="E2290" s="68"/>
      <c r="F2290" s="108"/>
      <c r="G2290" s="111"/>
      <c r="H2290" s="109"/>
      <c r="I2290" s="108"/>
      <c r="J2290" s="115"/>
      <c r="K2290" s="113"/>
      <c r="L2290" s="108"/>
      <c r="M2290" s="115"/>
      <c r="N2290" s="113"/>
    </row>
    <row r="2291" spans="1:14" ht="16.5">
      <c r="A2291" s="105"/>
      <c r="B2291" s="67"/>
      <c r="C2291" s="67"/>
      <c r="D2291" s="67"/>
      <c r="E2291" s="68"/>
      <c r="F2291" s="108"/>
      <c r="G2291" s="111"/>
      <c r="H2291" s="109"/>
      <c r="I2291" s="108"/>
      <c r="J2291" s="115"/>
      <c r="K2291" s="113"/>
      <c r="L2291" s="108"/>
      <c r="M2291" s="115"/>
      <c r="N2291" s="113"/>
    </row>
    <row r="2292" spans="1:14" ht="16.5">
      <c r="A2292" s="105"/>
      <c r="B2292" s="67"/>
      <c r="C2292" s="67"/>
      <c r="D2292" s="67"/>
      <c r="E2292" s="68"/>
      <c r="F2292" s="108"/>
      <c r="G2292" s="111"/>
      <c r="H2292" s="109"/>
      <c r="I2292" s="108"/>
      <c r="J2292" s="115"/>
      <c r="K2292" s="113"/>
      <c r="L2292" s="108"/>
      <c r="M2292" s="115"/>
      <c r="N2292" s="113"/>
    </row>
    <row r="2293" spans="1:14" ht="16.5">
      <c r="A2293" s="105"/>
      <c r="B2293" s="67"/>
      <c r="C2293" s="67"/>
      <c r="D2293" s="67"/>
      <c r="E2293" s="68"/>
      <c r="F2293" s="108"/>
      <c r="G2293" s="111"/>
      <c r="H2293" s="109"/>
      <c r="I2293" s="108"/>
      <c r="J2293" s="115"/>
      <c r="K2293" s="113"/>
      <c r="L2293" s="108"/>
      <c r="M2293" s="115"/>
      <c r="N2293" s="113"/>
    </row>
    <row r="2294" spans="1:14" ht="16.5">
      <c r="A2294" s="105"/>
      <c r="B2294" s="67"/>
      <c r="C2294" s="67"/>
      <c r="D2294" s="67"/>
      <c r="E2294" s="68"/>
      <c r="F2294" s="108"/>
      <c r="G2294" s="111"/>
      <c r="H2294" s="109"/>
      <c r="I2294" s="108"/>
      <c r="J2294" s="115"/>
      <c r="K2294" s="113"/>
      <c r="L2294" s="108"/>
      <c r="M2294" s="115"/>
      <c r="N2294" s="113"/>
    </row>
    <row r="2295" spans="1:14" ht="16.5">
      <c r="A2295" s="105"/>
      <c r="B2295" s="67"/>
      <c r="C2295" s="67"/>
      <c r="D2295" s="67"/>
      <c r="E2295" s="68"/>
      <c r="F2295" s="108"/>
      <c r="G2295" s="111"/>
      <c r="H2295" s="109"/>
      <c r="I2295" s="108"/>
      <c r="J2295" s="115"/>
      <c r="K2295" s="113"/>
      <c r="L2295" s="108"/>
      <c r="M2295" s="115"/>
      <c r="N2295" s="113"/>
    </row>
    <row r="2296" spans="1:14" ht="16.5">
      <c r="A2296" s="105"/>
      <c r="B2296" s="67"/>
      <c r="C2296" s="67"/>
      <c r="D2296" s="67"/>
      <c r="E2296" s="68"/>
      <c r="F2296" s="108"/>
      <c r="G2296" s="111"/>
      <c r="H2296" s="109"/>
      <c r="I2296" s="108"/>
      <c r="J2296" s="115"/>
      <c r="K2296" s="113"/>
      <c r="L2296" s="108"/>
      <c r="M2296" s="115"/>
      <c r="N2296" s="113"/>
    </row>
    <row r="2297" spans="1:14" ht="16.5">
      <c r="A2297" s="105"/>
      <c r="B2297" s="67"/>
      <c r="C2297" s="67"/>
      <c r="D2297" s="67"/>
      <c r="E2297" s="68"/>
      <c r="F2297" s="108"/>
      <c r="G2297" s="111"/>
      <c r="H2297" s="109"/>
      <c r="I2297" s="108"/>
      <c r="J2297" s="115"/>
      <c r="K2297" s="113"/>
      <c r="L2297" s="108"/>
      <c r="M2297" s="115"/>
      <c r="N2297" s="113"/>
    </row>
    <row r="2298" spans="1:14" ht="16.5">
      <c r="A2298" s="105"/>
      <c r="B2298" s="67"/>
      <c r="C2298" s="67"/>
      <c r="D2298" s="67"/>
      <c r="E2298" s="68"/>
      <c r="F2298" s="108"/>
      <c r="G2298" s="111"/>
      <c r="H2298" s="109"/>
      <c r="I2298" s="108"/>
      <c r="J2298" s="115"/>
      <c r="K2298" s="113"/>
      <c r="L2298" s="108"/>
      <c r="M2298" s="115"/>
      <c r="N2298" s="113"/>
    </row>
    <row r="2299" spans="1:14" ht="16.5">
      <c r="A2299" s="105"/>
      <c r="B2299" s="67"/>
      <c r="C2299" s="67"/>
      <c r="D2299" s="67"/>
      <c r="E2299" s="68"/>
      <c r="F2299" s="108"/>
      <c r="G2299" s="111"/>
      <c r="H2299" s="109"/>
      <c r="I2299" s="108"/>
      <c r="J2299" s="115"/>
      <c r="K2299" s="113"/>
      <c r="L2299" s="108"/>
      <c r="M2299" s="115"/>
      <c r="N2299" s="113"/>
    </row>
    <row r="2300" spans="1:14" ht="16.5">
      <c r="A2300" s="105"/>
      <c r="B2300" s="67"/>
      <c r="C2300" s="67"/>
      <c r="D2300" s="67"/>
      <c r="E2300" s="68"/>
      <c r="F2300" s="108"/>
      <c r="G2300" s="111"/>
      <c r="H2300" s="109"/>
      <c r="I2300" s="108"/>
      <c r="J2300" s="115"/>
      <c r="K2300" s="113"/>
      <c r="L2300" s="108"/>
      <c r="M2300" s="115"/>
      <c r="N2300" s="113"/>
    </row>
    <row r="2301" spans="1:14" ht="16.5">
      <c r="A2301" s="105"/>
      <c r="B2301" s="67"/>
      <c r="C2301" s="67"/>
      <c r="D2301" s="67"/>
      <c r="E2301" s="68"/>
      <c r="F2301" s="108"/>
      <c r="G2301" s="111"/>
      <c r="H2301" s="109"/>
      <c r="I2301" s="108"/>
      <c r="J2301" s="115"/>
      <c r="K2301" s="113"/>
      <c r="L2301" s="108"/>
      <c r="M2301" s="115"/>
      <c r="N2301" s="113"/>
    </row>
    <row r="2302" spans="1:14" ht="16.5">
      <c r="A2302" s="105"/>
      <c r="B2302" s="67"/>
      <c r="C2302" s="67"/>
      <c r="D2302" s="67"/>
      <c r="E2302" s="68"/>
      <c r="F2302" s="108"/>
      <c r="G2302" s="111"/>
      <c r="H2302" s="109"/>
      <c r="I2302" s="108"/>
      <c r="J2302" s="115"/>
      <c r="K2302" s="113"/>
      <c r="L2302" s="108"/>
      <c r="M2302" s="115"/>
      <c r="N2302" s="113"/>
    </row>
    <row r="2303" spans="1:14" ht="16.5">
      <c r="A2303" s="105"/>
      <c r="B2303" s="67"/>
      <c r="C2303" s="67"/>
      <c r="D2303" s="67"/>
      <c r="E2303" s="68"/>
      <c r="F2303" s="108"/>
      <c r="G2303" s="111"/>
      <c r="H2303" s="109"/>
      <c r="I2303" s="108"/>
      <c r="J2303" s="115"/>
      <c r="K2303" s="113"/>
      <c r="L2303" s="108"/>
      <c r="M2303" s="115"/>
      <c r="N2303" s="113"/>
    </row>
    <row r="2304" spans="1:14" ht="16.5">
      <c r="A2304" s="105"/>
      <c r="B2304" s="67"/>
      <c r="C2304" s="67"/>
      <c r="D2304" s="67"/>
      <c r="E2304" s="68"/>
      <c r="F2304" s="108"/>
      <c r="G2304" s="111"/>
      <c r="H2304" s="109"/>
      <c r="I2304" s="108"/>
      <c r="J2304" s="115"/>
      <c r="K2304" s="113"/>
      <c r="L2304" s="108"/>
      <c r="M2304" s="115"/>
      <c r="N2304" s="113"/>
    </row>
    <row r="2305" spans="1:14" ht="16.5">
      <c r="A2305" s="105"/>
      <c r="B2305" s="67"/>
      <c r="C2305" s="67"/>
      <c r="D2305" s="67"/>
      <c r="E2305" s="68"/>
      <c r="F2305" s="108"/>
      <c r="G2305" s="111"/>
      <c r="H2305" s="109"/>
      <c r="I2305" s="108"/>
      <c r="J2305" s="115"/>
      <c r="K2305" s="113"/>
      <c r="L2305" s="108"/>
      <c r="M2305" s="115"/>
      <c r="N2305" s="113"/>
    </row>
    <row r="2306" spans="1:14" ht="16.5">
      <c r="A2306" s="105"/>
      <c r="B2306" s="67"/>
      <c r="C2306" s="67"/>
      <c r="D2306" s="67"/>
      <c r="E2306" s="68"/>
      <c r="F2306" s="108"/>
      <c r="G2306" s="111"/>
      <c r="H2306" s="109"/>
      <c r="I2306" s="108"/>
      <c r="J2306" s="115"/>
      <c r="K2306" s="113"/>
      <c r="L2306" s="108"/>
      <c r="M2306" s="115"/>
      <c r="N2306" s="113"/>
    </row>
    <row r="2307" spans="1:14" ht="16.5">
      <c r="A2307" s="105"/>
      <c r="B2307" s="67"/>
      <c r="C2307" s="67"/>
      <c r="D2307" s="67"/>
      <c r="E2307" s="68"/>
      <c r="F2307" s="108"/>
      <c r="G2307" s="111"/>
      <c r="H2307" s="109"/>
      <c r="I2307" s="108"/>
      <c r="J2307" s="115"/>
      <c r="K2307" s="113"/>
      <c r="L2307" s="108"/>
      <c r="M2307" s="115"/>
      <c r="N2307" s="113"/>
    </row>
    <row r="2308" spans="1:14" ht="16.5">
      <c r="A2308" s="105"/>
      <c r="B2308" s="67"/>
      <c r="C2308" s="67"/>
      <c r="D2308" s="67"/>
      <c r="E2308" s="68"/>
      <c r="F2308" s="108"/>
      <c r="G2308" s="111"/>
      <c r="H2308" s="109"/>
      <c r="I2308" s="108"/>
      <c r="J2308" s="115"/>
      <c r="K2308" s="113"/>
      <c r="L2308" s="108"/>
      <c r="M2308" s="115"/>
      <c r="N2308" s="113"/>
    </row>
    <row r="2309" spans="1:14" ht="16.5">
      <c r="A2309" s="105"/>
      <c r="B2309" s="67"/>
      <c r="C2309" s="67"/>
      <c r="D2309" s="67"/>
      <c r="E2309" s="68"/>
      <c r="F2309" s="108"/>
      <c r="G2309" s="111"/>
      <c r="H2309" s="109"/>
      <c r="I2309" s="108"/>
      <c r="J2309" s="115"/>
      <c r="K2309" s="113"/>
      <c r="L2309" s="108"/>
      <c r="M2309" s="115"/>
      <c r="N2309" s="113"/>
    </row>
    <row r="2310" spans="1:14" ht="16.5">
      <c r="A2310" s="105"/>
      <c r="B2310" s="67"/>
      <c r="C2310" s="67"/>
      <c r="D2310" s="67"/>
      <c r="E2310" s="68"/>
      <c r="F2310" s="108"/>
      <c r="G2310" s="111"/>
      <c r="H2310" s="109"/>
      <c r="I2310" s="108"/>
      <c r="J2310" s="115"/>
      <c r="K2310" s="113"/>
      <c r="L2310" s="108"/>
      <c r="M2310" s="115"/>
      <c r="N2310" s="113"/>
    </row>
    <row r="2311" spans="1:14" ht="16.5">
      <c r="A2311" s="105"/>
      <c r="B2311" s="67"/>
      <c r="C2311" s="67"/>
      <c r="D2311" s="67"/>
      <c r="E2311" s="68"/>
      <c r="F2311" s="108"/>
      <c r="G2311" s="111"/>
      <c r="H2311" s="109"/>
      <c r="I2311" s="108"/>
      <c r="J2311" s="115"/>
      <c r="K2311" s="113"/>
      <c r="L2311" s="108"/>
      <c r="M2311" s="115"/>
      <c r="N2311" s="113"/>
    </row>
    <row r="2312" spans="1:14" ht="16.5">
      <c r="A2312" s="105"/>
      <c r="B2312" s="67"/>
      <c r="C2312" s="67"/>
      <c r="D2312" s="67"/>
      <c r="E2312" s="68"/>
      <c r="F2312" s="108"/>
      <c r="G2312" s="111"/>
      <c r="H2312" s="109"/>
      <c r="I2312" s="108"/>
      <c r="J2312" s="115"/>
      <c r="K2312" s="113"/>
      <c r="L2312" s="108"/>
      <c r="M2312" s="115"/>
      <c r="N2312" s="113"/>
    </row>
    <row r="2313" spans="1:14" ht="16.5">
      <c r="A2313" s="105"/>
      <c r="B2313" s="67"/>
      <c r="C2313" s="67"/>
      <c r="D2313" s="67"/>
      <c r="E2313" s="68"/>
      <c r="F2313" s="108"/>
      <c r="G2313" s="111"/>
      <c r="H2313" s="109"/>
      <c r="I2313" s="108"/>
      <c r="J2313" s="115"/>
      <c r="K2313" s="113"/>
      <c r="L2313" s="108"/>
      <c r="M2313" s="115"/>
      <c r="N2313" s="113"/>
    </row>
    <row r="2314" spans="1:14" ht="16.5">
      <c r="A2314" s="105"/>
      <c r="B2314" s="67"/>
      <c r="C2314" s="67"/>
      <c r="D2314" s="67"/>
      <c r="E2314" s="68"/>
      <c r="F2314" s="108"/>
      <c r="G2314" s="111"/>
      <c r="H2314" s="109"/>
      <c r="I2314" s="108"/>
      <c r="J2314" s="115"/>
      <c r="K2314" s="113"/>
      <c r="L2314" s="108"/>
      <c r="M2314" s="115"/>
      <c r="N2314" s="113"/>
    </row>
    <row r="2315" spans="1:14" ht="16.5">
      <c r="A2315" s="105"/>
      <c r="B2315" s="67"/>
      <c r="C2315" s="67"/>
      <c r="D2315" s="67"/>
      <c r="E2315" s="68"/>
      <c r="F2315" s="108"/>
      <c r="G2315" s="111"/>
      <c r="H2315" s="109"/>
      <c r="I2315" s="108"/>
      <c r="J2315" s="115"/>
      <c r="K2315" s="113"/>
      <c r="L2315" s="108"/>
      <c r="M2315" s="115"/>
      <c r="N2315" s="113"/>
    </row>
    <row r="2316" spans="1:14" ht="16.5">
      <c r="A2316" s="105"/>
      <c r="B2316" s="67"/>
      <c r="C2316" s="67"/>
      <c r="D2316" s="67"/>
      <c r="E2316" s="68"/>
      <c r="F2316" s="108"/>
      <c r="G2316" s="111"/>
      <c r="H2316" s="109"/>
      <c r="I2316" s="108"/>
      <c r="J2316" s="115"/>
      <c r="K2316" s="113"/>
      <c r="L2316" s="108"/>
      <c r="M2316" s="115"/>
      <c r="N2316" s="113"/>
    </row>
    <row r="2317" spans="1:14" ht="16.5">
      <c r="A2317" s="105"/>
      <c r="B2317" s="67"/>
      <c r="C2317" s="67"/>
      <c r="D2317" s="67"/>
      <c r="E2317" s="68"/>
      <c r="F2317" s="108"/>
      <c r="G2317" s="111"/>
      <c r="H2317" s="109"/>
      <c r="I2317" s="108"/>
      <c r="J2317" s="115"/>
      <c r="K2317" s="113"/>
      <c r="L2317" s="108"/>
      <c r="M2317" s="115"/>
      <c r="N2317" s="113"/>
    </row>
    <row r="2318" spans="1:14" ht="16.5">
      <c r="A2318" s="105"/>
      <c r="B2318" s="67"/>
      <c r="C2318" s="67"/>
      <c r="D2318" s="67"/>
      <c r="E2318" s="68"/>
      <c r="F2318" s="108"/>
      <c r="G2318" s="111"/>
      <c r="H2318" s="109"/>
      <c r="I2318" s="108"/>
      <c r="J2318" s="115"/>
      <c r="K2318" s="113"/>
      <c r="L2318" s="108"/>
      <c r="M2318" s="115"/>
      <c r="N2318" s="113"/>
    </row>
    <row r="2319" spans="1:14" ht="16.5">
      <c r="A2319" s="105"/>
      <c r="B2319" s="67"/>
      <c r="C2319" s="67"/>
      <c r="D2319" s="67"/>
      <c r="E2319" s="68"/>
      <c r="F2319" s="108"/>
      <c r="G2319" s="111"/>
      <c r="H2319" s="109"/>
      <c r="I2319" s="108"/>
      <c r="J2319" s="115"/>
      <c r="K2319" s="113"/>
      <c r="L2319" s="108"/>
      <c r="M2319" s="115"/>
      <c r="N2319" s="113"/>
    </row>
    <row r="2320" spans="1:14" ht="16.5">
      <c r="A2320" s="105"/>
      <c r="B2320" s="67"/>
      <c r="C2320" s="67"/>
      <c r="D2320" s="67"/>
      <c r="E2320" s="68"/>
      <c r="F2320" s="108"/>
      <c r="G2320" s="111"/>
      <c r="H2320" s="109"/>
      <c r="I2320" s="108"/>
      <c r="J2320" s="115"/>
      <c r="K2320" s="113"/>
      <c r="L2320" s="108"/>
      <c r="M2320" s="115"/>
      <c r="N2320" s="113"/>
    </row>
    <row r="2321" spans="1:14" ht="16.5">
      <c r="A2321" s="105"/>
      <c r="B2321" s="67"/>
      <c r="C2321" s="67"/>
      <c r="D2321" s="67"/>
      <c r="E2321" s="68"/>
      <c r="F2321" s="108"/>
      <c r="G2321" s="111"/>
      <c r="H2321" s="109"/>
      <c r="I2321" s="108"/>
      <c r="J2321" s="115"/>
      <c r="K2321" s="113"/>
      <c r="L2321" s="108"/>
      <c r="M2321" s="115"/>
      <c r="N2321" s="113"/>
    </row>
    <row r="2322" spans="1:14" ht="16.5">
      <c r="A2322" s="105"/>
      <c r="B2322" s="67"/>
      <c r="C2322" s="67"/>
      <c r="D2322" s="67"/>
      <c r="E2322" s="68"/>
      <c r="F2322" s="108"/>
      <c r="G2322" s="111"/>
      <c r="H2322" s="109"/>
      <c r="I2322" s="108"/>
      <c r="J2322" s="115"/>
      <c r="K2322" s="113"/>
      <c r="L2322" s="108"/>
      <c r="M2322" s="115"/>
      <c r="N2322" s="113"/>
    </row>
    <row r="2323" spans="1:14" ht="16.5">
      <c r="A2323" s="105"/>
      <c r="B2323" s="67"/>
      <c r="C2323" s="67"/>
      <c r="D2323" s="67"/>
      <c r="E2323" s="68"/>
      <c r="F2323" s="108"/>
      <c r="G2323" s="111"/>
      <c r="H2323" s="109"/>
      <c r="I2323" s="108"/>
      <c r="J2323" s="115"/>
      <c r="K2323" s="113"/>
      <c r="L2323" s="108"/>
      <c r="M2323" s="115"/>
      <c r="N2323" s="113"/>
    </row>
    <row r="2324" spans="1:14" ht="16.5">
      <c r="A2324" s="105"/>
      <c r="B2324" s="67"/>
      <c r="C2324" s="67"/>
      <c r="D2324" s="67"/>
      <c r="E2324" s="68"/>
      <c r="F2324" s="108"/>
      <c r="G2324" s="111"/>
      <c r="H2324" s="109"/>
      <c r="I2324" s="108"/>
      <c r="J2324" s="115"/>
      <c r="K2324" s="113"/>
      <c r="L2324" s="108"/>
      <c r="M2324" s="115"/>
      <c r="N2324" s="113"/>
    </row>
    <row r="2325" spans="1:14" ht="16.5">
      <c r="A2325" s="105"/>
      <c r="B2325" s="67"/>
      <c r="C2325" s="67"/>
      <c r="D2325" s="67"/>
      <c r="E2325" s="68"/>
      <c r="F2325" s="108"/>
      <c r="G2325" s="111"/>
      <c r="H2325" s="109"/>
      <c r="I2325" s="108"/>
      <c r="J2325" s="115"/>
      <c r="K2325" s="113"/>
      <c r="L2325" s="108"/>
      <c r="M2325" s="115"/>
      <c r="N2325" s="113"/>
    </row>
    <row r="2326" spans="1:14" ht="16.5">
      <c r="A2326" s="105"/>
      <c r="B2326" s="67"/>
      <c r="C2326" s="67"/>
      <c r="D2326" s="67"/>
      <c r="E2326" s="68"/>
      <c r="F2326" s="108"/>
      <c r="G2326" s="111"/>
      <c r="H2326" s="109"/>
      <c r="I2326" s="108"/>
      <c r="J2326" s="115"/>
      <c r="K2326" s="113"/>
      <c r="L2326" s="108"/>
      <c r="M2326" s="115"/>
      <c r="N2326" s="113"/>
    </row>
    <row r="2327" spans="1:14" ht="16.5">
      <c r="A2327" s="105"/>
      <c r="B2327" s="67"/>
      <c r="C2327" s="67"/>
      <c r="D2327" s="67"/>
      <c r="E2327" s="68"/>
      <c r="F2327" s="108"/>
      <c r="G2327" s="111"/>
      <c r="H2327" s="109"/>
      <c r="I2327" s="108"/>
      <c r="J2327" s="115"/>
      <c r="K2327" s="113"/>
      <c r="L2327" s="108"/>
      <c r="M2327" s="115"/>
      <c r="N2327" s="113"/>
    </row>
    <row r="2328" spans="1:14" ht="16.5">
      <c r="A2328" s="105"/>
      <c r="B2328" s="67"/>
      <c r="C2328" s="67"/>
      <c r="D2328" s="67"/>
      <c r="E2328" s="68"/>
      <c r="F2328" s="108"/>
      <c r="G2328" s="111"/>
      <c r="H2328" s="109"/>
      <c r="I2328" s="108"/>
      <c r="J2328" s="115"/>
      <c r="K2328" s="113"/>
      <c r="L2328" s="108"/>
      <c r="M2328" s="115"/>
      <c r="N2328" s="113"/>
    </row>
    <row r="2329" spans="1:14" ht="16.5">
      <c r="A2329" s="105"/>
      <c r="B2329" s="67"/>
      <c r="C2329" s="67"/>
      <c r="D2329" s="67"/>
      <c r="E2329" s="68"/>
      <c r="F2329" s="108"/>
      <c r="G2329" s="111"/>
      <c r="H2329" s="109"/>
      <c r="I2329" s="108"/>
      <c r="J2329" s="115"/>
      <c r="K2329" s="113"/>
      <c r="L2329" s="108"/>
      <c r="M2329" s="115"/>
      <c r="N2329" s="113"/>
    </row>
    <row r="2330" spans="1:14" ht="16.5">
      <c r="A2330" s="105"/>
      <c r="B2330" s="67"/>
      <c r="C2330" s="67"/>
      <c r="D2330" s="67"/>
      <c r="E2330" s="68"/>
      <c r="F2330" s="108"/>
      <c r="G2330" s="111"/>
      <c r="H2330" s="109"/>
      <c r="I2330" s="108"/>
      <c r="J2330" s="115"/>
      <c r="K2330" s="113"/>
      <c r="L2330" s="108"/>
      <c r="M2330" s="115"/>
      <c r="N2330" s="113"/>
    </row>
    <row r="2331" spans="1:14" ht="16.5">
      <c r="A2331" s="105"/>
      <c r="B2331" s="67"/>
      <c r="C2331" s="67"/>
      <c r="D2331" s="67"/>
      <c r="E2331" s="68"/>
      <c r="F2331" s="108"/>
      <c r="G2331" s="111"/>
      <c r="H2331" s="109"/>
      <c r="I2331" s="108"/>
      <c r="J2331" s="115"/>
      <c r="K2331" s="113"/>
      <c r="L2331" s="108"/>
      <c r="M2331" s="115"/>
      <c r="N2331" s="113"/>
    </row>
    <row r="2332" spans="1:14" ht="16.5">
      <c r="A2332" s="105"/>
      <c r="B2332" s="67"/>
      <c r="C2332" s="67"/>
      <c r="D2332" s="67"/>
      <c r="E2332" s="68"/>
      <c r="F2332" s="108"/>
      <c r="G2332" s="111"/>
      <c r="H2332" s="109"/>
      <c r="I2332" s="108"/>
      <c r="J2332" s="115"/>
      <c r="K2332" s="113"/>
      <c r="L2332" s="108"/>
      <c r="M2332" s="115"/>
      <c r="N2332" s="113"/>
    </row>
    <row r="2333" spans="1:14" ht="16.5">
      <c r="A2333" s="105"/>
      <c r="B2333" s="67"/>
      <c r="C2333" s="67"/>
      <c r="D2333" s="67"/>
      <c r="E2333" s="68"/>
      <c r="F2333" s="108"/>
      <c r="G2333" s="111"/>
      <c r="H2333" s="109"/>
      <c r="I2333" s="108"/>
      <c r="J2333" s="115"/>
      <c r="K2333" s="113"/>
      <c r="L2333" s="108"/>
      <c r="M2333" s="115"/>
      <c r="N2333" s="113"/>
    </row>
    <row r="2334" spans="1:14" ht="16.5">
      <c r="A2334" s="105"/>
      <c r="B2334" s="67"/>
      <c r="C2334" s="67"/>
      <c r="D2334" s="67"/>
      <c r="E2334" s="68"/>
      <c r="F2334" s="108"/>
      <c r="G2334" s="111"/>
      <c r="H2334" s="109"/>
      <c r="I2334" s="108"/>
      <c r="J2334" s="115"/>
      <c r="K2334" s="113"/>
      <c r="L2334" s="108"/>
      <c r="M2334" s="115"/>
      <c r="N2334" s="113"/>
    </row>
    <row r="2335" spans="1:14" ht="16.5">
      <c r="A2335" s="105"/>
      <c r="B2335" s="67"/>
      <c r="C2335" s="67"/>
      <c r="D2335" s="67"/>
      <c r="E2335" s="68"/>
      <c r="F2335" s="108"/>
      <c r="G2335" s="111"/>
      <c r="H2335" s="109"/>
      <c r="I2335" s="108"/>
      <c r="J2335" s="115"/>
      <c r="K2335" s="113"/>
      <c r="L2335" s="108"/>
      <c r="M2335" s="115"/>
      <c r="N2335" s="113"/>
    </row>
    <row r="2336" spans="1:14" ht="16.5">
      <c r="A2336" s="105"/>
      <c r="B2336" s="67"/>
      <c r="C2336" s="67"/>
      <c r="D2336" s="67"/>
      <c r="E2336" s="68"/>
      <c r="F2336" s="108"/>
      <c r="G2336" s="111"/>
      <c r="H2336" s="109"/>
      <c r="I2336" s="108"/>
      <c r="J2336" s="115"/>
      <c r="K2336" s="113"/>
      <c r="L2336" s="108"/>
      <c r="M2336" s="115"/>
      <c r="N2336" s="113"/>
    </row>
    <row r="2337" spans="1:14" ht="16.5">
      <c r="A2337" s="105"/>
      <c r="B2337" s="67"/>
      <c r="C2337" s="67"/>
      <c r="D2337" s="67"/>
      <c r="E2337" s="68"/>
      <c r="F2337" s="108"/>
      <c r="G2337" s="111"/>
      <c r="H2337" s="109"/>
      <c r="I2337" s="108"/>
      <c r="J2337" s="115"/>
      <c r="K2337" s="113"/>
      <c r="L2337" s="108"/>
      <c r="M2337" s="115"/>
      <c r="N2337" s="113"/>
    </row>
    <row r="2338" spans="1:14" ht="16.5">
      <c r="A2338" s="105"/>
      <c r="B2338" s="67"/>
      <c r="C2338" s="67"/>
      <c r="D2338" s="67"/>
      <c r="E2338" s="68"/>
      <c r="F2338" s="108"/>
      <c r="G2338" s="111"/>
      <c r="H2338" s="109"/>
      <c r="I2338" s="108"/>
      <c r="J2338" s="115"/>
      <c r="K2338" s="113"/>
      <c r="L2338" s="108"/>
      <c r="M2338" s="115"/>
      <c r="N2338" s="113"/>
    </row>
    <row r="2339" spans="1:14" ht="16.5">
      <c r="A2339" s="105"/>
      <c r="B2339" s="67"/>
      <c r="C2339" s="67"/>
      <c r="D2339" s="67"/>
      <c r="E2339" s="68"/>
      <c r="F2339" s="108"/>
      <c r="G2339" s="111"/>
      <c r="H2339" s="109"/>
      <c r="I2339" s="108"/>
      <c r="J2339" s="115"/>
      <c r="K2339" s="113"/>
      <c r="L2339" s="108"/>
      <c r="M2339" s="115"/>
      <c r="N2339" s="113"/>
    </row>
    <row r="2340" spans="1:14" ht="16.5">
      <c r="A2340" s="105"/>
      <c r="B2340" s="67"/>
      <c r="C2340" s="67"/>
      <c r="D2340" s="67"/>
      <c r="E2340" s="68"/>
      <c r="F2340" s="108"/>
      <c r="G2340" s="111"/>
      <c r="H2340" s="109"/>
      <c r="I2340" s="108"/>
      <c r="J2340" s="115"/>
      <c r="K2340" s="113"/>
      <c r="L2340" s="108"/>
      <c r="M2340" s="115"/>
      <c r="N2340" s="113"/>
    </row>
    <row r="2341" spans="1:14" ht="16.5">
      <c r="A2341" s="105"/>
      <c r="B2341" s="67"/>
      <c r="C2341" s="67"/>
      <c r="D2341" s="67"/>
      <c r="E2341" s="68"/>
      <c r="F2341" s="108"/>
      <c r="G2341" s="111"/>
      <c r="H2341" s="109"/>
      <c r="I2341" s="108"/>
      <c r="J2341" s="115"/>
      <c r="K2341" s="113"/>
      <c r="L2341" s="108"/>
      <c r="M2341" s="115"/>
      <c r="N2341" s="113"/>
    </row>
    <row r="2342" spans="1:14" ht="16.5">
      <c r="A2342" s="105"/>
      <c r="B2342" s="67"/>
      <c r="C2342" s="67"/>
      <c r="D2342" s="67"/>
      <c r="E2342" s="68"/>
      <c r="F2342" s="108"/>
      <c r="G2342" s="111"/>
      <c r="H2342" s="109"/>
      <c r="I2342" s="108"/>
      <c r="J2342" s="115"/>
      <c r="K2342" s="113"/>
      <c r="L2342" s="108"/>
      <c r="M2342" s="115"/>
      <c r="N2342" s="113"/>
    </row>
    <row r="2343" spans="1:14" ht="16.5">
      <c r="A2343" s="105"/>
      <c r="B2343" s="67"/>
      <c r="C2343" s="67"/>
      <c r="D2343" s="67"/>
      <c r="E2343" s="68"/>
      <c r="F2343" s="108"/>
      <c r="G2343" s="111"/>
      <c r="H2343" s="109"/>
      <c r="I2343" s="108"/>
      <c r="J2343" s="115"/>
      <c r="K2343" s="113"/>
      <c r="L2343" s="108"/>
      <c r="M2343" s="115"/>
      <c r="N2343" s="113"/>
    </row>
    <row r="2344" spans="1:14" ht="16.5">
      <c r="A2344" s="105"/>
      <c r="B2344" s="67"/>
      <c r="C2344" s="67"/>
      <c r="D2344" s="67"/>
      <c r="E2344" s="68"/>
      <c r="F2344" s="108"/>
      <c r="G2344" s="111"/>
      <c r="H2344" s="109"/>
      <c r="I2344" s="108"/>
      <c r="J2344" s="115"/>
      <c r="K2344" s="113"/>
      <c r="L2344" s="108"/>
      <c r="M2344" s="115"/>
      <c r="N2344" s="113"/>
    </row>
    <row r="2345" spans="1:14" ht="16.5">
      <c r="A2345" s="105"/>
      <c r="B2345" s="67"/>
      <c r="C2345" s="67"/>
      <c r="D2345" s="67"/>
      <c r="E2345" s="68"/>
      <c r="F2345" s="108"/>
      <c r="G2345" s="111"/>
      <c r="H2345" s="109"/>
      <c r="I2345" s="108"/>
      <c r="J2345" s="115"/>
      <c r="K2345" s="113"/>
      <c r="L2345" s="108"/>
      <c r="M2345" s="115"/>
      <c r="N2345" s="113"/>
    </row>
    <row r="2346" spans="1:14" ht="16.5">
      <c r="A2346" s="105"/>
      <c r="B2346" s="67"/>
      <c r="C2346" s="67"/>
      <c r="D2346" s="67"/>
      <c r="E2346" s="68"/>
      <c r="F2346" s="108"/>
      <c r="G2346" s="111"/>
      <c r="H2346" s="109"/>
      <c r="I2346" s="108"/>
      <c r="J2346" s="115"/>
      <c r="K2346" s="113"/>
      <c r="L2346" s="108"/>
      <c r="M2346" s="115"/>
      <c r="N2346" s="113"/>
    </row>
    <row r="2347" spans="1:14" ht="16.5">
      <c r="A2347" s="105"/>
      <c r="B2347" s="67"/>
      <c r="C2347" s="67"/>
      <c r="D2347" s="67"/>
      <c r="E2347" s="68"/>
      <c r="F2347" s="108"/>
      <c r="G2347" s="111"/>
      <c r="H2347" s="109"/>
      <c r="I2347" s="108"/>
      <c r="J2347" s="115"/>
      <c r="K2347" s="113"/>
      <c r="L2347" s="108"/>
      <c r="M2347" s="115"/>
      <c r="N2347" s="113"/>
    </row>
    <row r="2348" spans="1:14" ht="16.5">
      <c r="A2348" s="105"/>
      <c r="B2348" s="67"/>
      <c r="C2348" s="67"/>
      <c r="D2348" s="67"/>
      <c r="E2348" s="68"/>
      <c r="F2348" s="108"/>
      <c r="G2348" s="111"/>
      <c r="H2348" s="109"/>
      <c r="I2348" s="108"/>
      <c r="J2348" s="115"/>
      <c r="K2348" s="113"/>
      <c r="L2348" s="108"/>
      <c r="M2348" s="115"/>
      <c r="N2348" s="113"/>
    </row>
    <row r="2349" spans="1:14" ht="16.5">
      <c r="A2349" s="105"/>
      <c r="B2349" s="67"/>
      <c r="C2349" s="67"/>
      <c r="D2349" s="67"/>
      <c r="E2349" s="68"/>
      <c r="F2349" s="108"/>
      <c r="G2349" s="111"/>
      <c r="H2349" s="109"/>
      <c r="I2349" s="108"/>
      <c r="J2349" s="115"/>
      <c r="K2349" s="113"/>
      <c r="L2349" s="108"/>
      <c r="M2349" s="115"/>
      <c r="N2349" s="113"/>
    </row>
    <row r="2350" spans="1:14" ht="16.5">
      <c r="A2350" s="105"/>
      <c r="B2350" s="67"/>
      <c r="C2350" s="67"/>
      <c r="D2350" s="67"/>
      <c r="E2350" s="68"/>
      <c r="F2350" s="108"/>
      <c r="G2350" s="111"/>
      <c r="H2350" s="109"/>
      <c r="I2350" s="108"/>
      <c r="J2350" s="115"/>
      <c r="K2350" s="113"/>
      <c r="L2350" s="108"/>
      <c r="M2350" s="115"/>
      <c r="N2350" s="113"/>
    </row>
    <row r="2351" spans="1:14" ht="16.5">
      <c r="A2351" s="105"/>
      <c r="B2351" s="67"/>
      <c r="C2351" s="67"/>
      <c r="D2351" s="67"/>
      <c r="E2351" s="68"/>
      <c r="F2351" s="108"/>
      <c r="G2351" s="111"/>
      <c r="H2351" s="109"/>
      <c r="I2351" s="108"/>
      <c r="J2351" s="115"/>
      <c r="K2351" s="113"/>
      <c r="L2351" s="108"/>
      <c r="M2351" s="115"/>
      <c r="N2351" s="113"/>
    </row>
    <row r="2352" spans="1:14" ht="16.5">
      <c r="A2352" s="105"/>
      <c r="B2352" s="67"/>
      <c r="C2352" s="67"/>
      <c r="D2352" s="67"/>
      <c r="E2352" s="68"/>
      <c r="F2352" s="108"/>
      <c r="G2352" s="111"/>
      <c r="H2352" s="109"/>
      <c r="I2352" s="108"/>
      <c r="J2352" s="115"/>
      <c r="K2352" s="113"/>
      <c r="L2352" s="108"/>
      <c r="M2352" s="115"/>
      <c r="N2352" s="113"/>
    </row>
    <row r="2353" spans="1:14" ht="16.5">
      <c r="A2353" s="105"/>
      <c r="B2353" s="67"/>
      <c r="C2353" s="67"/>
      <c r="D2353" s="67"/>
      <c r="E2353" s="68"/>
      <c r="F2353" s="108"/>
      <c r="G2353" s="111"/>
      <c r="H2353" s="109"/>
      <c r="I2353" s="108"/>
      <c r="J2353" s="115"/>
      <c r="K2353" s="113"/>
      <c r="L2353" s="108"/>
      <c r="M2353" s="115"/>
      <c r="N2353" s="113"/>
    </row>
    <row r="2354" spans="1:14" ht="16.5">
      <c r="A2354" s="105"/>
      <c r="B2354" s="67"/>
      <c r="C2354" s="67"/>
      <c r="D2354" s="67"/>
      <c r="E2354" s="68"/>
      <c r="F2354" s="108"/>
      <c r="G2354" s="111"/>
      <c r="H2354" s="109"/>
      <c r="I2354" s="108"/>
      <c r="J2354" s="115"/>
      <c r="K2354" s="113"/>
      <c r="L2354" s="108"/>
      <c r="M2354" s="115"/>
      <c r="N2354" s="113"/>
    </row>
    <row r="2355" spans="1:14" ht="16.5">
      <c r="A2355" s="105"/>
      <c r="B2355" s="67"/>
      <c r="C2355" s="67"/>
      <c r="D2355" s="67"/>
      <c r="E2355" s="68"/>
      <c r="F2355" s="108"/>
      <c r="G2355" s="111"/>
      <c r="H2355" s="109"/>
      <c r="I2355" s="108"/>
      <c r="J2355" s="115"/>
      <c r="K2355" s="113"/>
      <c r="L2355" s="108"/>
      <c r="M2355" s="115"/>
      <c r="N2355" s="113"/>
    </row>
    <row r="2356" spans="1:14" ht="16.5">
      <c r="A2356" s="105"/>
      <c r="B2356" s="67"/>
      <c r="C2356" s="67"/>
      <c r="D2356" s="67"/>
      <c r="E2356" s="68"/>
      <c r="F2356" s="108"/>
      <c r="G2356" s="111"/>
      <c r="H2356" s="109"/>
      <c r="I2356" s="108"/>
      <c r="J2356" s="115"/>
      <c r="K2356" s="113"/>
      <c r="L2356" s="108"/>
      <c r="M2356" s="115"/>
      <c r="N2356" s="113"/>
    </row>
    <row r="2357" spans="1:14" ht="16.5">
      <c r="A2357" s="105"/>
      <c r="B2357" s="67"/>
      <c r="C2357" s="67"/>
      <c r="D2357" s="67"/>
      <c r="E2357" s="68"/>
      <c r="F2357" s="108"/>
      <c r="G2357" s="111"/>
      <c r="H2357" s="109"/>
      <c r="I2357" s="108"/>
      <c r="J2357" s="115"/>
      <c r="K2357" s="113"/>
      <c r="L2357" s="108"/>
      <c r="M2357" s="115"/>
      <c r="N2357" s="113"/>
    </row>
    <row r="2358" spans="1:14" ht="16.5">
      <c r="A2358" s="105"/>
      <c r="B2358" s="67"/>
      <c r="C2358" s="67"/>
      <c r="D2358" s="67"/>
      <c r="E2358" s="68"/>
      <c r="F2358" s="108"/>
      <c r="G2358" s="111"/>
      <c r="H2358" s="109"/>
      <c r="I2358" s="108"/>
      <c r="J2358" s="115"/>
      <c r="K2358" s="113"/>
      <c r="L2358" s="108"/>
      <c r="M2358" s="115"/>
      <c r="N2358" s="113"/>
    </row>
    <row r="2359" spans="1:14" ht="16.5">
      <c r="A2359" s="105"/>
      <c r="B2359" s="67"/>
      <c r="C2359" s="67"/>
      <c r="D2359" s="67"/>
      <c r="E2359" s="68"/>
      <c r="F2359" s="108"/>
      <c r="G2359" s="111"/>
      <c r="H2359" s="109"/>
      <c r="I2359" s="108"/>
      <c r="J2359" s="115"/>
      <c r="K2359" s="113"/>
      <c r="L2359" s="108"/>
      <c r="M2359" s="115"/>
      <c r="N2359" s="113"/>
    </row>
    <row r="2360" spans="1:14" ht="16.5">
      <c r="A2360" s="105"/>
      <c r="B2360" s="67"/>
      <c r="C2360" s="67"/>
      <c r="D2360" s="67"/>
      <c r="E2360" s="68"/>
      <c r="F2360" s="108"/>
      <c r="G2360" s="111"/>
      <c r="H2360" s="109"/>
      <c r="I2360" s="108"/>
      <c r="J2360" s="115"/>
      <c r="K2360" s="113"/>
      <c r="L2360" s="108"/>
      <c r="M2360" s="115"/>
      <c r="N2360" s="113"/>
    </row>
    <row r="2361" spans="1:14" ht="16.5">
      <c r="A2361" s="105"/>
      <c r="B2361" s="67"/>
      <c r="C2361" s="67"/>
      <c r="D2361" s="67"/>
      <c r="E2361" s="68"/>
      <c r="F2361" s="108"/>
      <c r="G2361" s="111"/>
      <c r="H2361" s="109"/>
      <c r="I2361" s="108"/>
      <c r="J2361" s="115"/>
      <c r="K2361" s="113"/>
      <c r="L2361" s="108"/>
      <c r="M2361" s="115"/>
      <c r="N2361" s="113"/>
    </row>
    <row r="2362" spans="1:14" ht="16.5">
      <c r="A2362" s="105"/>
      <c r="B2362" s="67"/>
      <c r="C2362" s="67"/>
      <c r="D2362" s="67"/>
      <c r="E2362" s="68"/>
      <c r="F2362" s="108"/>
      <c r="G2362" s="111"/>
      <c r="H2362" s="109"/>
      <c r="I2362" s="108"/>
      <c r="J2362" s="115"/>
      <c r="K2362" s="113"/>
      <c r="L2362" s="108"/>
      <c r="M2362" s="115"/>
      <c r="N2362" s="113"/>
    </row>
    <row r="2363" spans="1:14" ht="16.5">
      <c r="A2363" s="105"/>
      <c r="B2363" s="67"/>
      <c r="C2363" s="67"/>
      <c r="D2363" s="67"/>
      <c r="E2363" s="68"/>
      <c r="F2363" s="108"/>
      <c r="G2363" s="111"/>
      <c r="H2363" s="109"/>
      <c r="I2363" s="108"/>
      <c r="J2363" s="115"/>
      <c r="K2363" s="113"/>
      <c r="L2363" s="108"/>
      <c r="M2363" s="115"/>
      <c r="N2363" s="113"/>
    </row>
    <row r="2364" spans="1:14" ht="16.5">
      <c r="A2364" s="105"/>
      <c r="B2364" s="67"/>
      <c r="C2364" s="67"/>
      <c r="D2364" s="67"/>
      <c r="E2364" s="68"/>
      <c r="F2364" s="108"/>
      <c r="G2364" s="111"/>
      <c r="H2364" s="109"/>
      <c r="I2364" s="108"/>
      <c r="J2364" s="115"/>
      <c r="K2364" s="113"/>
      <c r="L2364" s="108"/>
      <c r="M2364" s="115"/>
      <c r="N2364" s="113"/>
    </row>
    <row r="2365" spans="1:14" ht="16.5">
      <c r="A2365" s="105"/>
      <c r="B2365" s="67"/>
      <c r="C2365" s="67"/>
      <c r="D2365" s="67"/>
      <c r="E2365" s="68"/>
      <c r="F2365" s="108"/>
      <c r="G2365" s="111"/>
      <c r="H2365" s="109"/>
      <c r="I2365" s="108"/>
      <c r="J2365" s="115"/>
      <c r="K2365" s="113"/>
      <c r="L2365" s="108"/>
      <c r="M2365" s="115"/>
      <c r="N2365" s="113"/>
    </row>
    <row r="2366" spans="1:14" ht="16.5">
      <c r="A2366" s="105"/>
      <c r="B2366" s="67"/>
      <c r="C2366" s="67"/>
      <c r="D2366" s="67"/>
      <c r="E2366" s="68"/>
      <c r="F2366" s="108"/>
      <c r="G2366" s="111"/>
      <c r="H2366" s="109"/>
      <c r="I2366" s="108"/>
      <c r="J2366" s="115"/>
      <c r="K2366" s="113"/>
      <c r="L2366" s="108"/>
      <c r="M2366" s="115"/>
      <c r="N2366" s="113"/>
    </row>
    <row r="2367" spans="1:14" ht="16.5">
      <c r="A2367" s="105"/>
      <c r="B2367" s="67"/>
      <c r="C2367" s="67"/>
      <c r="D2367" s="67"/>
      <c r="E2367" s="68"/>
      <c r="F2367" s="108"/>
      <c r="G2367" s="111"/>
      <c r="H2367" s="109"/>
      <c r="I2367" s="108"/>
      <c r="J2367" s="115"/>
      <c r="K2367" s="113"/>
      <c r="L2367" s="108"/>
      <c r="M2367" s="115"/>
      <c r="N2367" s="113"/>
    </row>
    <row r="2368" spans="1:14" ht="16.5">
      <c r="A2368" s="105"/>
      <c r="B2368" s="67"/>
      <c r="C2368" s="67"/>
      <c r="D2368" s="67"/>
      <c r="E2368" s="68"/>
      <c r="F2368" s="108"/>
      <c r="G2368" s="111"/>
      <c r="H2368" s="109"/>
      <c r="I2368" s="108"/>
      <c r="J2368" s="115"/>
      <c r="K2368" s="113"/>
      <c r="L2368" s="108"/>
      <c r="M2368" s="115"/>
      <c r="N2368" s="113"/>
    </row>
    <row r="2369" spans="1:14" ht="16.5">
      <c r="A2369" s="105"/>
      <c r="B2369" s="67"/>
      <c r="C2369" s="67"/>
      <c r="D2369" s="67"/>
      <c r="E2369" s="68"/>
      <c r="F2369" s="108"/>
      <c r="G2369" s="111"/>
      <c r="H2369" s="109"/>
      <c r="I2369" s="108"/>
      <c r="J2369" s="115"/>
      <c r="K2369" s="113"/>
      <c r="L2369" s="108"/>
      <c r="M2369" s="115"/>
      <c r="N2369" s="113"/>
    </row>
    <row r="2370" spans="1:14" ht="16.5">
      <c r="A2370" s="105"/>
      <c r="B2370" s="67"/>
      <c r="C2370" s="67"/>
      <c r="D2370" s="67"/>
      <c r="E2370" s="68"/>
      <c r="F2370" s="108"/>
      <c r="G2370" s="111"/>
      <c r="H2370" s="109"/>
      <c r="I2370" s="108"/>
      <c r="J2370" s="115"/>
      <c r="K2370" s="113"/>
      <c r="L2370" s="108"/>
      <c r="M2370" s="115"/>
      <c r="N2370" s="113"/>
    </row>
    <row r="2371" spans="1:14" ht="16.5">
      <c r="A2371" s="105"/>
      <c r="B2371" s="67"/>
      <c r="C2371" s="67"/>
      <c r="D2371" s="67"/>
      <c r="E2371" s="68"/>
      <c r="F2371" s="108"/>
      <c r="G2371" s="111"/>
      <c r="H2371" s="109"/>
      <c r="I2371" s="108"/>
      <c r="J2371" s="115"/>
      <c r="K2371" s="113"/>
      <c r="L2371" s="108"/>
      <c r="M2371" s="115"/>
      <c r="N2371" s="113"/>
    </row>
    <row r="2372" spans="1:14" ht="16.5">
      <c r="A2372" s="105"/>
      <c r="B2372" s="67"/>
      <c r="C2372" s="67"/>
      <c r="D2372" s="67"/>
      <c r="E2372" s="68"/>
      <c r="F2372" s="108"/>
      <c r="G2372" s="111"/>
      <c r="H2372" s="109"/>
      <c r="I2372" s="108"/>
      <c r="J2372" s="115"/>
      <c r="K2372" s="113"/>
      <c r="L2372" s="108"/>
      <c r="M2372" s="115"/>
      <c r="N2372" s="113"/>
    </row>
    <row r="2373" spans="1:14" ht="16.5">
      <c r="A2373" s="105"/>
      <c r="B2373" s="67"/>
      <c r="C2373" s="67"/>
      <c r="D2373" s="67"/>
      <c r="E2373" s="68"/>
      <c r="F2373" s="108"/>
      <c r="G2373" s="111"/>
      <c r="H2373" s="109"/>
      <c r="I2373" s="108"/>
      <c r="J2373" s="115"/>
      <c r="K2373" s="113"/>
      <c r="L2373" s="108"/>
      <c r="M2373" s="115"/>
      <c r="N2373" s="113"/>
    </row>
    <row r="2374" spans="1:14" ht="16.5">
      <c r="A2374" s="105"/>
      <c r="B2374" s="67"/>
      <c r="C2374" s="67"/>
      <c r="D2374" s="67"/>
      <c r="E2374" s="68"/>
      <c r="F2374" s="108"/>
      <c r="G2374" s="111"/>
      <c r="H2374" s="109"/>
      <c r="I2374" s="108"/>
      <c r="J2374" s="115"/>
      <c r="K2374" s="113"/>
      <c r="L2374" s="108"/>
      <c r="M2374" s="115"/>
      <c r="N2374" s="113"/>
    </row>
    <row r="2375" spans="1:14" ht="16.5">
      <c r="A2375" s="105"/>
      <c r="B2375" s="67"/>
      <c r="C2375" s="67"/>
      <c r="D2375" s="67"/>
      <c r="E2375" s="68"/>
      <c r="F2375" s="108"/>
      <c r="G2375" s="111"/>
      <c r="H2375" s="109"/>
      <c r="I2375" s="108"/>
      <c r="J2375" s="115"/>
      <c r="K2375" s="113"/>
      <c r="L2375" s="108"/>
      <c r="M2375" s="115"/>
      <c r="N2375" s="113"/>
    </row>
    <row r="2376" spans="1:14" ht="16.5">
      <c r="A2376" s="105"/>
      <c r="B2376" s="67"/>
      <c r="C2376" s="67"/>
      <c r="D2376" s="67"/>
      <c r="E2376" s="68"/>
      <c r="F2376" s="108"/>
      <c r="G2376" s="111"/>
      <c r="H2376" s="109"/>
      <c r="I2376" s="108"/>
      <c r="J2376" s="115"/>
      <c r="K2376" s="113"/>
      <c r="L2376" s="108"/>
      <c r="M2376" s="115"/>
      <c r="N2376" s="113"/>
    </row>
    <row r="2377" spans="1:14" ht="16.5">
      <c r="A2377" s="105"/>
      <c r="B2377" s="67"/>
      <c r="C2377" s="67"/>
      <c r="D2377" s="67"/>
      <c r="E2377" s="68"/>
      <c r="F2377" s="108"/>
      <c r="G2377" s="111"/>
      <c r="H2377" s="109"/>
      <c r="I2377" s="108"/>
      <c r="J2377" s="115"/>
      <c r="K2377" s="113"/>
      <c r="L2377" s="108"/>
      <c r="M2377" s="115"/>
      <c r="N2377" s="113"/>
    </row>
    <row r="2378" spans="1:14" ht="16.5">
      <c r="A2378" s="105"/>
      <c r="B2378" s="67"/>
      <c r="C2378" s="67"/>
      <c r="D2378" s="67"/>
      <c r="E2378" s="68"/>
      <c r="F2378" s="108"/>
      <c r="G2378" s="111"/>
      <c r="H2378" s="109"/>
      <c r="I2378" s="108"/>
      <c r="J2378" s="115"/>
      <c r="K2378" s="113"/>
      <c r="L2378" s="108"/>
      <c r="M2378" s="115"/>
      <c r="N2378" s="113"/>
    </row>
    <row r="2379" spans="1:14" ht="16.5">
      <c r="A2379" s="105"/>
      <c r="B2379" s="67"/>
      <c r="C2379" s="67"/>
      <c r="D2379" s="67"/>
      <c r="E2379" s="68"/>
      <c r="F2379" s="108"/>
      <c r="G2379" s="111"/>
      <c r="H2379" s="109"/>
      <c r="I2379" s="108"/>
      <c r="J2379" s="115"/>
      <c r="K2379" s="113"/>
      <c r="L2379" s="108"/>
      <c r="M2379" s="115"/>
      <c r="N2379" s="113"/>
    </row>
    <row r="2380" spans="1:14" ht="16.5">
      <c r="A2380" s="105"/>
      <c r="B2380" s="67"/>
      <c r="C2380" s="67"/>
      <c r="D2380" s="67"/>
      <c r="E2380" s="68"/>
      <c r="F2380" s="108"/>
      <c r="G2380" s="111"/>
      <c r="H2380" s="109"/>
      <c r="I2380" s="108"/>
      <c r="J2380" s="115"/>
      <c r="K2380" s="113"/>
      <c r="L2380" s="108"/>
      <c r="M2380" s="115"/>
      <c r="N2380" s="113"/>
    </row>
    <row r="2381" spans="1:14" ht="16.5">
      <c r="A2381" s="105"/>
      <c r="B2381" s="67"/>
      <c r="C2381" s="67"/>
      <c r="D2381" s="67"/>
      <c r="E2381" s="68"/>
      <c r="F2381" s="108"/>
      <c r="G2381" s="111"/>
      <c r="H2381" s="109"/>
      <c r="I2381" s="108"/>
      <c r="J2381" s="115"/>
      <c r="K2381" s="113"/>
      <c r="L2381" s="108"/>
      <c r="M2381" s="115"/>
      <c r="N2381" s="113"/>
    </row>
    <row r="2382" spans="1:14" ht="16.5">
      <c r="A2382" s="105"/>
      <c r="B2382" s="67"/>
      <c r="C2382" s="67"/>
      <c r="D2382" s="67"/>
      <c r="E2382" s="68"/>
      <c r="F2382" s="108"/>
      <c r="G2382" s="111"/>
      <c r="H2382" s="109"/>
      <c r="I2382" s="108"/>
      <c r="J2382" s="115"/>
      <c r="K2382" s="113"/>
      <c r="L2382" s="108"/>
      <c r="M2382" s="115"/>
      <c r="N2382" s="113"/>
    </row>
    <row r="2383" spans="1:14" ht="16.5">
      <c r="A2383" s="105"/>
      <c r="B2383" s="67"/>
      <c r="C2383" s="67"/>
      <c r="D2383" s="67"/>
      <c r="E2383" s="68"/>
      <c r="F2383" s="108"/>
      <c r="G2383" s="111"/>
      <c r="H2383" s="109"/>
      <c r="I2383" s="108"/>
      <c r="J2383" s="115"/>
      <c r="K2383" s="113"/>
      <c r="L2383" s="108"/>
      <c r="M2383" s="115"/>
      <c r="N2383" s="113"/>
    </row>
    <row r="2384" spans="1:14" ht="16.5">
      <c r="A2384" s="105"/>
      <c r="B2384" s="67"/>
      <c r="C2384" s="67"/>
      <c r="D2384" s="67"/>
      <c r="E2384" s="68"/>
      <c r="F2384" s="108"/>
      <c r="G2384" s="111"/>
      <c r="H2384" s="109"/>
      <c r="I2384" s="108"/>
      <c r="J2384" s="115"/>
      <c r="K2384" s="113"/>
      <c r="L2384" s="108"/>
      <c r="M2384" s="115"/>
      <c r="N2384" s="113"/>
    </row>
    <row r="2385" spans="1:14" ht="16.5">
      <c r="A2385" s="105"/>
      <c r="B2385" s="67"/>
      <c r="C2385" s="67"/>
      <c r="D2385" s="67"/>
      <c r="E2385" s="68"/>
      <c r="F2385" s="108"/>
      <c r="G2385" s="111"/>
      <c r="H2385" s="109"/>
      <c r="I2385" s="108"/>
      <c r="J2385" s="115"/>
      <c r="K2385" s="113"/>
      <c r="L2385" s="108"/>
      <c r="M2385" s="115"/>
      <c r="N2385" s="113"/>
    </row>
    <row r="2386" spans="1:14" ht="16.5">
      <c r="A2386" s="105"/>
      <c r="B2386" s="67"/>
      <c r="C2386" s="67"/>
      <c r="D2386" s="67"/>
      <c r="E2386" s="68"/>
      <c r="F2386" s="108"/>
      <c r="G2386" s="111"/>
      <c r="H2386" s="109"/>
      <c r="I2386" s="108"/>
      <c r="J2386" s="115"/>
      <c r="K2386" s="113"/>
      <c r="L2386" s="108"/>
      <c r="M2386" s="115"/>
      <c r="N2386" s="113"/>
    </row>
    <row r="2387" spans="1:14" ht="16.5">
      <c r="A2387" s="105"/>
      <c r="B2387" s="67"/>
      <c r="C2387" s="67"/>
      <c r="D2387" s="67"/>
      <c r="E2387" s="68"/>
      <c r="F2387" s="108"/>
      <c r="G2387" s="111"/>
      <c r="H2387" s="109"/>
      <c r="I2387" s="108"/>
      <c r="J2387" s="115"/>
      <c r="K2387" s="113"/>
      <c r="L2387" s="108"/>
      <c r="M2387" s="115"/>
      <c r="N2387" s="113"/>
    </row>
    <row r="2388" spans="1:14" ht="16.5">
      <c r="A2388" s="105"/>
      <c r="B2388" s="67"/>
      <c r="C2388" s="67"/>
      <c r="D2388" s="67"/>
      <c r="E2388" s="68"/>
      <c r="F2388" s="108"/>
      <c r="G2388" s="111"/>
      <c r="H2388" s="109"/>
      <c r="I2388" s="108"/>
      <c r="J2388" s="115"/>
      <c r="K2388" s="113"/>
      <c r="L2388" s="108"/>
      <c r="M2388" s="115"/>
      <c r="N2388" s="113"/>
    </row>
    <row r="2389" spans="1:14" ht="16.5">
      <c r="A2389" s="105"/>
      <c r="B2389" s="67"/>
      <c r="C2389" s="67"/>
      <c r="D2389" s="67"/>
      <c r="E2389" s="68"/>
      <c r="F2389" s="108"/>
      <c r="G2389" s="111"/>
      <c r="H2389" s="109"/>
      <c r="I2389" s="108"/>
      <c r="J2389" s="115"/>
      <c r="K2389" s="113"/>
      <c r="L2389" s="108"/>
      <c r="M2389" s="115"/>
      <c r="N2389" s="113"/>
    </row>
    <row r="2390" spans="1:14" ht="16.5">
      <c r="A2390" s="105"/>
      <c r="B2390" s="67"/>
      <c r="C2390" s="67"/>
      <c r="D2390" s="67"/>
      <c r="E2390" s="68"/>
      <c r="F2390" s="108"/>
      <c r="G2390" s="111"/>
      <c r="H2390" s="109"/>
      <c r="I2390" s="108"/>
      <c r="J2390" s="115"/>
      <c r="K2390" s="113"/>
      <c r="L2390" s="108"/>
      <c r="M2390" s="115"/>
      <c r="N2390" s="113"/>
    </row>
    <row r="2391" spans="1:14" ht="16.5">
      <c r="A2391" s="105"/>
      <c r="B2391" s="67"/>
      <c r="C2391" s="67"/>
      <c r="D2391" s="67"/>
      <c r="E2391" s="68"/>
      <c r="F2391" s="108"/>
      <c r="G2391" s="111"/>
      <c r="H2391" s="109"/>
      <c r="I2391" s="108"/>
      <c r="J2391" s="115"/>
      <c r="K2391" s="113"/>
      <c r="L2391" s="108"/>
      <c r="M2391" s="115"/>
      <c r="N2391" s="113"/>
    </row>
    <row r="2392" spans="1:14" ht="16.5">
      <c r="A2392" s="105"/>
      <c r="B2392" s="67"/>
      <c r="C2392" s="67"/>
      <c r="D2392" s="67"/>
      <c r="E2392" s="68"/>
      <c r="F2392" s="108"/>
      <c r="G2392" s="111"/>
      <c r="H2392" s="109"/>
      <c r="I2392" s="108"/>
      <c r="J2392" s="115"/>
      <c r="K2392" s="113"/>
      <c r="L2392" s="108"/>
      <c r="M2392" s="115"/>
      <c r="N2392" s="113"/>
    </row>
    <row r="2393" spans="1:14" ht="16.5">
      <c r="A2393" s="105"/>
      <c r="B2393" s="67"/>
      <c r="C2393" s="67"/>
      <c r="D2393" s="67"/>
      <c r="E2393" s="68"/>
      <c r="F2393" s="108"/>
      <c r="G2393" s="111"/>
      <c r="H2393" s="109"/>
      <c r="I2393" s="108"/>
      <c r="J2393" s="115"/>
      <c r="K2393" s="113"/>
      <c r="L2393" s="108"/>
      <c r="M2393" s="115"/>
      <c r="N2393" s="113"/>
    </row>
    <row r="2394" spans="1:14" ht="16.5">
      <c r="A2394" s="105"/>
      <c r="B2394" s="67"/>
      <c r="C2394" s="67"/>
      <c r="D2394" s="67"/>
      <c r="E2394" s="68"/>
      <c r="F2394" s="108"/>
      <c r="G2394" s="111"/>
      <c r="H2394" s="109"/>
      <c r="I2394" s="108"/>
      <c r="J2394" s="115"/>
      <c r="K2394" s="113"/>
      <c r="L2394" s="108"/>
      <c r="M2394" s="115"/>
      <c r="N2394" s="113"/>
    </row>
    <row r="2395" spans="1:14" ht="16.5">
      <c r="A2395" s="105"/>
      <c r="B2395" s="67"/>
      <c r="C2395" s="67"/>
      <c r="D2395" s="67"/>
      <c r="E2395" s="68"/>
      <c r="F2395" s="108"/>
      <c r="G2395" s="111"/>
      <c r="H2395" s="109"/>
      <c r="I2395" s="108"/>
      <c r="J2395" s="115"/>
      <c r="K2395" s="113"/>
      <c r="L2395" s="108"/>
      <c r="M2395" s="115"/>
      <c r="N2395" s="113"/>
    </row>
    <row r="2396" spans="1:14" ht="16.5">
      <c r="A2396" s="105"/>
      <c r="B2396" s="67"/>
      <c r="C2396" s="67"/>
      <c r="D2396" s="67"/>
      <c r="E2396" s="68"/>
      <c r="F2396" s="108"/>
      <c r="G2396" s="111"/>
      <c r="H2396" s="109"/>
      <c r="I2396" s="108"/>
      <c r="J2396" s="115"/>
      <c r="K2396" s="113"/>
      <c r="L2396" s="108"/>
      <c r="M2396" s="115"/>
      <c r="N2396" s="113"/>
    </row>
    <row r="2397" spans="1:14" ht="16.5">
      <c r="A2397" s="105"/>
      <c r="B2397" s="67"/>
      <c r="C2397" s="67"/>
      <c r="D2397" s="67"/>
      <c r="E2397" s="68"/>
      <c r="F2397" s="108"/>
      <c r="G2397" s="111"/>
      <c r="H2397" s="109"/>
      <c r="I2397" s="108"/>
      <c r="J2397" s="115"/>
      <c r="K2397" s="113"/>
      <c r="L2397" s="108"/>
      <c r="M2397" s="115"/>
      <c r="N2397" s="113"/>
    </row>
    <row r="2398" spans="1:14" ht="16.5">
      <c r="A2398" s="105"/>
      <c r="B2398" s="67"/>
      <c r="C2398" s="67"/>
      <c r="D2398" s="67"/>
      <c r="E2398" s="68"/>
      <c r="F2398" s="108"/>
      <c r="G2398" s="111"/>
      <c r="H2398" s="109"/>
      <c r="I2398" s="108"/>
      <c r="J2398" s="115"/>
      <c r="K2398" s="113"/>
      <c r="L2398" s="108"/>
      <c r="M2398" s="115"/>
      <c r="N2398" s="113"/>
    </row>
    <row r="2399" spans="1:14" ht="16.5">
      <c r="A2399" s="105"/>
      <c r="B2399" s="67"/>
      <c r="C2399" s="67"/>
      <c r="D2399" s="67"/>
      <c r="E2399" s="68"/>
      <c r="F2399" s="108"/>
      <c r="G2399" s="111"/>
      <c r="H2399" s="109"/>
      <c r="I2399" s="108"/>
      <c r="J2399" s="115"/>
      <c r="K2399" s="113"/>
      <c r="L2399" s="108"/>
      <c r="M2399" s="115"/>
      <c r="N2399" s="113"/>
    </row>
    <row r="2400" spans="1:14" ht="16.5">
      <c r="A2400" s="105"/>
      <c r="B2400" s="67"/>
      <c r="C2400" s="67"/>
      <c r="D2400" s="67"/>
      <c r="E2400" s="68"/>
      <c r="F2400" s="108"/>
      <c r="G2400" s="111"/>
      <c r="H2400" s="109"/>
      <c r="I2400" s="108"/>
      <c r="J2400" s="115"/>
      <c r="K2400" s="113"/>
      <c r="L2400" s="108"/>
      <c r="M2400" s="115"/>
      <c r="N2400" s="113"/>
    </row>
    <row r="2401" spans="1:14" ht="16.5">
      <c r="A2401" s="105"/>
      <c r="B2401" s="67"/>
      <c r="C2401" s="67"/>
      <c r="D2401" s="67"/>
      <c r="E2401" s="68"/>
      <c r="F2401" s="108"/>
      <c r="G2401" s="111"/>
      <c r="H2401" s="109"/>
      <c r="I2401" s="108"/>
      <c r="J2401" s="115"/>
      <c r="K2401" s="113"/>
      <c r="L2401" s="108"/>
      <c r="M2401" s="115"/>
      <c r="N2401" s="113"/>
    </row>
    <row r="2402" spans="1:14" ht="16.5">
      <c r="A2402" s="105"/>
      <c r="B2402" s="67"/>
      <c r="C2402" s="67"/>
      <c r="D2402" s="67"/>
      <c r="E2402" s="68"/>
      <c r="F2402" s="108"/>
      <c r="G2402" s="111"/>
      <c r="H2402" s="109"/>
      <c r="I2402" s="108"/>
      <c r="J2402" s="115"/>
      <c r="K2402" s="113"/>
      <c r="L2402" s="108"/>
      <c r="M2402" s="115"/>
      <c r="N2402" s="113"/>
    </row>
    <row r="2403" spans="1:14" ht="16.5">
      <c r="A2403" s="105"/>
      <c r="B2403" s="67"/>
      <c r="C2403" s="67"/>
      <c r="D2403" s="67"/>
      <c r="E2403" s="68"/>
      <c r="F2403" s="108"/>
      <c r="G2403" s="111"/>
      <c r="H2403" s="109"/>
      <c r="I2403" s="108"/>
      <c r="J2403" s="115"/>
      <c r="K2403" s="113"/>
      <c r="L2403" s="108"/>
      <c r="M2403" s="115"/>
      <c r="N2403" s="113"/>
    </row>
    <row r="2404" spans="1:14" ht="16.5">
      <c r="A2404" s="105"/>
      <c r="B2404" s="67"/>
      <c r="C2404" s="67"/>
      <c r="D2404" s="67"/>
      <c r="E2404" s="68"/>
      <c r="F2404" s="108"/>
      <c r="G2404" s="111"/>
      <c r="H2404" s="109"/>
      <c r="I2404" s="108"/>
      <c r="J2404" s="115"/>
      <c r="K2404" s="113"/>
      <c r="L2404" s="108"/>
      <c r="M2404" s="115"/>
      <c r="N2404" s="113"/>
    </row>
    <row r="2405" spans="1:14" ht="16.5">
      <c r="A2405" s="105"/>
      <c r="B2405" s="67"/>
      <c r="C2405" s="67"/>
      <c r="D2405" s="67"/>
      <c r="E2405" s="68"/>
      <c r="F2405" s="108"/>
      <c r="G2405" s="111"/>
      <c r="H2405" s="109"/>
      <c r="I2405" s="108"/>
      <c r="J2405" s="115"/>
      <c r="K2405" s="113"/>
      <c r="L2405" s="108"/>
      <c r="M2405" s="115"/>
      <c r="N2405" s="113"/>
    </row>
    <row r="2406" spans="1:14" ht="16.5">
      <c r="A2406" s="105"/>
      <c r="B2406" s="67"/>
      <c r="C2406" s="67"/>
      <c r="D2406" s="67"/>
      <c r="E2406" s="68"/>
      <c r="F2406" s="108"/>
      <c r="G2406" s="111"/>
      <c r="H2406" s="109"/>
      <c r="I2406" s="108"/>
      <c r="J2406" s="115"/>
      <c r="K2406" s="113"/>
      <c r="L2406" s="108"/>
      <c r="M2406" s="115"/>
      <c r="N2406" s="113"/>
    </row>
    <row r="2407" spans="1:14" ht="16.5">
      <c r="A2407" s="105"/>
      <c r="B2407" s="67"/>
      <c r="C2407" s="67"/>
      <c r="D2407" s="67"/>
      <c r="E2407" s="68"/>
      <c r="F2407" s="108"/>
      <c r="G2407" s="111"/>
      <c r="H2407" s="109"/>
      <c r="I2407" s="108"/>
      <c r="J2407" s="115"/>
      <c r="K2407" s="113"/>
      <c r="L2407" s="108"/>
      <c r="M2407" s="115"/>
      <c r="N2407" s="113"/>
    </row>
    <row r="2408" spans="1:14" ht="16.5">
      <c r="A2408" s="105"/>
      <c r="B2408" s="67"/>
      <c r="C2408" s="67"/>
      <c r="D2408" s="67"/>
      <c r="E2408" s="68"/>
      <c r="F2408" s="108"/>
      <c r="G2408" s="111"/>
      <c r="H2408" s="109"/>
      <c r="I2408" s="108"/>
      <c r="J2408" s="115"/>
      <c r="K2408" s="113"/>
      <c r="L2408" s="108"/>
      <c r="M2408" s="115"/>
      <c r="N2408" s="113"/>
    </row>
    <row r="2409" spans="1:14" ht="16.5">
      <c r="A2409" s="105"/>
      <c r="B2409" s="67"/>
      <c r="C2409" s="67"/>
      <c r="D2409" s="67"/>
      <c r="E2409" s="68"/>
      <c r="F2409" s="108"/>
      <c r="G2409" s="111"/>
      <c r="H2409" s="109"/>
      <c r="I2409" s="108"/>
      <c r="J2409" s="115"/>
      <c r="K2409" s="113"/>
      <c r="L2409" s="108"/>
      <c r="M2409" s="115"/>
      <c r="N2409" s="113"/>
    </row>
    <row r="2410" spans="1:14" ht="16.5">
      <c r="A2410" s="105"/>
      <c r="B2410" s="67"/>
      <c r="C2410" s="67"/>
      <c r="D2410" s="67"/>
      <c r="E2410" s="68"/>
      <c r="F2410" s="108"/>
      <c r="G2410" s="111"/>
      <c r="H2410" s="109"/>
      <c r="I2410" s="108"/>
      <c r="J2410" s="115"/>
      <c r="K2410" s="113"/>
      <c r="L2410" s="108"/>
      <c r="M2410" s="115"/>
      <c r="N2410" s="113"/>
    </row>
    <row r="2411" spans="1:14" ht="16.5">
      <c r="A2411" s="105"/>
      <c r="B2411" s="67"/>
      <c r="C2411" s="67"/>
      <c r="D2411" s="67"/>
      <c r="E2411" s="68"/>
      <c r="F2411" s="108"/>
      <c r="G2411" s="111"/>
      <c r="H2411" s="109"/>
      <c r="I2411" s="108"/>
      <c r="J2411" s="115"/>
      <c r="K2411" s="113"/>
      <c r="L2411" s="108"/>
      <c r="M2411" s="115"/>
      <c r="N2411" s="113"/>
    </row>
    <row r="2412" spans="1:14" ht="16.5">
      <c r="A2412" s="105"/>
      <c r="B2412" s="67"/>
      <c r="C2412" s="67"/>
      <c r="D2412" s="67"/>
      <c r="E2412" s="68"/>
      <c r="F2412" s="108"/>
      <c r="G2412" s="111"/>
      <c r="H2412" s="109"/>
      <c r="I2412" s="108"/>
      <c r="J2412" s="115"/>
      <c r="K2412" s="113"/>
      <c r="L2412" s="108"/>
      <c r="M2412" s="115"/>
      <c r="N2412" s="113"/>
    </row>
    <row r="2413" spans="1:14" ht="16.5">
      <c r="A2413" s="105"/>
      <c r="B2413" s="67"/>
      <c r="C2413" s="67"/>
      <c r="D2413" s="67"/>
      <c r="E2413" s="68"/>
      <c r="F2413" s="108"/>
      <c r="G2413" s="111"/>
      <c r="H2413" s="109"/>
      <c r="I2413" s="108"/>
      <c r="J2413" s="115"/>
      <c r="K2413" s="113"/>
      <c r="L2413" s="108"/>
      <c r="M2413" s="115"/>
      <c r="N2413" s="113"/>
    </row>
    <row r="2414" spans="1:14" ht="16.5">
      <c r="A2414" s="105"/>
      <c r="B2414" s="67"/>
      <c r="C2414" s="67"/>
      <c r="D2414" s="67"/>
      <c r="E2414" s="68"/>
      <c r="F2414" s="108"/>
      <c r="G2414" s="111"/>
      <c r="H2414" s="109"/>
      <c r="I2414" s="108"/>
      <c r="J2414" s="115"/>
      <c r="K2414" s="113"/>
      <c r="L2414" s="108"/>
      <c r="M2414" s="115"/>
      <c r="N2414" s="113"/>
    </row>
    <row r="2415" spans="1:14" ht="16.5">
      <c r="A2415" s="105"/>
      <c r="B2415" s="67"/>
      <c r="C2415" s="67"/>
      <c r="D2415" s="67"/>
      <c r="E2415" s="68"/>
      <c r="F2415" s="108"/>
      <c r="G2415" s="111"/>
      <c r="H2415" s="109"/>
      <c r="I2415" s="108"/>
      <c r="J2415" s="115"/>
      <c r="K2415" s="113"/>
      <c r="L2415" s="108"/>
      <c r="M2415" s="115"/>
      <c r="N2415" s="113"/>
    </row>
    <row r="2416" spans="1:14" ht="16.5">
      <c r="A2416" s="105"/>
      <c r="B2416" s="67"/>
      <c r="C2416" s="67"/>
      <c r="D2416" s="67"/>
      <c r="E2416" s="68"/>
      <c r="F2416" s="108"/>
      <c r="G2416" s="111"/>
      <c r="H2416" s="109"/>
      <c r="I2416" s="108"/>
      <c r="J2416" s="115"/>
      <c r="K2416" s="113"/>
      <c r="L2416" s="108"/>
      <c r="M2416" s="115"/>
      <c r="N2416" s="113"/>
    </row>
    <row r="2417" spans="1:14" ht="16.5">
      <c r="A2417" s="105"/>
      <c r="B2417" s="67"/>
      <c r="C2417" s="67"/>
      <c r="D2417" s="67"/>
      <c r="E2417" s="68"/>
      <c r="F2417" s="108"/>
      <c r="G2417" s="111"/>
      <c r="H2417" s="109"/>
      <c r="I2417" s="108"/>
      <c r="J2417" s="115"/>
      <c r="K2417" s="113"/>
      <c r="L2417" s="108"/>
      <c r="M2417" s="115"/>
      <c r="N2417" s="113"/>
    </row>
    <row r="2418" spans="1:14" ht="16.5">
      <c r="A2418" s="105"/>
      <c r="B2418" s="67"/>
      <c r="C2418" s="67"/>
      <c r="D2418" s="67"/>
      <c r="E2418" s="68"/>
      <c r="F2418" s="108"/>
      <c r="G2418" s="111"/>
      <c r="H2418" s="109"/>
      <c r="I2418" s="108"/>
      <c r="J2418" s="115"/>
      <c r="K2418" s="113"/>
      <c r="L2418" s="108"/>
      <c r="M2418" s="115"/>
      <c r="N2418" s="113"/>
    </row>
    <row r="2419" spans="1:14" ht="16.5">
      <c r="A2419" s="105"/>
      <c r="B2419" s="67"/>
      <c r="C2419" s="67"/>
      <c r="D2419" s="67"/>
      <c r="E2419" s="68"/>
      <c r="F2419" s="108"/>
      <c r="G2419" s="111"/>
      <c r="H2419" s="109"/>
      <c r="I2419" s="108"/>
      <c r="J2419" s="115"/>
      <c r="K2419" s="113"/>
      <c r="L2419" s="108"/>
      <c r="M2419" s="115"/>
      <c r="N2419" s="113"/>
    </row>
    <row r="2420" spans="1:14" ht="16.5">
      <c r="A2420" s="105"/>
      <c r="B2420" s="67"/>
      <c r="C2420" s="67"/>
      <c r="D2420" s="67"/>
      <c r="E2420" s="68"/>
      <c r="F2420" s="108"/>
      <c r="G2420" s="111"/>
      <c r="H2420" s="109"/>
      <c r="I2420" s="108"/>
      <c r="J2420" s="115"/>
      <c r="K2420" s="113"/>
      <c r="L2420" s="108"/>
      <c r="M2420" s="115"/>
      <c r="N2420" s="113"/>
    </row>
    <row r="2421" spans="1:14" ht="16.5">
      <c r="A2421" s="105"/>
      <c r="B2421" s="67"/>
      <c r="C2421" s="67"/>
      <c r="D2421" s="67"/>
      <c r="E2421" s="68"/>
      <c r="F2421" s="108"/>
      <c r="G2421" s="111"/>
      <c r="H2421" s="109"/>
      <c r="I2421" s="108"/>
      <c r="J2421" s="115"/>
      <c r="K2421" s="113"/>
      <c r="L2421" s="108"/>
      <c r="M2421" s="115"/>
      <c r="N2421" s="113"/>
    </row>
    <row r="2422" spans="1:14" ht="16.5">
      <c r="A2422" s="105"/>
      <c r="B2422" s="67"/>
      <c r="C2422" s="67"/>
      <c r="D2422" s="67"/>
      <c r="E2422" s="68"/>
      <c r="F2422" s="108"/>
      <c r="G2422" s="111"/>
      <c r="H2422" s="109"/>
      <c r="I2422" s="108"/>
      <c r="J2422" s="115"/>
      <c r="K2422" s="113"/>
      <c r="L2422" s="108"/>
      <c r="M2422" s="115"/>
      <c r="N2422" s="113"/>
    </row>
    <row r="2423" spans="1:14" ht="16.5">
      <c r="A2423" s="105"/>
      <c r="B2423" s="67"/>
      <c r="C2423" s="67"/>
      <c r="D2423" s="67"/>
      <c r="E2423" s="68"/>
      <c r="F2423" s="195"/>
      <c r="G2423" s="196"/>
      <c r="H2423" s="197"/>
      <c r="I2423" s="108"/>
      <c r="J2423" s="115"/>
      <c r="K2423" s="113"/>
      <c r="L2423" s="108"/>
      <c r="M2423" s="115"/>
      <c r="N2423" s="113"/>
    </row>
    <row r="2424" spans="1:14" ht="16.5">
      <c r="A2424" s="105"/>
      <c r="B2424" s="67"/>
      <c r="C2424" s="67"/>
      <c r="D2424" s="67"/>
      <c r="E2424" s="68"/>
      <c r="F2424" s="108"/>
      <c r="G2424" s="111"/>
      <c r="H2424" s="109"/>
      <c r="I2424" s="108"/>
      <c r="J2424" s="115"/>
      <c r="K2424" s="113"/>
      <c r="L2424" s="108"/>
      <c r="M2424" s="115"/>
      <c r="N2424" s="113"/>
    </row>
    <row r="2425" spans="1:14" ht="16.5">
      <c r="A2425" s="105"/>
      <c r="B2425" s="67"/>
      <c r="C2425" s="67"/>
      <c r="D2425" s="67"/>
      <c r="E2425" s="68"/>
      <c r="F2425" s="108"/>
      <c r="G2425" s="111"/>
      <c r="H2425" s="109"/>
      <c r="I2425" s="108"/>
      <c r="J2425" s="115"/>
      <c r="K2425" s="113"/>
      <c r="L2425" s="108"/>
      <c r="M2425" s="115"/>
      <c r="N2425" s="113"/>
    </row>
    <row r="2426" spans="1:14" ht="16.5">
      <c r="A2426" s="105"/>
      <c r="B2426" s="67"/>
      <c r="C2426" s="67"/>
      <c r="D2426" s="67"/>
      <c r="E2426" s="68"/>
      <c r="F2426" s="108"/>
      <c r="G2426" s="111"/>
      <c r="H2426" s="109"/>
      <c r="I2426" s="108"/>
      <c r="J2426" s="115"/>
      <c r="K2426" s="113"/>
      <c r="L2426" s="108"/>
      <c r="M2426" s="115"/>
      <c r="N2426" s="113"/>
    </row>
    <row r="2427" spans="1:14" ht="16.5">
      <c r="A2427" s="105"/>
      <c r="B2427" s="67"/>
      <c r="C2427" s="67"/>
      <c r="D2427" s="67"/>
      <c r="E2427" s="68"/>
      <c r="F2427" s="108"/>
      <c r="G2427" s="111"/>
      <c r="H2427" s="109"/>
      <c r="I2427" s="108"/>
      <c r="J2427" s="115"/>
      <c r="K2427" s="113"/>
      <c r="L2427" s="108"/>
      <c r="M2427" s="115"/>
      <c r="N2427" s="113"/>
    </row>
    <row r="2428" spans="1:14" ht="16.5">
      <c r="A2428" s="105"/>
      <c r="B2428" s="67"/>
      <c r="C2428" s="67"/>
      <c r="D2428" s="67"/>
      <c r="E2428" s="68"/>
      <c r="F2428" s="108"/>
      <c r="G2428" s="111"/>
      <c r="H2428" s="109"/>
      <c r="I2428" s="108"/>
      <c r="J2428" s="115"/>
      <c r="K2428" s="113"/>
      <c r="L2428" s="108"/>
      <c r="M2428" s="115"/>
      <c r="N2428" s="113"/>
    </row>
    <row r="2429" spans="1:14" ht="16.5">
      <c r="A2429" s="105"/>
      <c r="B2429" s="67"/>
      <c r="C2429" s="67"/>
      <c r="D2429" s="67"/>
      <c r="E2429" s="68"/>
      <c r="F2429" s="108"/>
      <c r="G2429" s="111"/>
      <c r="H2429" s="109"/>
      <c r="I2429" s="108"/>
      <c r="J2429" s="115"/>
      <c r="K2429" s="113"/>
      <c r="L2429" s="108"/>
      <c r="M2429" s="115"/>
      <c r="N2429" s="113"/>
    </row>
    <row r="2430" spans="1:14" ht="16.5">
      <c r="A2430" s="105"/>
      <c r="B2430" s="67"/>
      <c r="C2430" s="67"/>
      <c r="D2430" s="67"/>
      <c r="E2430" s="68"/>
      <c r="F2430" s="108"/>
      <c r="G2430" s="111"/>
      <c r="H2430" s="109"/>
      <c r="I2430" s="108"/>
      <c r="J2430" s="115"/>
      <c r="K2430" s="113"/>
      <c r="L2430" s="108"/>
      <c r="M2430" s="115"/>
      <c r="N2430" s="113"/>
    </row>
    <row r="2431" spans="1:14" ht="16.5">
      <c r="A2431" s="105"/>
      <c r="B2431" s="67"/>
      <c r="C2431" s="67"/>
      <c r="D2431" s="67"/>
      <c r="E2431" s="68"/>
      <c r="F2431" s="108"/>
      <c r="G2431" s="111"/>
      <c r="H2431" s="109"/>
      <c r="I2431" s="108"/>
      <c r="J2431" s="115"/>
      <c r="K2431" s="113"/>
      <c r="L2431" s="108"/>
      <c r="M2431" s="115"/>
      <c r="N2431" s="113"/>
    </row>
    <row r="2432" spans="1:14" ht="16.5">
      <c r="A2432" s="105"/>
      <c r="B2432" s="67"/>
      <c r="C2432" s="67"/>
      <c r="D2432" s="67"/>
      <c r="E2432" s="68"/>
      <c r="F2432" s="108"/>
      <c r="G2432" s="111"/>
      <c r="H2432" s="109"/>
      <c r="I2432" s="108"/>
      <c r="J2432" s="115"/>
      <c r="K2432" s="113"/>
      <c r="L2432" s="108"/>
      <c r="M2432" s="115"/>
      <c r="N2432" s="113"/>
    </row>
    <row r="2433" spans="1:14" ht="16.5">
      <c r="A2433" s="105"/>
      <c r="B2433" s="67"/>
      <c r="C2433" s="67"/>
      <c r="D2433" s="67"/>
      <c r="E2433" s="68"/>
      <c r="F2433" s="108"/>
      <c r="G2433" s="111"/>
      <c r="H2433" s="109"/>
      <c r="I2433" s="108"/>
      <c r="J2433" s="115"/>
      <c r="K2433" s="113"/>
      <c r="L2433" s="108"/>
      <c r="M2433" s="115"/>
      <c r="N2433" s="113"/>
    </row>
    <row r="2434" spans="1:14" ht="16.5">
      <c r="A2434" s="105"/>
      <c r="B2434" s="67"/>
      <c r="C2434" s="67"/>
      <c r="D2434" s="67"/>
      <c r="E2434" s="68"/>
      <c r="F2434" s="108"/>
      <c r="G2434" s="111"/>
      <c r="H2434" s="109"/>
      <c r="I2434" s="108"/>
      <c r="J2434" s="115"/>
      <c r="K2434" s="113"/>
      <c r="L2434" s="108"/>
      <c r="M2434" s="115"/>
      <c r="N2434" s="113"/>
    </row>
    <row r="2435" spans="1:14" ht="16.5">
      <c r="A2435" s="105"/>
      <c r="B2435" s="67"/>
      <c r="C2435" s="67"/>
      <c r="D2435" s="67"/>
      <c r="E2435" s="68"/>
      <c r="F2435" s="108"/>
      <c r="G2435" s="111"/>
      <c r="H2435" s="109"/>
      <c r="I2435" s="108"/>
      <c r="J2435" s="115"/>
      <c r="K2435" s="113"/>
      <c r="L2435" s="108"/>
      <c r="M2435" s="115"/>
      <c r="N2435" s="113"/>
    </row>
    <row r="2436" spans="1:14" ht="16.5">
      <c r="A2436" s="105"/>
      <c r="B2436" s="67"/>
      <c r="C2436" s="67"/>
      <c r="D2436" s="67"/>
      <c r="E2436" s="68"/>
      <c r="F2436" s="108"/>
      <c r="G2436" s="111"/>
      <c r="H2436" s="109"/>
      <c r="I2436" s="108"/>
      <c r="J2436" s="115"/>
      <c r="K2436" s="113"/>
      <c r="L2436" s="108"/>
      <c r="M2436" s="115"/>
      <c r="N2436" s="113"/>
    </row>
    <row r="2437" spans="1:14" ht="16.5">
      <c r="A2437" s="105"/>
      <c r="B2437" s="67"/>
      <c r="C2437" s="67"/>
      <c r="D2437" s="67"/>
      <c r="E2437" s="68"/>
      <c r="F2437" s="108"/>
      <c r="G2437" s="111"/>
      <c r="H2437" s="109"/>
      <c r="I2437" s="108"/>
      <c r="J2437" s="115"/>
      <c r="K2437" s="113"/>
      <c r="L2437" s="108"/>
      <c r="M2437" s="115"/>
      <c r="N2437" s="113"/>
    </row>
    <row r="2438" spans="1:14" ht="16.5">
      <c r="A2438" s="105"/>
      <c r="B2438" s="67"/>
      <c r="C2438" s="67"/>
      <c r="D2438" s="67"/>
      <c r="E2438" s="68"/>
      <c r="F2438" s="108"/>
      <c r="G2438" s="111"/>
      <c r="H2438" s="109"/>
      <c r="I2438" s="108"/>
      <c r="J2438" s="115"/>
      <c r="K2438" s="113"/>
      <c r="L2438" s="108"/>
      <c r="M2438" s="115"/>
      <c r="N2438" s="113"/>
    </row>
    <row r="2439" spans="1:14" ht="16.5">
      <c r="A2439" s="105"/>
      <c r="B2439" s="67"/>
      <c r="C2439" s="67"/>
      <c r="D2439" s="67"/>
      <c r="E2439" s="68"/>
      <c r="F2439" s="108"/>
      <c r="G2439" s="111"/>
      <c r="H2439" s="109"/>
      <c r="I2439" s="108"/>
      <c r="J2439" s="115"/>
      <c r="K2439" s="113"/>
      <c r="L2439" s="108"/>
      <c r="M2439" s="115"/>
      <c r="N2439" s="113"/>
    </row>
    <row r="2440" spans="1:14" ht="16.5">
      <c r="A2440" s="105"/>
      <c r="B2440" s="67"/>
      <c r="C2440" s="67"/>
      <c r="D2440" s="67"/>
      <c r="E2440" s="68"/>
      <c r="F2440" s="108"/>
      <c r="G2440" s="111"/>
      <c r="H2440" s="109"/>
      <c r="I2440" s="108"/>
      <c r="J2440" s="115"/>
      <c r="K2440" s="113"/>
      <c r="L2440" s="108"/>
      <c r="M2440" s="115"/>
      <c r="N2440" s="113"/>
    </row>
    <row r="2441" spans="1:14" ht="16.5">
      <c r="A2441" s="105"/>
      <c r="B2441" s="67"/>
      <c r="C2441" s="67"/>
      <c r="D2441" s="67"/>
      <c r="E2441" s="68"/>
      <c r="F2441" s="108"/>
      <c r="G2441" s="111"/>
      <c r="H2441" s="109"/>
      <c r="I2441" s="108"/>
      <c r="J2441" s="115"/>
      <c r="K2441" s="113"/>
      <c r="L2441" s="108"/>
      <c r="M2441" s="115"/>
      <c r="N2441" s="113"/>
    </row>
    <row r="2442" spans="1:14" ht="16.5">
      <c r="A2442" s="105"/>
      <c r="B2442" s="67"/>
      <c r="C2442" s="67"/>
      <c r="D2442" s="67"/>
      <c r="E2442" s="68"/>
      <c r="F2442" s="108"/>
      <c r="G2442" s="111"/>
      <c r="H2442" s="109"/>
      <c r="I2442" s="108"/>
      <c r="J2442" s="115"/>
      <c r="K2442" s="113"/>
      <c r="L2442" s="108"/>
      <c r="M2442" s="115"/>
      <c r="N2442" s="113"/>
    </row>
    <row r="2443" spans="1:14" ht="16.5">
      <c r="A2443" s="105"/>
      <c r="B2443" s="67"/>
      <c r="C2443" s="67"/>
      <c r="D2443" s="67"/>
      <c r="E2443" s="68"/>
      <c r="F2443" s="108"/>
      <c r="G2443" s="111"/>
      <c r="H2443" s="109"/>
      <c r="I2443" s="108"/>
      <c r="J2443" s="115"/>
      <c r="K2443" s="113"/>
      <c r="L2443" s="108"/>
      <c r="M2443" s="115"/>
      <c r="N2443" s="113"/>
    </row>
    <row r="2444" spans="1:14" ht="16.5">
      <c r="A2444" s="105"/>
      <c r="B2444" s="67"/>
      <c r="C2444" s="67"/>
      <c r="D2444" s="67"/>
      <c r="E2444" s="68"/>
      <c r="F2444" s="108"/>
      <c r="G2444" s="111"/>
      <c r="H2444" s="109"/>
      <c r="I2444" s="108"/>
      <c r="J2444" s="115"/>
      <c r="K2444" s="113"/>
      <c r="L2444" s="108"/>
      <c r="M2444" s="115"/>
      <c r="N2444" s="113"/>
    </row>
    <row r="2445" spans="1:14" ht="16.5">
      <c r="A2445" s="105"/>
      <c r="B2445" s="67"/>
      <c r="C2445" s="67"/>
      <c r="D2445" s="67"/>
      <c r="E2445" s="68"/>
      <c r="F2445" s="108"/>
      <c r="G2445" s="111"/>
      <c r="H2445" s="109"/>
      <c r="I2445" s="108"/>
      <c r="J2445" s="115"/>
      <c r="K2445" s="113"/>
      <c r="L2445" s="108"/>
      <c r="M2445" s="115"/>
      <c r="N2445" s="113"/>
    </row>
    <row r="2446" spans="1:14" ht="16.5">
      <c r="A2446" s="105"/>
      <c r="B2446" s="67"/>
      <c r="C2446" s="67"/>
      <c r="D2446" s="67"/>
      <c r="E2446" s="68"/>
      <c r="F2446" s="108"/>
      <c r="G2446" s="111"/>
      <c r="H2446" s="109"/>
      <c r="I2446" s="108"/>
      <c r="J2446" s="115"/>
      <c r="K2446" s="113"/>
      <c r="L2446" s="108"/>
      <c r="M2446" s="115"/>
      <c r="N2446" s="113"/>
    </row>
    <row r="2447" spans="1:14" ht="16.5">
      <c r="A2447" s="105"/>
      <c r="B2447" s="67"/>
      <c r="C2447" s="67"/>
      <c r="D2447" s="67"/>
      <c r="E2447" s="68"/>
      <c r="F2447" s="108"/>
      <c r="G2447" s="111"/>
      <c r="H2447" s="109"/>
      <c r="I2447" s="108"/>
      <c r="J2447" s="115"/>
      <c r="K2447" s="113"/>
      <c r="L2447" s="108"/>
      <c r="M2447" s="115"/>
      <c r="N2447" s="113"/>
    </row>
    <row r="2448" spans="1:14" ht="16.5">
      <c r="A2448" s="105"/>
      <c r="B2448" s="67"/>
      <c r="C2448" s="67"/>
      <c r="D2448" s="67"/>
      <c r="E2448" s="68"/>
      <c r="F2448" s="108"/>
      <c r="G2448" s="111"/>
      <c r="H2448" s="109"/>
      <c r="I2448" s="108"/>
      <c r="J2448" s="115"/>
      <c r="K2448" s="113"/>
      <c r="L2448" s="108"/>
      <c r="M2448" s="115"/>
      <c r="N2448" s="113"/>
    </row>
    <row r="2449" spans="1:14" ht="16.5">
      <c r="A2449" s="105"/>
      <c r="B2449" s="67"/>
      <c r="C2449" s="67"/>
      <c r="D2449" s="67"/>
      <c r="E2449" s="68"/>
      <c r="F2449" s="108"/>
      <c r="G2449" s="111"/>
      <c r="H2449" s="109"/>
      <c r="I2449" s="108"/>
      <c r="J2449" s="115"/>
      <c r="K2449" s="113"/>
      <c r="L2449" s="108"/>
      <c r="M2449" s="115"/>
      <c r="N2449" s="113"/>
    </row>
    <row r="2450" spans="1:14" ht="16.5">
      <c r="A2450" s="105"/>
      <c r="B2450" s="67"/>
      <c r="C2450" s="67"/>
      <c r="D2450" s="67"/>
      <c r="E2450" s="68"/>
      <c r="F2450" s="108"/>
      <c r="G2450" s="111"/>
      <c r="H2450" s="109"/>
      <c r="I2450" s="108"/>
      <c r="J2450" s="115"/>
      <c r="K2450" s="113"/>
      <c r="L2450" s="108"/>
      <c r="M2450" s="115"/>
      <c r="N2450" s="113"/>
    </row>
    <row r="2451" spans="1:14" ht="16.5">
      <c r="A2451" s="105"/>
      <c r="B2451" s="67"/>
      <c r="C2451" s="67"/>
      <c r="D2451" s="67"/>
      <c r="E2451" s="68"/>
      <c r="F2451" s="108"/>
      <c r="G2451" s="111"/>
      <c r="H2451" s="109"/>
      <c r="I2451" s="108"/>
      <c r="J2451" s="115"/>
      <c r="K2451" s="113"/>
      <c r="L2451" s="108"/>
      <c r="M2451" s="115"/>
      <c r="N2451" s="113"/>
    </row>
    <row r="2452" spans="1:14" ht="16.5">
      <c r="A2452" s="105"/>
      <c r="B2452" s="67"/>
      <c r="C2452" s="67"/>
      <c r="D2452" s="67"/>
      <c r="E2452" s="68"/>
      <c r="F2452" s="108"/>
      <c r="G2452" s="111"/>
      <c r="H2452" s="109"/>
      <c r="I2452" s="108"/>
      <c r="J2452" s="115"/>
      <c r="K2452" s="113"/>
      <c r="L2452" s="108"/>
      <c r="M2452" s="115"/>
      <c r="N2452" s="113"/>
    </row>
    <row r="2453" spans="1:14" ht="16.5">
      <c r="A2453" s="105"/>
      <c r="B2453" s="67"/>
      <c r="C2453" s="67"/>
      <c r="D2453" s="67"/>
      <c r="E2453" s="68"/>
      <c r="F2453" s="108"/>
      <c r="G2453" s="111"/>
      <c r="H2453" s="109"/>
      <c r="I2453" s="108"/>
      <c r="J2453" s="115"/>
      <c r="K2453" s="113"/>
      <c r="L2453" s="108"/>
      <c r="M2453" s="115"/>
      <c r="N2453" s="113"/>
    </row>
    <row r="2454" spans="1:14" ht="16.5">
      <c r="A2454" s="105"/>
      <c r="B2454" s="67"/>
      <c r="C2454" s="67"/>
      <c r="D2454" s="67"/>
      <c r="E2454" s="68"/>
      <c r="F2454" s="108"/>
      <c r="G2454" s="111"/>
      <c r="H2454" s="109"/>
      <c r="I2454" s="108"/>
      <c r="J2454" s="115"/>
      <c r="K2454" s="113"/>
      <c r="L2454" s="108"/>
      <c r="M2454" s="115"/>
      <c r="N2454" s="113"/>
    </row>
    <row r="2455" spans="1:14" ht="16.5">
      <c r="A2455" s="105"/>
      <c r="B2455" s="67"/>
      <c r="C2455" s="67"/>
      <c r="D2455" s="67"/>
      <c r="E2455" s="68"/>
      <c r="F2455" s="108"/>
      <c r="G2455" s="111"/>
      <c r="H2455" s="109"/>
      <c r="I2455" s="108"/>
      <c r="J2455" s="115"/>
      <c r="K2455" s="113"/>
      <c r="L2455" s="108"/>
      <c r="M2455" s="115"/>
      <c r="N2455" s="113"/>
    </row>
    <row r="2456" spans="1:14" ht="16.5">
      <c r="A2456" s="105"/>
      <c r="B2456" s="67"/>
      <c r="C2456" s="67"/>
      <c r="D2456" s="67"/>
      <c r="E2456" s="68"/>
      <c r="F2456" s="108"/>
      <c r="G2456" s="111"/>
      <c r="H2456" s="109"/>
      <c r="I2456" s="108"/>
      <c r="J2456" s="115"/>
      <c r="K2456" s="113"/>
      <c r="L2456" s="108"/>
      <c r="M2456" s="115"/>
      <c r="N2456" s="113"/>
    </row>
    <row r="2457" spans="1:14" ht="16.5">
      <c r="A2457" s="105"/>
      <c r="B2457" s="67"/>
      <c r="C2457" s="67"/>
      <c r="D2457" s="67"/>
      <c r="E2457" s="68"/>
      <c r="F2457" s="108"/>
      <c r="G2457" s="111"/>
      <c r="H2457" s="109"/>
      <c r="I2457" s="108"/>
      <c r="J2457" s="115"/>
      <c r="K2457" s="113"/>
      <c r="L2457" s="108"/>
      <c r="M2457" s="115"/>
      <c r="N2457" s="113"/>
    </row>
    <row r="2458" spans="1:14" ht="16.5">
      <c r="A2458" s="105"/>
      <c r="B2458" s="67"/>
      <c r="C2458" s="67"/>
      <c r="D2458" s="67"/>
      <c r="E2458" s="68"/>
      <c r="F2458" s="108"/>
      <c r="G2458" s="111"/>
      <c r="H2458" s="109"/>
      <c r="I2458" s="108"/>
      <c r="J2458" s="115"/>
      <c r="K2458" s="113"/>
      <c r="L2458" s="108"/>
      <c r="M2458" s="115"/>
      <c r="N2458" s="113"/>
    </row>
    <row r="2459" spans="1:14" ht="16.5">
      <c r="A2459" s="105"/>
      <c r="B2459" s="67"/>
      <c r="C2459" s="67"/>
      <c r="D2459" s="67"/>
      <c r="E2459" s="68"/>
      <c r="F2459" s="108"/>
      <c r="G2459" s="111"/>
      <c r="H2459" s="109"/>
      <c r="I2459" s="108"/>
      <c r="J2459" s="115"/>
      <c r="K2459" s="113"/>
      <c r="L2459" s="108"/>
      <c r="M2459" s="115"/>
      <c r="N2459" s="113"/>
    </row>
    <row r="2460" spans="1:14" ht="16.5">
      <c r="A2460" s="105"/>
      <c r="B2460" s="67"/>
      <c r="C2460" s="67"/>
      <c r="D2460" s="67"/>
      <c r="E2460" s="68"/>
      <c r="F2460" s="108"/>
      <c r="G2460" s="111"/>
      <c r="H2460" s="109"/>
      <c r="I2460" s="108"/>
      <c r="J2460" s="115"/>
      <c r="K2460" s="113"/>
      <c r="L2460" s="108"/>
      <c r="M2460" s="115"/>
      <c r="N2460" s="113"/>
    </row>
    <row r="2461" spans="1:14" ht="16.5">
      <c r="A2461" s="105"/>
      <c r="B2461" s="67"/>
      <c r="C2461" s="67"/>
      <c r="D2461" s="67"/>
      <c r="E2461" s="68"/>
      <c r="F2461" s="108"/>
      <c r="G2461" s="111"/>
      <c r="H2461" s="109"/>
      <c r="I2461" s="108"/>
      <c r="J2461" s="115"/>
      <c r="K2461" s="113"/>
      <c r="L2461" s="108"/>
      <c r="M2461" s="115"/>
      <c r="N2461" s="113"/>
    </row>
    <row r="2462" spans="1:14" ht="16.5">
      <c r="A2462" s="105"/>
      <c r="B2462" s="67"/>
      <c r="C2462" s="67"/>
      <c r="D2462" s="67"/>
      <c r="E2462" s="68"/>
      <c r="F2462" s="108"/>
      <c r="G2462" s="111"/>
      <c r="H2462" s="109"/>
      <c r="I2462" s="108"/>
      <c r="J2462" s="115"/>
      <c r="K2462" s="113"/>
      <c r="L2462" s="108"/>
      <c r="M2462" s="115"/>
      <c r="N2462" s="113"/>
    </row>
    <row r="2463" spans="1:14" ht="16.5">
      <c r="A2463" s="105"/>
      <c r="B2463" s="67"/>
      <c r="C2463" s="67"/>
      <c r="D2463" s="67"/>
      <c r="E2463" s="68"/>
      <c r="F2463" s="108"/>
      <c r="G2463" s="111"/>
      <c r="H2463" s="109"/>
      <c r="I2463" s="108"/>
      <c r="J2463" s="115"/>
      <c r="K2463" s="113"/>
      <c r="L2463" s="108"/>
      <c r="M2463" s="115"/>
      <c r="N2463" s="113"/>
    </row>
    <row r="2464" spans="1:14" ht="16.5">
      <c r="A2464" s="105"/>
      <c r="B2464" s="67"/>
      <c r="C2464" s="67"/>
      <c r="D2464" s="67"/>
      <c r="E2464" s="68"/>
      <c r="F2464" s="108"/>
      <c r="G2464" s="111"/>
      <c r="H2464" s="109"/>
      <c r="I2464" s="108"/>
      <c r="J2464" s="115"/>
      <c r="K2464" s="113"/>
      <c r="L2464" s="108"/>
      <c r="M2464" s="115"/>
      <c r="N2464" s="113"/>
    </row>
    <row r="2465" spans="1:14" ht="16.5">
      <c r="A2465" s="105"/>
      <c r="B2465" s="67"/>
      <c r="C2465" s="67"/>
      <c r="D2465" s="67"/>
      <c r="E2465" s="68"/>
      <c r="F2465" s="108"/>
      <c r="G2465" s="111"/>
      <c r="H2465" s="109"/>
      <c r="I2465" s="108"/>
      <c r="J2465" s="115"/>
      <c r="K2465" s="113"/>
      <c r="L2465" s="108"/>
      <c r="M2465" s="115"/>
      <c r="N2465" s="113"/>
    </row>
    <row r="2466" spans="1:14" ht="16.5">
      <c r="A2466" s="105"/>
      <c r="B2466" s="67"/>
      <c r="C2466" s="67"/>
      <c r="D2466" s="67"/>
      <c r="E2466" s="68"/>
      <c r="F2466" s="108"/>
      <c r="G2466" s="111"/>
      <c r="H2466" s="109"/>
      <c r="I2466" s="108"/>
      <c r="J2466" s="115"/>
      <c r="K2466" s="113"/>
      <c r="L2466" s="108"/>
      <c r="M2466" s="115"/>
      <c r="N2466" s="113"/>
    </row>
    <row r="2467" spans="1:14" ht="16.5">
      <c r="A2467" s="105"/>
      <c r="B2467" s="67"/>
      <c r="C2467" s="67"/>
      <c r="D2467" s="67"/>
      <c r="E2467" s="68"/>
      <c r="F2467" s="108"/>
      <c r="G2467" s="111"/>
      <c r="H2467" s="109"/>
      <c r="I2467" s="108"/>
      <c r="J2467" s="115"/>
      <c r="K2467" s="113"/>
      <c r="L2467" s="108"/>
      <c r="M2467" s="115"/>
      <c r="N2467" s="113"/>
    </row>
    <row r="2468" spans="1:14" ht="16.5">
      <c r="A2468" s="105"/>
      <c r="B2468" s="67"/>
      <c r="C2468" s="67"/>
      <c r="D2468" s="67"/>
      <c r="E2468" s="68"/>
      <c r="F2468" s="108"/>
      <c r="G2468" s="111"/>
      <c r="H2468" s="109"/>
      <c r="I2468" s="108"/>
      <c r="J2468" s="115"/>
      <c r="K2468" s="113"/>
      <c r="L2468" s="108"/>
      <c r="M2468" s="115"/>
      <c r="N2468" s="113"/>
    </row>
    <row r="2469" spans="1:14" ht="16.5">
      <c r="A2469" s="105"/>
      <c r="B2469" s="67"/>
      <c r="C2469" s="67"/>
      <c r="D2469" s="67"/>
      <c r="E2469" s="68"/>
      <c r="F2469" s="108"/>
      <c r="G2469" s="111"/>
      <c r="H2469" s="109"/>
      <c r="I2469" s="108"/>
      <c r="J2469" s="115"/>
      <c r="K2469" s="113"/>
      <c r="L2469" s="108"/>
      <c r="M2469" s="115"/>
      <c r="N2469" s="113"/>
    </row>
    <row r="2470" spans="1:14" ht="16.5">
      <c r="A2470" s="105"/>
      <c r="B2470" s="67"/>
      <c r="C2470" s="67"/>
      <c r="D2470" s="67"/>
      <c r="E2470" s="68"/>
      <c r="F2470" s="108"/>
      <c r="G2470" s="111"/>
      <c r="H2470" s="109"/>
      <c r="I2470" s="108"/>
      <c r="J2470" s="115"/>
      <c r="K2470" s="113"/>
      <c r="L2470" s="108"/>
      <c r="M2470" s="115"/>
      <c r="N2470" s="113"/>
    </row>
    <row r="2471" spans="1:14" ht="16.5">
      <c r="A2471" s="105"/>
      <c r="B2471" s="67"/>
      <c r="C2471" s="67"/>
      <c r="D2471" s="67"/>
      <c r="E2471" s="68"/>
      <c r="F2471" s="108"/>
      <c r="G2471" s="111"/>
      <c r="H2471" s="109"/>
      <c r="I2471" s="108"/>
      <c r="J2471" s="115"/>
      <c r="K2471" s="113"/>
      <c r="L2471" s="108"/>
      <c r="M2471" s="115"/>
      <c r="N2471" s="113"/>
    </row>
    <row r="2472" spans="1:14" ht="16.5">
      <c r="A2472" s="105"/>
      <c r="B2472" s="67"/>
      <c r="C2472" s="67"/>
      <c r="D2472" s="67"/>
      <c r="E2472" s="68"/>
      <c r="F2472" s="108"/>
      <c r="G2472" s="111"/>
      <c r="H2472" s="109"/>
      <c r="I2472" s="108"/>
      <c r="J2472" s="115"/>
      <c r="K2472" s="113"/>
      <c r="L2472" s="108"/>
      <c r="M2472" s="115"/>
      <c r="N2472" s="113"/>
    </row>
    <row r="2473" spans="1:14" ht="16.5">
      <c r="A2473" s="105"/>
      <c r="B2473" s="67"/>
      <c r="C2473" s="67"/>
      <c r="D2473" s="67"/>
      <c r="E2473" s="68"/>
      <c r="F2473" s="108"/>
      <c r="G2473" s="111"/>
      <c r="H2473" s="109"/>
      <c r="I2473" s="108"/>
      <c r="J2473" s="115"/>
      <c r="K2473" s="113"/>
      <c r="L2473" s="108"/>
      <c r="M2473" s="115"/>
      <c r="N2473" s="113"/>
    </row>
    <row r="2474" spans="1:14" ht="16.5">
      <c r="A2474" s="105"/>
      <c r="B2474" s="67"/>
      <c r="C2474" s="67"/>
      <c r="D2474" s="67"/>
      <c r="E2474" s="68"/>
      <c r="F2474" s="108"/>
      <c r="G2474" s="111"/>
      <c r="H2474" s="109"/>
      <c r="I2474" s="108"/>
      <c r="J2474" s="115"/>
      <c r="K2474" s="113"/>
      <c r="L2474" s="108"/>
      <c r="M2474" s="115"/>
      <c r="N2474" s="113"/>
    </row>
    <row r="2475" spans="1:14" ht="16.5">
      <c r="A2475" s="105"/>
      <c r="B2475" s="67"/>
      <c r="C2475" s="67"/>
      <c r="D2475" s="67"/>
      <c r="E2475" s="68"/>
      <c r="F2475" s="108"/>
      <c r="G2475" s="111"/>
      <c r="H2475" s="109"/>
      <c r="I2475" s="108"/>
      <c r="J2475" s="115"/>
      <c r="K2475" s="113"/>
      <c r="L2475" s="108"/>
      <c r="M2475" s="115"/>
      <c r="N2475" s="113"/>
    </row>
    <row r="2476" spans="1:14" ht="16.5">
      <c r="A2476" s="105"/>
      <c r="B2476" s="67"/>
      <c r="C2476" s="67"/>
      <c r="D2476" s="67"/>
      <c r="E2476" s="68"/>
      <c r="F2476" s="108"/>
      <c r="G2476" s="111"/>
      <c r="H2476" s="109"/>
      <c r="I2476" s="108"/>
      <c r="J2476" s="115"/>
      <c r="K2476" s="113"/>
      <c r="L2476" s="108"/>
      <c r="M2476" s="115"/>
      <c r="N2476" s="113"/>
    </row>
    <row r="2477" spans="1:14" ht="16.5">
      <c r="A2477" s="105"/>
      <c r="B2477" s="67"/>
      <c r="C2477" s="67"/>
      <c r="D2477" s="67"/>
      <c r="E2477" s="68"/>
      <c r="F2477" s="108"/>
      <c r="G2477" s="111"/>
      <c r="H2477" s="109"/>
      <c r="I2477" s="108"/>
      <c r="J2477" s="115"/>
      <c r="K2477" s="113"/>
      <c r="L2477" s="108"/>
      <c r="M2477" s="115"/>
      <c r="N2477" s="113"/>
    </row>
    <row r="2478" spans="1:14" ht="16.5">
      <c r="A2478" s="105"/>
      <c r="B2478" s="67"/>
      <c r="C2478" s="67"/>
      <c r="D2478" s="67"/>
      <c r="E2478" s="68"/>
      <c r="F2478" s="108"/>
      <c r="G2478" s="111"/>
      <c r="H2478" s="109"/>
      <c r="I2478" s="108"/>
      <c r="J2478" s="115"/>
      <c r="K2478" s="113"/>
      <c r="L2478" s="108"/>
      <c r="M2478" s="115"/>
      <c r="N2478" s="113"/>
    </row>
    <row r="2479" spans="1:14" ht="16.5">
      <c r="A2479" s="105"/>
      <c r="B2479" s="67"/>
      <c r="C2479" s="67"/>
      <c r="D2479" s="67"/>
      <c r="E2479" s="68"/>
      <c r="F2479" s="108"/>
      <c r="G2479" s="111"/>
      <c r="H2479" s="109"/>
      <c r="I2479" s="108"/>
      <c r="J2479" s="115"/>
      <c r="K2479" s="113"/>
      <c r="L2479" s="108"/>
      <c r="M2479" s="115"/>
      <c r="N2479" s="113"/>
    </row>
    <row r="2480" spans="1:14" ht="16.5">
      <c r="A2480" s="105"/>
      <c r="B2480" s="67"/>
      <c r="C2480" s="67"/>
      <c r="D2480" s="67"/>
      <c r="E2480" s="68"/>
      <c r="F2480" s="108"/>
      <c r="G2480" s="111"/>
      <c r="H2480" s="109"/>
      <c r="I2480" s="108"/>
      <c r="J2480" s="115"/>
      <c r="K2480" s="113"/>
      <c r="L2480" s="108"/>
      <c r="M2480" s="115"/>
      <c r="N2480" s="113"/>
    </row>
    <row r="2481" spans="1:14" ht="16.5">
      <c r="A2481" s="105"/>
      <c r="B2481" s="67"/>
      <c r="C2481" s="67"/>
      <c r="D2481" s="67"/>
      <c r="E2481" s="68"/>
      <c r="F2481" s="108"/>
      <c r="G2481" s="111"/>
      <c r="H2481" s="109"/>
      <c r="I2481" s="108"/>
      <c r="J2481" s="115"/>
      <c r="K2481" s="113"/>
      <c r="L2481" s="108"/>
      <c r="M2481" s="115"/>
      <c r="N2481" s="113"/>
    </row>
    <row r="2482" spans="1:14" ht="16.5">
      <c r="A2482" s="105"/>
      <c r="B2482" s="67"/>
      <c r="C2482" s="67"/>
      <c r="D2482" s="67"/>
      <c r="E2482" s="68"/>
      <c r="F2482" s="108"/>
      <c r="G2482" s="111"/>
      <c r="H2482" s="109"/>
      <c r="I2482" s="108"/>
      <c r="J2482" s="115"/>
      <c r="K2482" s="113"/>
      <c r="L2482" s="108"/>
      <c r="M2482" s="115"/>
      <c r="N2482" s="113"/>
    </row>
    <row r="2483" spans="1:14" ht="16.5">
      <c r="A2483" s="105"/>
      <c r="B2483" s="67"/>
      <c r="C2483" s="67"/>
      <c r="D2483" s="67"/>
      <c r="E2483" s="68"/>
      <c r="F2483" s="108"/>
      <c r="G2483" s="111"/>
      <c r="H2483" s="109"/>
      <c r="I2483" s="108"/>
      <c r="J2483" s="115"/>
      <c r="K2483" s="113"/>
      <c r="L2483" s="108"/>
      <c r="M2483" s="115"/>
      <c r="N2483" s="113"/>
    </row>
    <row r="2484" spans="1:14" ht="16.5">
      <c r="A2484" s="105"/>
      <c r="B2484" s="67"/>
      <c r="C2484" s="67"/>
      <c r="D2484" s="67"/>
      <c r="E2484" s="68"/>
      <c r="F2484" s="108"/>
      <c r="G2484" s="111"/>
      <c r="H2484" s="109"/>
      <c r="I2484" s="108"/>
      <c r="J2484" s="115"/>
      <c r="K2484" s="113"/>
      <c r="L2484" s="108"/>
      <c r="M2484" s="115"/>
      <c r="N2484" s="113"/>
    </row>
    <row r="2485" spans="1:14" ht="16.5">
      <c r="A2485" s="105"/>
      <c r="B2485" s="67"/>
      <c r="C2485" s="67"/>
      <c r="D2485" s="67"/>
      <c r="E2485" s="68"/>
      <c r="F2485" s="108"/>
      <c r="G2485" s="111"/>
      <c r="H2485" s="109"/>
      <c r="I2485" s="108"/>
      <c r="J2485" s="115"/>
      <c r="K2485" s="113"/>
      <c r="L2485" s="108"/>
      <c r="M2485" s="115"/>
      <c r="N2485" s="113"/>
    </row>
    <row r="2486" spans="1:14" ht="16.5">
      <c r="A2486" s="105"/>
      <c r="B2486" s="67"/>
      <c r="C2486" s="67"/>
      <c r="D2486" s="67"/>
      <c r="E2486" s="68"/>
      <c r="F2486" s="108"/>
      <c r="G2486" s="111"/>
      <c r="H2486" s="109"/>
      <c r="I2486" s="108"/>
      <c r="J2486" s="115"/>
      <c r="K2486" s="113"/>
      <c r="L2486" s="108"/>
      <c r="M2486" s="115"/>
      <c r="N2486" s="113"/>
    </row>
    <row r="2487" spans="1:14" ht="16.5">
      <c r="A2487" s="105"/>
      <c r="B2487" s="67"/>
      <c r="C2487" s="67"/>
      <c r="D2487" s="67"/>
      <c r="E2487" s="68"/>
      <c r="F2487" s="108"/>
      <c r="G2487" s="111"/>
      <c r="H2487" s="109"/>
      <c r="I2487" s="108"/>
      <c r="J2487" s="115"/>
      <c r="K2487" s="113"/>
      <c r="L2487" s="108"/>
      <c r="M2487" s="115"/>
      <c r="N2487" s="113"/>
    </row>
    <row r="2488" spans="1:14" ht="16.5">
      <c r="A2488" s="105"/>
      <c r="B2488" s="67"/>
      <c r="C2488" s="67"/>
      <c r="D2488" s="67"/>
      <c r="E2488" s="68"/>
      <c r="F2488" s="108"/>
      <c r="G2488" s="111"/>
      <c r="H2488" s="109"/>
      <c r="I2488" s="108"/>
      <c r="J2488" s="115"/>
      <c r="K2488" s="113"/>
      <c r="L2488" s="108"/>
      <c r="M2488" s="115"/>
      <c r="N2488" s="113"/>
    </row>
    <row r="2489" spans="1:14" ht="16.5">
      <c r="A2489" s="105"/>
      <c r="B2489" s="67"/>
      <c r="C2489" s="67"/>
      <c r="D2489" s="67"/>
      <c r="E2489" s="68"/>
      <c r="F2489" s="108"/>
      <c r="G2489" s="111"/>
      <c r="H2489" s="109"/>
      <c r="I2489" s="108"/>
      <c r="J2489" s="115"/>
      <c r="K2489" s="113"/>
      <c r="L2489" s="108"/>
      <c r="M2489" s="115"/>
      <c r="N2489" s="113"/>
    </row>
    <row r="2490" spans="1:14" ht="16.5">
      <c r="A2490" s="105"/>
      <c r="B2490" s="67"/>
      <c r="C2490" s="67"/>
      <c r="D2490" s="67"/>
      <c r="E2490" s="68"/>
      <c r="F2490" s="108"/>
      <c r="G2490" s="111"/>
      <c r="H2490" s="109"/>
      <c r="I2490" s="108"/>
      <c r="J2490" s="115"/>
      <c r="K2490" s="113"/>
      <c r="L2490" s="108"/>
      <c r="M2490" s="115"/>
      <c r="N2490" s="113"/>
    </row>
    <row r="2491" spans="1:14" ht="16.5">
      <c r="A2491" s="105"/>
      <c r="B2491" s="67"/>
      <c r="C2491" s="67"/>
      <c r="D2491" s="67"/>
      <c r="E2491" s="68"/>
      <c r="F2491" s="108"/>
      <c r="G2491" s="111"/>
      <c r="H2491" s="109"/>
      <c r="I2491" s="108"/>
      <c r="J2491" s="115"/>
      <c r="K2491" s="113"/>
      <c r="L2491" s="108"/>
      <c r="M2491" s="115"/>
      <c r="N2491" s="113"/>
    </row>
    <row r="2492" spans="1:14" ht="16.5">
      <c r="A2492" s="105"/>
      <c r="B2492" s="67"/>
      <c r="C2492" s="67"/>
      <c r="D2492" s="67"/>
      <c r="E2492" s="68"/>
      <c r="F2492" s="108"/>
      <c r="G2492" s="111"/>
      <c r="H2492" s="109"/>
      <c r="I2492" s="108"/>
      <c r="J2492" s="115"/>
      <c r="K2492" s="113"/>
      <c r="L2492" s="108"/>
      <c r="M2492" s="115"/>
      <c r="N2492" s="113"/>
    </row>
    <row r="2493" spans="1:14" ht="16.5">
      <c r="A2493" s="105"/>
      <c r="B2493" s="67"/>
      <c r="C2493" s="67"/>
      <c r="D2493" s="67"/>
      <c r="E2493" s="68"/>
      <c r="F2493" s="108"/>
      <c r="G2493" s="111"/>
      <c r="H2493" s="109"/>
      <c r="I2493" s="108"/>
      <c r="J2493" s="115"/>
      <c r="K2493" s="113"/>
      <c r="L2493" s="108"/>
      <c r="M2493" s="115"/>
      <c r="N2493" s="113"/>
    </row>
    <row r="2494" spans="1:14" ht="16.5">
      <c r="A2494" s="105"/>
      <c r="B2494" s="67"/>
      <c r="C2494" s="67"/>
      <c r="D2494" s="67"/>
      <c r="E2494" s="68"/>
      <c r="F2494" s="108"/>
      <c r="G2494" s="111"/>
      <c r="H2494" s="109"/>
      <c r="I2494" s="108"/>
      <c r="J2494" s="115"/>
      <c r="K2494" s="113"/>
      <c r="L2494" s="108"/>
      <c r="M2494" s="115"/>
      <c r="N2494" s="113"/>
    </row>
    <row r="2495" spans="1:14" ht="16.5">
      <c r="A2495" s="105"/>
      <c r="B2495" s="67"/>
      <c r="C2495" s="67"/>
      <c r="D2495" s="67"/>
      <c r="E2495" s="68"/>
      <c r="F2495" s="108"/>
      <c r="G2495" s="111"/>
      <c r="H2495" s="109"/>
      <c r="I2495" s="108"/>
      <c r="J2495" s="115"/>
      <c r="K2495" s="113"/>
      <c r="L2495" s="108"/>
      <c r="M2495" s="115"/>
      <c r="N2495" s="113"/>
    </row>
    <row r="2496" spans="1:14" ht="16.5">
      <c r="A2496" s="105"/>
      <c r="B2496" s="67"/>
      <c r="C2496" s="67"/>
      <c r="D2496" s="67"/>
      <c r="E2496" s="68"/>
      <c r="F2496" s="108"/>
      <c r="G2496" s="111"/>
      <c r="H2496" s="109"/>
      <c r="I2496" s="108"/>
      <c r="J2496" s="115"/>
      <c r="K2496" s="113"/>
      <c r="L2496" s="108"/>
      <c r="M2496" s="115"/>
      <c r="N2496" s="113"/>
    </row>
    <row r="2497" spans="1:14" ht="16.5">
      <c r="A2497" s="105"/>
      <c r="B2497" s="67"/>
      <c r="C2497" s="67"/>
      <c r="D2497" s="67"/>
      <c r="E2497" s="68"/>
      <c r="F2497" s="108"/>
      <c r="G2497" s="111"/>
      <c r="H2497" s="109"/>
      <c r="I2497" s="108"/>
      <c r="J2497" s="115"/>
      <c r="K2497" s="113"/>
      <c r="L2497" s="108"/>
      <c r="M2497" s="115"/>
      <c r="N2497" s="113"/>
    </row>
    <row r="2498" spans="1:14" ht="16.5">
      <c r="A2498" s="105"/>
      <c r="B2498" s="67"/>
      <c r="C2498" s="67"/>
      <c r="D2498" s="67"/>
      <c r="E2498" s="68"/>
      <c r="F2498" s="108"/>
      <c r="G2498" s="111"/>
      <c r="H2498" s="109"/>
      <c r="I2498" s="108"/>
      <c r="J2498" s="115"/>
      <c r="K2498" s="113"/>
      <c r="L2498" s="108"/>
      <c r="M2498" s="115"/>
      <c r="N2498" s="113"/>
    </row>
    <row r="2499" spans="1:14" ht="16.5">
      <c r="A2499" s="105"/>
      <c r="B2499" s="67"/>
      <c r="C2499" s="67"/>
      <c r="D2499" s="67"/>
      <c r="E2499" s="68"/>
      <c r="F2499" s="108"/>
      <c r="G2499" s="111"/>
      <c r="H2499" s="109"/>
      <c r="I2499" s="108"/>
      <c r="J2499" s="115"/>
      <c r="K2499" s="113"/>
      <c r="L2499" s="108"/>
      <c r="M2499" s="115"/>
      <c r="N2499" s="113"/>
    </row>
    <row r="2500" spans="1:14" ht="16.5">
      <c r="A2500" s="105"/>
      <c r="B2500" s="67"/>
      <c r="C2500" s="67"/>
      <c r="D2500" s="67"/>
      <c r="E2500" s="68"/>
      <c r="F2500" s="108"/>
      <c r="G2500" s="111"/>
      <c r="H2500" s="109"/>
      <c r="I2500" s="108"/>
      <c r="J2500" s="115"/>
      <c r="K2500" s="113"/>
      <c r="L2500" s="108"/>
      <c r="M2500" s="115"/>
      <c r="N2500" s="113"/>
    </row>
    <row r="2501" spans="1:14" ht="16.5">
      <c r="A2501" s="105"/>
      <c r="B2501" s="67"/>
      <c r="C2501" s="67"/>
      <c r="D2501" s="67"/>
      <c r="E2501" s="68"/>
      <c r="F2501" s="108"/>
      <c r="G2501" s="111"/>
      <c r="H2501" s="109"/>
      <c r="I2501" s="108"/>
      <c r="J2501" s="115"/>
      <c r="K2501" s="113"/>
      <c r="L2501" s="108"/>
      <c r="M2501" s="115"/>
      <c r="N2501" s="113"/>
    </row>
    <row r="2502" spans="1:14" ht="16.5">
      <c r="A2502" s="105"/>
      <c r="B2502" s="67"/>
      <c r="C2502" s="67"/>
      <c r="D2502" s="67"/>
      <c r="E2502" s="68"/>
      <c r="F2502" s="108"/>
      <c r="G2502" s="111"/>
      <c r="H2502" s="109"/>
      <c r="I2502" s="108"/>
      <c r="J2502" s="115"/>
      <c r="K2502" s="113"/>
      <c r="L2502" s="108"/>
      <c r="M2502" s="115"/>
      <c r="N2502" s="113"/>
    </row>
    <row r="2503" spans="1:14" ht="16.5">
      <c r="A2503" s="105"/>
      <c r="B2503" s="67"/>
      <c r="C2503" s="67"/>
      <c r="D2503" s="67"/>
      <c r="E2503" s="68"/>
      <c r="F2503" s="108"/>
      <c r="G2503" s="111"/>
      <c r="H2503" s="109"/>
      <c r="I2503" s="108"/>
      <c r="J2503" s="115"/>
      <c r="K2503" s="113"/>
      <c r="L2503" s="108"/>
      <c r="M2503" s="115"/>
      <c r="N2503" s="113"/>
    </row>
    <row r="2504" spans="1:14" ht="16.5">
      <c r="A2504" s="105"/>
      <c r="B2504" s="67"/>
      <c r="C2504" s="67"/>
      <c r="D2504" s="67"/>
      <c r="E2504" s="68"/>
      <c r="F2504" s="108"/>
      <c r="G2504" s="111"/>
      <c r="H2504" s="109"/>
      <c r="I2504" s="108"/>
      <c r="J2504" s="115"/>
      <c r="K2504" s="113"/>
      <c r="L2504" s="108"/>
      <c r="M2504" s="115"/>
      <c r="N2504" s="113"/>
    </row>
    <row r="2505" spans="1:14" ht="16.5">
      <c r="A2505" s="105"/>
      <c r="B2505" s="67"/>
      <c r="C2505" s="67"/>
      <c r="D2505" s="67"/>
      <c r="E2505" s="68"/>
      <c r="F2505" s="108"/>
      <c r="G2505" s="111"/>
      <c r="H2505" s="109"/>
      <c r="I2505" s="108"/>
      <c r="J2505" s="115"/>
      <c r="K2505" s="113"/>
      <c r="L2505" s="108"/>
      <c r="M2505" s="115"/>
      <c r="N2505" s="113"/>
    </row>
    <row r="2506" spans="1:14" ht="16.5">
      <c r="A2506" s="105"/>
      <c r="B2506" s="67"/>
      <c r="C2506" s="67"/>
      <c r="D2506" s="67"/>
      <c r="E2506" s="68"/>
      <c r="F2506" s="108"/>
      <c r="G2506" s="111"/>
      <c r="H2506" s="109"/>
      <c r="I2506" s="108"/>
      <c r="J2506" s="115"/>
      <c r="K2506" s="113"/>
      <c r="L2506" s="108"/>
      <c r="M2506" s="115"/>
      <c r="N2506" s="113"/>
    </row>
    <row r="2507" spans="1:14" ht="16.5">
      <c r="A2507" s="105"/>
      <c r="B2507" s="67"/>
      <c r="C2507" s="67"/>
      <c r="D2507" s="67"/>
      <c r="E2507" s="68"/>
      <c r="F2507" s="108"/>
      <c r="G2507" s="111"/>
      <c r="H2507" s="109"/>
      <c r="I2507" s="108"/>
      <c r="J2507" s="115"/>
      <c r="K2507" s="113"/>
      <c r="L2507" s="108"/>
      <c r="M2507" s="115"/>
      <c r="N2507" s="113"/>
    </row>
    <row r="2508" spans="1:14" ht="16.5">
      <c r="A2508" s="105"/>
      <c r="B2508" s="67"/>
      <c r="C2508" s="67"/>
      <c r="D2508" s="67"/>
      <c r="E2508" s="68"/>
      <c r="F2508" s="108"/>
      <c r="G2508" s="111"/>
      <c r="H2508" s="109"/>
      <c r="I2508" s="108"/>
      <c r="J2508" s="115"/>
      <c r="K2508" s="113"/>
      <c r="L2508" s="108"/>
      <c r="M2508" s="115"/>
      <c r="N2508" s="113"/>
    </row>
    <row r="2509" spans="1:14" ht="16.5">
      <c r="A2509" s="105"/>
      <c r="B2509" s="67"/>
      <c r="C2509" s="67"/>
      <c r="D2509" s="67"/>
      <c r="E2509" s="68"/>
      <c r="F2509" s="108"/>
      <c r="G2509" s="111"/>
      <c r="H2509" s="109"/>
      <c r="I2509" s="108"/>
      <c r="J2509" s="115"/>
      <c r="K2509" s="113"/>
      <c r="L2509" s="108"/>
      <c r="M2509" s="115"/>
      <c r="N2509" s="113"/>
    </row>
    <row r="2510" spans="1:14" ht="16.5">
      <c r="A2510" s="105"/>
      <c r="B2510" s="67"/>
      <c r="C2510" s="67"/>
      <c r="D2510" s="67"/>
      <c r="E2510" s="68"/>
      <c r="F2510" s="108"/>
      <c r="G2510" s="111"/>
      <c r="H2510" s="109"/>
      <c r="I2510" s="108"/>
      <c r="J2510" s="115"/>
      <c r="K2510" s="113"/>
      <c r="L2510" s="108"/>
      <c r="M2510" s="115"/>
      <c r="N2510" s="113"/>
    </row>
    <row r="2511" spans="1:14" ht="16.5">
      <c r="A2511" s="105"/>
      <c r="B2511" s="67"/>
      <c r="C2511" s="67"/>
      <c r="D2511" s="67"/>
      <c r="E2511" s="68"/>
      <c r="F2511" s="108"/>
      <c r="G2511" s="111"/>
      <c r="H2511" s="109"/>
      <c r="I2511" s="108"/>
      <c r="J2511" s="115"/>
      <c r="K2511" s="113"/>
      <c r="L2511" s="108"/>
      <c r="M2511" s="115"/>
      <c r="N2511" s="113"/>
    </row>
    <row r="2512" spans="1:14" ht="16.5">
      <c r="A2512" s="105"/>
      <c r="B2512" s="67"/>
      <c r="C2512" s="67"/>
      <c r="D2512" s="67"/>
      <c r="E2512" s="68"/>
      <c r="F2512" s="108"/>
      <c r="G2512" s="111"/>
      <c r="H2512" s="109"/>
      <c r="I2512" s="108"/>
      <c r="J2512" s="115"/>
      <c r="K2512" s="113"/>
      <c r="L2512" s="108"/>
      <c r="M2512" s="115"/>
      <c r="N2512" s="113"/>
    </row>
    <row r="2513" spans="1:14" ht="16.5">
      <c r="A2513" s="105"/>
      <c r="B2513" s="67"/>
      <c r="C2513" s="67"/>
      <c r="D2513" s="67"/>
      <c r="E2513" s="68"/>
      <c r="F2513" s="108"/>
      <c r="G2513" s="111"/>
      <c r="H2513" s="109"/>
      <c r="I2513" s="108"/>
      <c r="J2513" s="115"/>
      <c r="K2513" s="113"/>
      <c r="L2513" s="108"/>
      <c r="M2513" s="115"/>
      <c r="N2513" s="113"/>
    </row>
    <row r="2514" spans="1:14" ht="16.5">
      <c r="A2514" s="105"/>
      <c r="B2514" s="67"/>
      <c r="C2514" s="67"/>
      <c r="D2514" s="67"/>
      <c r="E2514" s="68"/>
      <c r="F2514" s="108"/>
      <c r="G2514" s="111"/>
      <c r="H2514" s="109"/>
      <c r="I2514" s="108"/>
      <c r="J2514" s="115"/>
      <c r="K2514" s="113"/>
      <c r="L2514" s="108"/>
      <c r="M2514" s="115"/>
      <c r="N2514" s="113"/>
    </row>
    <row r="2515" spans="1:14" ht="16.5">
      <c r="A2515" s="105"/>
      <c r="B2515" s="67"/>
      <c r="C2515" s="67"/>
      <c r="D2515" s="67"/>
      <c r="E2515" s="68"/>
      <c r="F2515" s="108"/>
      <c r="G2515" s="111"/>
      <c r="H2515" s="109"/>
      <c r="I2515" s="108"/>
      <c r="J2515" s="115"/>
      <c r="K2515" s="113"/>
      <c r="L2515" s="108"/>
      <c r="M2515" s="115"/>
      <c r="N2515" s="113"/>
    </row>
    <row r="2516" spans="1:14" ht="16.5">
      <c r="A2516" s="105"/>
      <c r="B2516" s="67"/>
      <c r="C2516" s="67"/>
      <c r="D2516" s="67"/>
      <c r="E2516" s="68"/>
      <c r="F2516" s="108"/>
      <c r="G2516" s="111"/>
      <c r="H2516" s="109"/>
      <c r="I2516" s="108"/>
      <c r="J2516" s="115"/>
      <c r="K2516" s="113"/>
      <c r="L2516" s="108"/>
      <c r="M2516" s="115"/>
      <c r="N2516" s="113"/>
    </row>
    <row r="2517" spans="1:14" ht="16.5">
      <c r="A2517" s="105"/>
      <c r="B2517" s="67"/>
      <c r="C2517" s="67"/>
      <c r="D2517" s="67"/>
      <c r="E2517" s="68"/>
      <c r="F2517" s="108"/>
      <c r="G2517" s="111"/>
      <c r="H2517" s="109"/>
      <c r="I2517" s="108"/>
      <c r="J2517" s="115"/>
      <c r="K2517" s="113"/>
      <c r="L2517" s="108"/>
      <c r="M2517" s="115"/>
      <c r="N2517" s="113"/>
    </row>
    <row r="2518" spans="1:14" ht="16.5">
      <c r="A2518" s="105"/>
      <c r="B2518" s="67"/>
      <c r="C2518" s="67"/>
      <c r="D2518" s="67"/>
      <c r="E2518" s="68"/>
      <c r="F2518" s="108"/>
      <c r="G2518" s="111"/>
      <c r="H2518" s="109"/>
      <c r="I2518" s="108"/>
      <c r="J2518" s="115"/>
      <c r="K2518" s="113"/>
      <c r="L2518" s="108"/>
      <c r="M2518" s="115"/>
      <c r="N2518" s="113"/>
    </row>
    <row r="2519" spans="1:14" ht="16.5">
      <c r="A2519" s="105"/>
      <c r="B2519" s="67"/>
      <c r="C2519" s="67"/>
      <c r="D2519" s="67"/>
      <c r="E2519" s="68"/>
      <c r="F2519" s="108"/>
      <c r="G2519" s="111"/>
      <c r="H2519" s="109"/>
      <c r="I2519" s="108"/>
      <c r="J2519" s="115"/>
      <c r="K2519" s="113"/>
      <c r="L2519" s="108"/>
      <c r="M2519" s="115"/>
      <c r="N2519" s="113"/>
    </row>
    <row r="2520" spans="1:14" ht="16.5">
      <c r="A2520" s="105"/>
      <c r="B2520" s="67"/>
      <c r="C2520" s="67"/>
      <c r="D2520" s="67"/>
      <c r="E2520" s="68"/>
      <c r="F2520" s="108"/>
      <c r="G2520" s="111"/>
      <c r="H2520" s="109"/>
      <c r="I2520" s="108"/>
      <c r="J2520" s="115"/>
      <c r="K2520" s="113"/>
      <c r="L2520" s="108"/>
      <c r="M2520" s="115"/>
      <c r="N2520" s="113"/>
    </row>
    <row r="2521" spans="1:14" ht="16.5">
      <c r="A2521" s="105"/>
      <c r="B2521" s="67"/>
      <c r="C2521" s="67"/>
      <c r="D2521" s="67"/>
      <c r="E2521" s="68"/>
      <c r="F2521" s="108"/>
      <c r="G2521" s="111"/>
      <c r="H2521" s="109"/>
      <c r="I2521" s="108"/>
      <c r="J2521" s="115"/>
      <c r="K2521" s="113"/>
      <c r="L2521" s="108"/>
      <c r="M2521" s="115"/>
      <c r="N2521" s="113"/>
    </row>
    <row r="2522" spans="1:14" ht="16.5">
      <c r="A2522" s="105"/>
      <c r="B2522" s="67"/>
      <c r="C2522" s="67"/>
      <c r="D2522" s="67"/>
      <c r="E2522" s="68"/>
      <c r="F2522" s="108"/>
      <c r="G2522" s="111"/>
      <c r="H2522" s="109"/>
      <c r="I2522" s="108"/>
      <c r="J2522" s="115"/>
      <c r="K2522" s="113"/>
      <c r="L2522" s="108"/>
      <c r="M2522" s="115"/>
      <c r="N2522" s="113"/>
    </row>
    <row r="2523" spans="1:14" ht="16.5">
      <c r="A2523" s="105"/>
      <c r="B2523" s="67"/>
      <c r="C2523" s="67"/>
      <c r="D2523" s="67"/>
      <c r="E2523" s="68"/>
      <c r="F2523" s="108"/>
      <c r="G2523" s="111"/>
      <c r="H2523" s="109"/>
      <c r="I2523" s="108"/>
      <c r="J2523" s="115"/>
      <c r="K2523" s="113"/>
      <c r="L2523" s="108"/>
      <c r="M2523" s="115"/>
      <c r="N2523" s="113"/>
    </row>
    <row r="2524" spans="1:14" ht="16.5">
      <c r="A2524" s="105"/>
      <c r="B2524" s="67"/>
      <c r="C2524" s="67"/>
      <c r="D2524" s="67"/>
      <c r="E2524" s="68"/>
      <c r="F2524" s="108"/>
      <c r="G2524" s="111"/>
      <c r="H2524" s="109"/>
      <c r="I2524" s="108"/>
      <c r="J2524" s="115"/>
      <c r="K2524" s="113"/>
      <c r="L2524" s="108"/>
      <c r="M2524" s="115"/>
      <c r="N2524" s="113"/>
    </row>
    <row r="2525" spans="1:14" ht="16.5">
      <c r="A2525" s="105"/>
      <c r="B2525" s="67"/>
      <c r="C2525" s="67"/>
      <c r="D2525" s="67"/>
      <c r="E2525" s="68"/>
      <c r="F2525" s="108"/>
      <c r="G2525" s="111"/>
      <c r="H2525" s="109"/>
      <c r="I2525" s="108"/>
      <c r="J2525" s="115"/>
      <c r="K2525" s="113"/>
      <c r="L2525" s="108"/>
      <c r="M2525" s="115"/>
      <c r="N2525" s="113"/>
    </row>
    <row r="2526" spans="1:14" ht="16.5">
      <c r="A2526" s="105"/>
      <c r="B2526" s="67"/>
      <c r="C2526" s="67"/>
      <c r="D2526" s="67"/>
      <c r="E2526" s="68"/>
      <c r="F2526" s="108"/>
      <c r="G2526" s="111"/>
      <c r="H2526" s="109"/>
      <c r="I2526" s="108"/>
      <c r="J2526" s="115"/>
      <c r="K2526" s="113"/>
      <c r="L2526" s="108"/>
      <c r="M2526" s="115"/>
      <c r="N2526" s="113"/>
    </row>
    <row r="2527" spans="1:14" ht="16.5">
      <c r="A2527" s="105"/>
      <c r="B2527" s="67"/>
      <c r="C2527" s="67"/>
      <c r="D2527" s="67"/>
      <c r="E2527" s="68"/>
      <c r="F2527" s="108"/>
      <c r="G2527" s="111"/>
      <c r="H2527" s="109"/>
      <c r="I2527" s="108"/>
      <c r="J2527" s="115"/>
      <c r="K2527" s="113"/>
      <c r="L2527" s="108"/>
      <c r="M2527" s="115"/>
      <c r="N2527" s="113"/>
    </row>
    <row r="2528" spans="1:14" ht="16.5">
      <c r="A2528" s="105"/>
      <c r="B2528" s="67"/>
      <c r="C2528" s="67"/>
      <c r="D2528" s="67"/>
      <c r="E2528" s="68"/>
      <c r="F2528" s="108"/>
      <c r="G2528" s="111"/>
      <c r="H2528" s="109"/>
      <c r="I2528" s="108"/>
      <c r="J2528" s="115"/>
      <c r="K2528" s="113"/>
      <c r="L2528" s="108"/>
      <c r="M2528" s="115"/>
      <c r="N2528" s="113"/>
    </row>
    <row r="2529" spans="1:14" ht="16.5">
      <c r="A2529" s="105"/>
      <c r="B2529" s="67"/>
      <c r="C2529" s="67"/>
      <c r="D2529" s="67"/>
      <c r="E2529" s="68"/>
      <c r="F2529" s="108"/>
      <c r="G2529" s="111"/>
      <c r="H2529" s="109"/>
      <c r="I2529" s="108"/>
      <c r="J2529" s="115"/>
      <c r="K2529" s="113"/>
      <c r="L2529" s="108"/>
      <c r="M2529" s="115"/>
      <c r="N2529" s="113"/>
    </row>
    <row r="2530" spans="1:14" ht="16.5">
      <c r="A2530" s="105"/>
      <c r="B2530" s="67"/>
      <c r="C2530" s="67"/>
      <c r="D2530" s="67"/>
      <c r="E2530" s="68"/>
      <c r="F2530" s="108"/>
      <c r="G2530" s="111"/>
      <c r="H2530" s="109"/>
      <c r="I2530" s="108"/>
      <c r="J2530" s="115"/>
      <c r="K2530" s="113"/>
      <c r="L2530" s="108"/>
      <c r="M2530" s="115"/>
      <c r="N2530" s="113"/>
    </row>
    <row r="2531" spans="1:14" ht="16.5">
      <c r="A2531" s="105"/>
      <c r="B2531" s="67"/>
      <c r="C2531" s="67"/>
      <c r="D2531" s="67"/>
      <c r="E2531" s="68"/>
      <c r="F2531" s="108"/>
      <c r="G2531" s="111"/>
      <c r="H2531" s="109"/>
      <c r="I2531" s="108"/>
      <c r="J2531" s="115"/>
      <c r="K2531" s="113"/>
      <c r="L2531" s="108"/>
      <c r="M2531" s="115"/>
      <c r="N2531" s="113"/>
    </row>
    <row r="2532" spans="1:14" ht="16.5">
      <c r="A2532" s="105"/>
      <c r="B2532" s="67"/>
      <c r="C2532" s="67"/>
      <c r="D2532" s="67"/>
      <c r="E2532" s="68"/>
      <c r="F2532" s="108"/>
      <c r="G2532" s="111"/>
      <c r="H2532" s="109"/>
      <c r="I2532" s="108"/>
      <c r="J2532" s="115"/>
      <c r="K2532" s="113"/>
      <c r="L2532" s="108"/>
      <c r="M2532" s="115"/>
      <c r="N2532" s="113"/>
    </row>
    <row r="2533" spans="1:14" ht="16.5">
      <c r="A2533" s="105"/>
      <c r="B2533" s="67"/>
      <c r="C2533" s="67"/>
      <c r="D2533" s="67"/>
      <c r="E2533" s="68"/>
      <c r="F2533" s="108"/>
      <c r="G2533" s="111"/>
      <c r="H2533" s="109"/>
      <c r="I2533" s="108"/>
      <c r="J2533" s="115"/>
      <c r="K2533" s="113"/>
      <c r="L2533" s="108"/>
      <c r="M2533" s="115"/>
      <c r="N2533" s="113"/>
    </row>
    <row r="2534" spans="1:14" ht="16.5">
      <c r="A2534" s="105"/>
      <c r="B2534" s="67"/>
      <c r="C2534" s="67"/>
      <c r="D2534" s="67"/>
      <c r="E2534" s="68"/>
      <c r="F2534" s="108"/>
      <c r="G2534" s="111"/>
      <c r="H2534" s="109"/>
      <c r="I2534" s="108"/>
      <c r="J2534" s="115"/>
      <c r="K2534" s="113"/>
      <c r="L2534" s="108"/>
      <c r="M2534" s="115"/>
      <c r="N2534" s="113"/>
    </row>
    <row r="2535" spans="1:14" ht="16.5">
      <c r="A2535" s="105"/>
      <c r="B2535" s="67"/>
      <c r="C2535" s="67"/>
      <c r="D2535" s="67"/>
      <c r="E2535" s="68"/>
      <c r="F2535" s="108"/>
      <c r="G2535" s="111"/>
      <c r="H2535" s="109"/>
      <c r="I2535" s="108"/>
      <c r="J2535" s="115"/>
      <c r="K2535" s="113"/>
      <c r="L2535" s="108"/>
      <c r="M2535" s="115"/>
      <c r="N2535" s="113"/>
    </row>
    <row r="2536" spans="1:14" ht="16.5">
      <c r="A2536" s="105"/>
      <c r="B2536" s="67"/>
      <c r="C2536" s="67"/>
      <c r="D2536" s="67"/>
      <c r="E2536" s="68"/>
      <c r="F2536" s="108"/>
      <c r="G2536" s="111"/>
      <c r="H2536" s="109"/>
      <c r="I2536" s="108"/>
      <c r="J2536" s="115"/>
      <c r="K2536" s="113"/>
      <c r="L2536" s="108"/>
      <c r="M2536" s="115"/>
      <c r="N2536" s="113"/>
    </row>
    <row r="2537" spans="1:14" ht="16.5">
      <c r="A2537" s="105"/>
      <c r="B2537" s="67"/>
      <c r="C2537" s="67"/>
      <c r="D2537" s="67"/>
      <c r="E2537" s="68"/>
      <c r="F2537" s="108"/>
      <c r="G2537" s="111"/>
      <c r="H2537" s="109"/>
      <c r="I2537" s="108"/>
      <c r="J2537" s="115"/>
      <c r="K2537" s="113"/>
      <c r="L2537" s="108"/>
      <c r="M2537" s="115"/>
      <c r="N2537" s="113"/>
    </row>
    <row r="2538" spans="1:14" ht="16.5">
      <c r="A2538" s="105"/>
      <c r="B2538" s="67"/>
      <c r="C2538" s="67"/>
      <c r="D2538" s="67"/>
      <c r="E2538" s="68"/>
      <c r="F2538" s="108"/>
      <c r="G2538" s="111"/>
      <c r="H2538" s="109"/>
      <c r="I2538" s="108"/>
      <c r="J2538" s="115"/>
      <c r="K2538" s="113"/>
      <c r="L2538" s="108"/>
      <c r="M2538" s="115"/>
      <c r="N2538" s="113"/>
    </row>
    <row r="2539" spans="1:14" ht="16.5">
      <c r="A2539" s="105"/>
      <c r="B2539" s="67"/>
      <c r="C2539" s="67"/>
      <c r="D2539" s="67"/>
      <c r="E2539" s="68"/>
      <c r="F2539" s="108"/>
      <c r="G2539" s="111"/>
      <c r="H2539" s="109"/>
      <c r="I2539" s="108"/>
      <c r="J2539" s="115"/>
      <c r="K2539" s="113"/>
      <c r="L2539" s="108"/>
      <c r="M2539" s="115"/>
      <c r="N2539" s="113"/>
    </row>
    <row r="2540" spans="1:14" ht="16.5">
      <c r="A2540" s="105"/>
      <c r="B2540" s="67"/>
      <c r="C2540" s="67"/>
      <c r="D2540" s="67"/>
      <c r="E2540" s="68"/>
      <c r="F2540" s="108"/>
      <c r="G2540" s="111"/>
      <c r="H2540" s="109"/>
      <c r="I2540" s="108"/>
      <c r="J2540" s="115"/>
      <c r="K2540" s="113"/>
      <c r="L2540" s="108"/>
      <c r="M2540" s="115"/>
      <c r="N2540" s="113"/>
    </row>
    <row r="2541" spans="1:14" ht="16.5">
      <c r="A2541" s="105"/>
      <c r="B2541" s="67"/>
      <c r="C2541" s="67"/>
      <c r="D2541" s="67"/>
      <c r="E2541" s="68"/>
      <c r="F2541" s="108"/>
      <c r="G2541" s="111"/>
      <c r="H2541" s="109"/>
      <c r="I2541" s="108"/>
      <c r="J2541" s="115"/>
      <c r="K2541" s="113"/>
      <c r="L2541" s="108"/>
      <c r="M2541" s="115"/>
      <c r="N2541" s="113"/>
    </row>
    <row r="2542" spans="1:14" ht="16.5">
      <c r="A2542" s="105"/>
      <c r="B2542" s="67"/>
      <c r="C2542" s="67"/>
      <c r="D2542" s="67"/>
      <c r="E2542" s="68"/>
      <c r="F2542" s="108"/>
      <c r="G2542" s="111"/>
      <c r="H2542" s="109"/>
      <c r="I2542" s="108"/>
      <c r="J2542" s="115"/>
      <c r="K2542" s="113"/>
      <c r="L2542" s="108"/>
      <c r="M2542" s="115"/>
      <c r="N2542" s="113"/>
    </row>
    <row r="2543" spans="1:14" ht="16.5">
      <c r="A2543" s="105"/>
      <c r="B2543" s="67"/>
      <c r="C2543" s="67"/>
      <c r="D2543" s="67"/>
      <c r="E2543" s="68"/>
      <c r="F2543" s="108"/>
      <c r="G2543" s="111"/>
      <c r="H2543" s="109"/>
      <c r="I2543" s="108"/>
      <c r="J2543" s="115"/>
      <c r="K2543" s="113"/>
      <c r="L2543" s="108"/>
      <c r="M2543" s="115"/>
      <c r="N2543" s="113"/>
    </row>
    <row r="2544" spans="1:14" ht="16.5">
      <c r="A2544" s="105"/>
      <c r="B2544" s="67"/>
      <c r="C2544" s="67"/>
      <c r="D2544" s="67"/>
      <c r="E2544" s="68"/>
      <c r="F2544" s="108"/>
      <c r="G2544" s="111"/>
      <c r="H2544" s="109"/>
      <c r="I2544" s="108"/>
      <c r="J2544" s="115"/>
      <c r="K2544" s="113"/>
      <c r="L2544" s="108"/>
      <c r="M2544" s="115"/>
      <c r="N2544" s="113"/>
    </row>
    <row r="2545" spans="1:14" ht="16.5">
      <c r="A2545" s="105"/>
      <c r="B2545" s="67"/>
      <c r="C2545" s="67"/>
      <c r="D2545" s="67"/>
      <c r="E2545" s="68"/>
      <c r="F2545" s="108"/>
      <c r="G2545" s="111"/>
      <c r="H2545" s="109"/>
      <c r="I2545" s="108"/>
      <c r="J2545" s="115"/>
      <c r="K2545" s="113"/>
      <c r="L2545" s="108"/>
      <c r="M2545" s="115"/>
      <c r="N2545" s="113"/>
    </row>
    <row r="2546" spans="1:14" ht="16.5">
      <c r="A2546" s="105"/>
      <c r="B2546" s="67"/>
      <c r="C2546" s="67"/>
      <c r="D2546" s="67"/>
      <c r="E2546" s="68"/>
      <c r="F2546" s="108"/>
      <c r="G2546" s="111"/>
      <c r="H2546" s="109"/>
      <c r="I2546" s="108"/>
      <c r="J2546" s="115"/>
      <c r="K2546" s="113"/>
      <c r="L2546" s="108"/>
      <c r="M2546" s="115"/>
      <c r="N2546" s="113"/>
    </row>
    <row r="2547" spans="1:14" ht="16.5">
      <c r="A2547" s="105"/>
      <c r="B2547" s="67"/>
      <c r="C2547" s="67"/>
      <c r="D2547" s="67"/>
      <c r="E2547" s="68"/>
      <c r="F2547" s="108"/>
      <c r="G2547" s="111"/>
      <c r="H2547" s="109"/>
      <c r="I2547" s="108"/>
      <c r="J2547" s="115"/>
      <c r="K2547" s="113"/>
      <c r="L2547" s="108"/>
      <c r="M2547" s="115"/>
      <c r="N2547" s="113"/>
    </row>
    <row r="2548" spans="1:14" ht="16.5">
      <c r="A2548" s="105"/>
      <c r="B2548" s="67"/>
      <c r="C2548" s="67"/>
      <c r="D2548" s="67"/>
      <c r="E2548" s="68"/>
      <c r="F2548" s="108"/>
      <c r="G2548" s="111"/>
      <c r="H2548" s="109"/>
      <c r="I2548" s="108"/>
      <c r="J2548" s="115"/>
      <c r="K2548" s="113"/>
      <c r="L2548" s="108"/>
      <c r="M2548" s="115"/>
      <c r="N2548" s="113"/>
    </row>
    <row r="2549" spans="1:14" ht="16.5">
      <c r="A2549" s="105"/>
      <c r="B2549" s="67"/>
      <c r="C2549" s="67"/>
      <c r="D2549" s="67"/>
      <c r="E2549" s="68"/>
      <c r="F2549" s="108"/>
      <c r="G2549" s="111"/>
      <c r="H2549" s="109"/>
      <c r="I2549" s="108"/>
      <c r="J2549" s="115"/>
      <c r="K2549" s="113"/>
      <c r="L2549" s="108"/>
      <c r="M2549" s="115"/>
      <c r="N2549" s="113"/>
    </row>
    <row r="2550" spans="1:14" ht="16.5">
      <c r="A2550" s="105"/>
      <c r="B2550" s="67"/>
      <c r="C2550" s="67"/>
      <c r="D2550" s="67"/>
      <c r="E2550" s="68"/>
      <c r="F2550" s="108"/>
      <c r="G2550" s="111"/>
      <c r="H2550" s="109"/>
      <c r="I2550" s="108"/>
      <c r="J2550" s="115"/>
      <c r="K2550" s="113"/>
      <c r="L2550" s="108"/>
      <c r="M2550" s="115"/>
      <c r="N2550" s="113"/>
    </row>
    <row r="2551" spans="1:14" ht="16.5">
      <c r="A2551" s="105"/>
      <c r="B2551" s="67"/>
      <c r="C2551" s="67"/>
      <c r="D2551" s="67"/>
      <c r="E2551" s="68"/>
      <c r="F2551" s="108"/>
      <c r="G2551" s="111"/>
      <c r="H2551" s="109"/>
      <c r="I2551" s="108"/>
      <c r="J2551" s="115"/>
      <c r="K2551" s="113"/>
      <c r="L2551" s="108"/>
      <c r="M2551" s="115"/>
      <c r="N2551" s="113"/>
    </row>
    <row r="2552" spans="1:14" ht="16.5">
      <c r="A2552" s="105"/>
      <c r="B2552" s="67"/>
      <c r="C2552" s="67"/>
      <c r="D2552" s="67"/>
      <c r="E2552" s="68"/>
      <c r="F2552" s="108"/>
      <c r="G2552" s="111"/>
      <c r="H2552" s="109"/>
      <c r="I2552" s="108"/>
      <c r="J2552" s="115"/>
      <c r="K2552" s="113"/>
      <c r="L2552" s="108"/>
      <c r="M2552" s="115"/>
      <c r="N2552" s="113"/>
    </row>
    <row r="2553" spans="1:14" ht="16.5">
      <c r="A2553" s="105"/>
      <c r="B2553" s="67"/>
      <c r="C2553" s="67"/>
      <c r="D2553" s="67"/>
      <c r="E2553" s="68"/>
      <c r="F2553" s="108"/>
      <c r="G2553" s="111"/>
      <c r="H2553" s="109"/>
      <c r="I2553" s="108"/>
      <c r="J2553" s="115"/>
      <c r="K2553" s="113"/>
      <c r="L2553" s="108"/>
      <c r="M2553" s="115"/>
      <c r="N2553" s="113"/>
    </row>
    <row r="2554" spans="1:14" ht="16.5">
      <c r="A2554" s="105"/>
      <c r="B2554" s="67"/>
      <c r="C2554" s="67"/>
      <c r="D2554" s="67"/>
      <c r="E2554" s="68"/>
      <c r="F2554" s="108"/>
      <c r="G2554" s="111"/>
      <c r="H2554" s="109"/>
      <c r="I2554" s="108"/>
      <c r="J2554" s="115"/>
      <c r="K2554" s="113"/>
      <c r="L2554" s="108"/>
      <c r="M2554" s="115"/>
      <c r="N2554" s="113"/>
    </row>
    <row r="2555" spans="1:14" ht="16.5">
      <c r="A2555" s="105"/>
      <c r="B2555" s="67"/>
      <c r="C2555" s="67"/>
      <c r="D2555" s="67"/>
      <c r="E2555" s="68"/>
      <c r="F2555" s="108"/>
      <c r="G2555" s="111"/>
      <c r="H2555" s="109"/>
      <c r="I2555" s="108"/>
      <c r="J2555" s="115"/>
      <c r="K2555" s="113"/>
      <c r="L2555" s="108"/>
      <c r="M2555" s="115"/>
      <c r="N2555" s="113"/>
    </row>
    <row r="2556" spans="1:14" ht="16.5">
      <c r="A2556" s="105"/>
      <c r="B2556" s="67"/>
      <c r="C2556" s="67"/>
      <c r="D2556" s="67"/>
      <c r="E2556" s="68"/>
      <c r="F2556" s="108"/>
      <c r="G2556" s="111"/>
      <c r="H2556" s="109"/>
      <c r="I2556" s="108"/>
      <c r="J2556" s="115"/>
      <c r="K2556" s="113"/>
      <c r="L2556" s="108"/>
      <c r="M2556" s="115"/>
      <c r="N2556" s="113"/>
    </row>
    <row r="2557" spans="1:14" ht="16.5">
      <c r="A2557" s="105"/>
      <c r="B2557" s="67"/>
      <c r="C2557" s="67"/>
      <c r="D2557" s="67"/>
      <c r="E2557" s="68"/>
      <c r="F2557" s="108"/>
      <c r="G2557" s="111"/>
      <c r="H2557" s="109"/>
      <c r="I2557" s="108"/>
      <c r="J2557" s="115"/>
      <c r="K2557" s="113"/>
      <c r="L2557" s="108"/>
      <c r="M2557" s="115"/>
      <c r="N2557" s="113"/>
    </row>
    <row r="2558" spans="1:14" ht="16.5">
      <c r="A2558" s="105"/>
      <c r="B2558" s="67"/>
      <c r="C2558" s="67"/>
      <c r="D2558" s="67"/>
      <c r="E2558" s="68"/>
      <c r="F2558" s="108"/>
      <c r="G2558" s="111"/>
      <c r="H2558" s="109"/>
      <c r="I2558" s="108"/>
      <c r="J2558" s="115"/>
      <c r="K2558" s="113"/>
      <c r="L2558" s="108"/>
      <c r="M2558" s="115"/>
      <c r="N2558" s="113"/>
    </row>
    <row r="2559" spans="1:14" ht="16.5">
      <c r="A2559" s="105"/>
      <c r="B2559" s="67"/>
      <c r="C2559" s="67"/>
      <c r="D2559" s="67"/>
      <c r="E2559" s="68"/>
      <c r="F2559" s="108"/>
      <c r="G2559" s="111"/>
      <c r="H2559" s="109"/>
      <c r="I2559" s="108"/>
      <c r="J2559" s="115"/>
      <c r="K2559" s="113"/>
      <c r="L2559" s="108"/>
      <c r="M2559" s="115"/>
      <c r="N2559" s="113"/>
    </row>
    <row r="2560" spans="1:14" ht="16.5">
      <c r="A2560" s="105"/>
      <c r="B2560" s="67"/>
      <c r="C2560" s="67"/>
      <c r="D2560" s="67"/>
      <c r="E2560" s="68"/>
      <c r="F2560" s="108"/>
      <c r="G2560" s="111"/>
      <c r="H2560" s="109"/>
      <c r="I2560" s="108"/>
      <c r="J2560" s="115"/>
      <c r="K2560" s="113"/>
      <c r="L2560" s="108"/>
      <c r="M2560" s="115"/>
      <c r="N2560" s="113"/>
    </row>
    <row r="2561" spans="1:14" ht="16.5">
      <c r="A2561" s="105"/>
      <c r="B2561" s="67"/>
      <c r="C2561" s="67"/>
      <c r="D2561" s="67"/>
      <c r="E2561" s="68"/>
      <c r="F2561" s="108"/>
      <c r="G2561" s="111"/>
      <c r="H2561" s="109"/>
      <c r="I2561" s="108"/>
      <c r="J2561" s="115"/>
      <c r="K2561" s="113"/>
      <c r="L2561" s="108"/>
      <c r="M2561" s="115"/>
      <c r="N2561" s="113"/>
    </row>
    <row r="2562" spans="1:14" ht="16.5">
      <c r="A2562" s="105"/>
      <c r="B2562" s="67"/>
      <c r="C2562" s="67"/>
      <c r="D2562" s="67"/>
      <c r="E2562" s="68"/>
      <c r="F2562" s="108"/>
      <c r="G2562" s="111"/>
      <c r="H2562" s="109"/>
      <c r="I2562" s="108"/>
      <c r="J2562" s="115"/>
      <c r="K2562" s="113"/>
      <c r="L2562" s="108"/>
      <c r="M2562" s="115"/>
      <c r="N2562" s="113"/>
    </row>
    <row r="2563" spans="1:14" ht="16.5">
      <c r="A2563" s="105"/>
      <c r="B2563" s="67"/>
      <c r="C2563" s="67"/>
      <c r="D2563" s="67"/>
      <c r="E2563" s="68"/>
      <c r="F2563" s="108"/>
      <c r="G2563" s="111"/>
      <c r="H2563" s="109"/>
      <c r="I2563" s="108"/>
      <c r="J2563" s="115"/>
      <c r="K2563" s="113"/>
      <c r="L2563" s="108"/>
      <c r="M2563" s="115"/>
      <c r="N2563" s="113"/>
    </row>
    <row r="2564" spans="1:14" ht="16.5">
      <c r="A2564" s="105"/>
      <c r="B2564" s="67"/>
      <c r="C2564" s="67"/>
      <c r="D2564" s="67"/>
      <c r="E2564" s="68"/>
      <c r="F2564" s="108"/>
      <c r="G2564" s="111"/>
      <c r="H2564" s="109"/>
      <c r="I2564" s="108"/>
      <c r="J2564" s="115"/>
      <c r="K2564" s="113"/>
      <c r="L2564" s="108"/>
      <c r="M2564" s="115"/>
      <c r="N2564" s="113"/>
    </row>
    <row r="2565" spans="1:14" ht="16.5">
      <c r="A2565" s="105"/>
      <c r="B2565" s="67"/>
      <c r="C2565" s="67"/>
      <c r="D2565" s="67"/>
      <c r="E2565" s="68"/>
      <c r="F2565" s="195"/>
      <c r="G2565" s="196"/>
      <c r="H2565" s="197"/>
      <c r="I2565" s="108"/>
      <c r="J2565" s="115"/>
      <c r="K2565" s="113"/>
      <c r="L2565" s="108"/>
      <c r="M2565" s="115"/>
      <c r="N2565" s="113"/>
    </row>
    <row r="2566" spans="1:14" ht="16.5">
      <c r="A2566" s="105"/>
      <c r="B2566" s="67"/>
      <c r="C2566" s="67"/>
      <c r="D2566" s="67"/>
      <c r="E2566" s="68"/>
      <c r="F2566" s="108"/>
      <c r="G2566" s="111"/>
      <c r="H2566" s="109"/>
      <c r="I2566" s="108"/>
      <c r="J2566" s="115"/>
      <c r="K2566" s="113"/>
      <c r="L2566" s="108"/>
      <c r="M2566" s="115"/>
      <c r="N2566" s="113"/>
    </row>
    <row r="2567" spans="1:14" ht="16.5">
      <c r="A2567" s="105"/>
      <c r="B2567" s="67"/>
      <c r="C2567" s="67"/>
      <c r="D2567" s="67"/>
      <c r="E2567" s="68"/>
      <c r="F2567" s="108"/>
      <c r="G2567" s="111"/>
      <c r="H2567" s="109"/>
      <c r="I2567" s="108"/>
      <c r="J2567" s="115"/>
      <c r="K2567" s="113"/>
      <c r="L2567" s="108"/>
      <c r="M2567" s="115"/>
      <c r="N2567" s="113"/>
    </row>
    <row r="2568" spans="1:14" ht="16.5">
      <c r="A2568" s="105"/>
      <c r="B2568" s="67"/>
      <c r="C2568" s="67"/>
      <c r="D2568" s="67"/>
      <c r="E2568" s="68"/>
      <c r="F2568" s="108"/>
      <c r="G2568" s="111"/>
      <c r="H2568" s="109"/>
      <c r="I2568" s="108"/>
      <c r="J2568" s="115"/>
      <c r="K2568" s="113"/>
      <c r="L2568" s="108"/>
      <c r="M2568" s="115"/>
      <c r="N2568" s="113"/>
    </row>
    <row r="2569" spans="1:14" ht="16.5">
      <c r="A2569" s="105"/>
      <c r="B2569" s="67"/>
      <c r="C2569" s="67"/>
      <c r="D2569" s="67"/>
      <c r="E2569" s="68"/>
      <c r="F2569" s="108"/>
      <c r="G2569" s="111"/>
      <c r="H2569" s="109"/>
      <c r="I2569" s="108"/>
      <c r="J2569" s="115"/>
      <c r="K2569" s="113"/>
      <c r="L2569" s="108"/>
      <c r="M2569" s="115"/>
      <c r="N2569" s="113"/>
    </row>
    <row r="2570" spans="1:14" ht="16.5">
      <c r="A2570" s="105"/>
      <c r="B2570" s="67"/>
      <c r="C2570" s="67"/>
      <c r="D2570" s="67"/>
      <c r="E2570" s="68"/>
      <c r="F2570" s="108"/>
      <c r="G2570" s="111"/>
      <c r="H2570" s="109"/>
      <c r="I2570" s="108"/>
      <c r="J2570" s="115"/>
      <c r="K2570" s="113"/>
      <c r="L2570" s="108"/>
      <c r="M2570" s="115"/>
      <c r="N2570" s="113"/>
    </row>
    <row r="2571" spans="1:14" ht="16.5">
      <c r="A2571" s="105"/>
      <c r="B2571" s="67"/>
      <c r="C2571" s="67"/>
      <c r="D2571" s="67"/>
      <c r="E2571" s="68"/>
      <c r="F2571" s="108"/>
      <c r="G2571" s="111"/>
      <c r="H2571" s="109"/>
      <c r="I2571" s="108"/>
      <c r="J2571" s="115"/>
      <c r="K2571" s="113"/>
      <c r="L2571" s="108"/>
      <c r="M2571" s="115"/>
      <c r="N2571" s="113"/>
    </row>
    <row r="2572" spans="1:14" ht="16.5">
      <c r="A2572" s="105"/>
      <c r="B2572" s="67"/>
      <c r="C2572" s="67"/>
      <c r="D2572" s="67"/>
      <c r="E2572" s="68"/>
      <c r="F2572" s="108"/>
      <c r="G2572" s="111"/>
      <c r="H2572" s="109"/>
      <c r="I2572" s="108"/>
      <c r="J2572" s="115"/>
      <c r="K2572" s="113"/>
      <c r="L2572" s="108"/>
      <c r="M2572" s="115"/>
      <c r="N2572" s="113"/>
    </row>
    <row r="2573" spans="1:14" ht="16.5">
      <c r="A2573" s="105"/>
      <c r="B2573" s="67"/>
      <c r="C2573" s="67"/>
      <c r="D2573" s="67"/>
      <c r="E2573" s="68"/>
      <c r="F2573" s="108"/>
      <c r="G2573" s="111"/>
      <c r="H2573" s="109"/>
      <c r="I2573" s="108"/>
      <c r="J2573" s="115"/>
      <c r="K2573" s="113"/>
      <c r="L2573" s="108"/>
      <c r="M2573" s="115"/>
      <c r="N2573" s="113"/>
    </row>
    <row r="2574" spans="1:14" ht="16.5">
      <c r="A2574" s="105"/>
      <c r="B2574" s="67"/>
      <c r="C2574" s="67"/>
      <c r="D2574" s="67"/>
      <c r="E2574" s="68"/>
      <c r="F2574" s="108"/>
      <c r="G2574" s="111"/>
      <c r="H2574" s="109"/>
      <c r="I2574" s="108"/>
      <c r="J2574" s="115"/>
      <c r="K2574" s="113"/>
      <c r="L2574" s="108"/>
      <c r="M2574" s="115"/>
      <c r="N2574" s="113"/>
    </row>
    <row r="2575" spans="1:14" ht="16.5">
      <c r="A2575" s="105"/>
      <c r="B2575" s="67"/>
      <c r="C2575" s="67"/>
      <c r="D2575" s="67"/>
      <c r="E2575" s="68"/>
      <c r="F2575" s="108"/>
      <c r="G2575" s="111"/>
      <c r="H2575" s="109"/>
      <c r="I2575" s="108"/>
      <c r="J2575" s="115"/>
      <c r="K2575" s="113"/>
      <c r="L2575" s="108"/>
      <c r="M2575" s="115"/>
      <c r="N2575" s="113"/>
    </row>
    <row r="2576" spans="1:14" ht="16.5">
      <c r="A2576" s="105"/>
      <c r="B2576" s="67"/>
      <c r="C2576" s="67"/>
      <c r="D2576" s="67"/>
      <c r="E2576" s="68"/>
      <c r="F2576" s="108"/>
      <c r="G2576" s="111"/>
      <c r="H2576" s="109"/>
      <c r="I2576" s="108"/>
      <c r="J2576" s="115"/>
      <c r="K2576" s="113"/>
      <c r="L2576" s="108"/>
      <c r="M2576" s="115"/>
      <c r="N2576" s="113"/>
    </row>
    <row r="2577" spans="1:14" ht="16.5">
      <c r="A2577" s="105"/>
      <c r="B2577" s="67"/>
      <c r="C2577" s="67"/>
      <c r="D2577" s="67"/>
      <c r="E2577" s="68"/>
      <c r="F2577" s="108"/>
      <c r="G2577" s="111"/>
      <c r="H2577" s="109"/>
      <c r="I2577" s="108"/>
      <c r="J2577" s="115"/>
      <c r="K2577" s="113"/>
      <c r="L2577" s="108"/>
      <c r="M2577" s="115"/>
      <c r="N2577" s="113"/>
    </row>
    <row r="2578" spans="1:14" ht="16.5">
      <c r="A2578" s="105"/>
      <c r="B2578" s="67"/>
      <c r="C2578" s="67"/>
      <c r="D2578" s="67"/>
      <c r="E2578" s="68"/>
      <c r="F2578" s="108"/>
      <c r="G2578" s="111"/>
      <c r="H2578" s="109"/>
      <c r="I2578" s="108"/>
      <c r="J2578" s="115"/>
      <c r="K2578" s="113"/>
      <c r="L2578" s="108"/>
      <c r="M2578" s="115"/>
      <c r="N2578" s="113"/>
    </row>
    <row r="2579" spans="1:14" ht="16.5">
      <c r="A2579" s="105"/>
      <c r="B2579" s="67"/>
      <c r="C2579" s="67"/>
      <c r="D2579" s="67"/>
      <c r="E2579" s="68"/>
      <c r="F2579" s="108"/>
      <c r="G2579" s="111"/>
      <c r="H2579" s="109"/>
      <c r="I2579" s="108"/>
      <c r="J2579" s="115"/>
      <c r="K2579" s="113"/>
      <c r="L2579" s="108"/>
      <c r="M2579" s="115"/>
      <c r="N2579" s="113"/>
    </row>
    <row r="2580" spans="1:14" ht="16.5">
      <c r="A2580" s="105"/>
      <c r="B2580" s="67"/>
      <c r="C2580" s="67"/>
      <c r="D2580" s="67"/>
      <c r="E2580" s="68"/>
      <c r="F2580" s="108"/>
      <c r="G2580" s="111"/>
      <c r="H2580" s="109"/>
      <c r="I2580" s="108"/>
      <c r="J2580" s="115"/>
      <c r="K2580" s="113"/>
      <c r="L2580" s="108"/>
      <c r="M2580" s="115"/>
      <c r="N2580" s="113"/>
    </row>
    <row r="2581" spans="1:14" ht="16.5">
      <c r="A2581" s="105"/>
      <c r="B2581" s="67"/>
      <c r="C2581" s="67"/>
      <c r="D2581" s="67"/>
      <c r="E2581" s="68"/>
      <c r="F2581" s="108"/>
      <c r="G2581" s="111"/>
      <c r="H2581" s="109"/>
      <c r="I2581" s="108"/>
      <c r="J2581" s="115"/>
      <c r="K2581" s="113"/>
      <c r="L2581" s="108"/>
      <c r="M2581" s="115"/>
      <c r="N2581" s="113"/>
    </row>
    <row r="2582" spans="1:14" ht="16.5">
      <c r="A2582" s="105"/>
      <c r="B2582" s="67"/>
      <c r="C2582" s="67"/>
      <c r="D2582" s="67"/>
      <c r="E2582" s="68"/>
      <c r="F2582" s="108"/>
      <c r="G2582" s="111"/>
      <c r="H2582" s="109"/>
      <c r="I2582" s="108"/>
      <c r="J2582" s="115"/>
      <c r="K2582" s="113"/>
      <c r="L2582" s="108"/>
      <c r="M2582" s="115"/>
      <c r="N2582" s="113"/>
    </row>
    <row r="2583" spans="1:14" ht="16.5">
      <c r="A2583" s="105"/>
      <c r="B2583" s="67"/>
      <c r="C2583" s="67"/>
      <c r="D2583" s="67"/>
      <c r="E2583" s="68"/>
      <c r="F2583" s="108"/>
      <c r="G2583" s="111"/>
      <c r="H2583" s="109"/>
      <c r="I2583" s="108"/>
      <c r="J2583" s="115"/>
      <c r="K2583" s="113"/>
      <c r="L2583" s="108"/>
      <c r="M2583" s="115"/>
      <c r="N2583" s="113"/>
    </row>
    <row r="2584" spans="1:14" ht="16.5">
      <c r="A2584" s="105"/>
      <c r="B2584" s="67"/>
      <c r="C2584" s="67"/>
      <c r="D2584" s="67"/>
      <c r="E2584" s="68"/>
      <c r="F2584" s="108"/>
      <c r="G2584" s="111"/>
      <c r="H2584" s="109"/>
      <c r="I2584" s="108"/>
      <c r="J2584" s="115"/>
      <c r="K2584" s="113"/>
      <c r="L2584" s="108"/>
      <c r="M2584" s="115"/>
      <c r="N2584" s="113"/>
    </row>
    <row r="2585" spans="1:14" ht="16.5">
      <c r="A2585" s="105"/>
      <c r="B2585" s="67"/>
      <c r="C2585" s="67"/>
      <c r="D2585" s="67"/>
      <c r="E2585" s="68"/>
      <c r="F2585" s="108"/>
      <c r="G2585" s="111"/>
      <c r="H2585" s="109"/>
      <c r="I2585" s="108"/>
      <c r="J2585" s="115"/>
      <c r="K2585" s="113"/>
      <c r="L2585" s="108"/>
      <c r="M2585" s="115"/>
      <c r="N2585" s="113"/>
    </row>
    <row r="2586" spans="1:14" ht="16.5">
      <c r="A2586" s="105"/>
      <c r="B2586" s="67"/>
      <c r="C2586" s="67"/>
      <c r="D2586" s="67"/>
      <c r="E2586" s="68"/>
      <c r="F2586" s="108"/>
      <c r="G2586" s="111"/>
      <c r="H2586" s="109"/>
      <c r="I2586" s="108"/>
      <c r="J2586" s="115"/>
      <c r="K2586" s="113"/>
      <c r="L2586" s="108"/>
      <c r="M2586" s="115"/>
      <c r="N2586" s="113"/>
    </row>
    <row r="2587" spans="1:14" ht="16.5">
      <c r="A2587" s="105"/>
      <c r="B2587" s="67"/>
      <c r="C2587" s="67"/>
      <c r="D2587" s="67"/>
      <c r="E2587" s="68"/>
      <c r="F2587" s="108"/>
      <c r="G2587" s="111"/>
      <c r="H2587" s="109"/>
      <c r="I2587" s="108"/>
      <c r="J2587" s="115"/>
      <c r="K2587" s="113"/>
      <c r="L2587" s="108"/>
      <c r="M2587" s="115"/>
      <c r="N2587" s="113"/>
    </row>
    <row r="2588" spans="1:14" ht="16.5">
      <c r="A2588" s="105"/>
      <c r="B2588" s="67"/>
      <c r="C2588" s="67"/>
      <c r="D2588" s="67"/>
      <c r="E2588" s="68"/>
      <c r="F2588" s="108"/>
      <c r="G2588" s="111"/>
      <c r="H2588" s="109"/>
      <c r="I2588" s="108"/>
      <c r="J2588" s="115"/>
      <c r="K2588" s="113"/>
      <c r="L2588" s="108"/>
      <c r="M2588" s="115"/>
      <c r="N2588" s="113"/>
    </row>
    <row r="2589" spans="1:14" ht="16.5">
      <c r="A2589" s="105"/>
      <c r="B2589" s="67"/>
      <c r="C2589" s="67"/>
      <c r="D2589" s="67"/>
      <c r="E2589" s="68"/>
      <c r="F2589" s="108"/>
      <c r="G2589" s="111"/>
      <c r="H2589" s="109"/>
      <c r="I2589" s="108"/>
      <c r="J2589" s="115"/>
      <c r="K2589" s="113"/>
      <c r="L2589" s="108"/>
      <c r="M2589" s="115"/>
      <c r="N2589" s="113"/>
    </row>
    <row r="2590" spans="1:14" ht="16.5">
      <c r="A2590" s="105"/>
      <c r="B2590" s="67"/>
      <c r="C2590" s="67"/>
      <c r="D2590" s="67"/>
      <c r="E2590" s="68"/>
      <c r="F2590" s="108"/>
      <c r="G2590" s="111"/>
      <c r="H2590" s="109"/>
      <c r="I2590" s="108"/>
      <c r="J2590" s="115"/>
      <c r="K2590" s="113"/>
      <c r="L2590" s="108"/>
      <c r="M2590" s="115"/>
      <c r="N2590" s="113"/>
    </row>
    <row r="2591" spans="1:14" ht="16.5">
      <c r="A2591" s="105"/>
      <c r="B2591" s="67"/>
      <c r="C2591" s="67"/>
      <c r="D2591" s="67"/>
      <c r="E2591" s="68"/>
      <c r="F2591" s="108"/>
      <c r="G2591" s="111"/>
      <c r="H2591" s="109"/>
      <c r="I2591" s="108"/>
      <c r="J2591" s="115"/>
      <c r="K2591" s="113"/>
      <c r="L2591" s="108"/>
      <c r="M2591" s="115"/>
      <c r="N2591" s="113"/>
    </row>
    <row r="2592" spans="1:14" ht="16.5">
      <c r="A2592" s="105"/>
      <c r="B2592" s="67"/>
      <c r="C2592" s="67"/>
      <c r="D2592" s="67"/>
      <c r="E2592" s="68"/>
      <c r="F2592" s="108"/>
      <c r="G2592" s="111"/>
      <c r="H2592" s="109"/>
      <c r="I2592" s="108"/>
      <c r="J2592" s="115"/>
      <c r="K2592" s="113"/>
      <c r="L2592" s="108"/>
      <c r="M2592" s="115"/>
      <c r="N2592" s="113"/>
    </row>
    <row r="2593" spans="1:14" ht="16.5">
      <c r="A2593" s="105"/>
      <c r="B2593" s="67"/>
      <c r="C2593" s="67"/>
      <c r="D2593" s="67"/>
      <c r="E2593" s="68"/>
      <c r="F2593" s="108"/>
      <c r="G2593" s="111"/>
      <c r="H2593" s="109"/>
      <c r="I2593" s="108"/>
      <c r="J2593" s="115"/>
      <c r="K2593" s="113"/>
      <c r="L2593" s="108"/>
      <c r="M2593" s="115"/>
      <c r="N2593" s="113"/>
    </row>
    <row r="2594" spans="1:14" ht="16.5">
      <c r="A2594" s="105"/>
      <c r="B2594" s="67"/>
      <c r="C2594" s="67"/>
      <c r="D2594" s="67"/>
      <c r="E2594" s="68"/>
      <c r="F2594" s="108"/>
      <c r="G2594" s="111"/>
      <c r="H2594" s="109"/>
      <c r="I2594" s="108"/>
      <c r="J2594" s="115"/>
      <c r="K2594" s="113"/>
      <c r="L2594" s="108"/>
      <c r="M2594" s="115"/>
      <c r="N2594" s="113"/>
    </row>
    <row r="2595" spans="1:14" ht="16.5">
      <c r="A2595" s="105"/>
      <c r="B2595" s="67"/>
      <c r="C2595" s="67"/>
      <c r="D2595" s="67"/>
      <c r="E2595" s="68"/>
      <c r="F2595" s="108"/>
      <c r="G2595" s="111"/>
      <c r="H2595" s="109"/>
      <c r="I2595" s="108"/>
      <c r="J2595" s="115"/>
      <c r="K2595" s="113"/>
      <c r="L2595" s="108"/>
      <c r="M2595" s="115"/>
      <c r="N2595" s="113"/>
    </row>
    <row r="2596" spans="1:14" ht="16.5">
      <c r="A2596" s="105"/>
      <c r="B2596" s="67"/>
      <c r="C2596" s="67"/>
      <c r="D2596" s="67"/>
      <c r="E2596" s="68"/>
      <c r="F2596" s="108"/>
      <c r="G2596" s="111"/>
      <c r="H2596" s="109"/>
      <c r="I2596" s="108"/>
      <c r="J2596" s="115"/>
      <c r="K2596" s="113"/>
      <c r="L2596" s="108"/>
      <c r="M2596" s="115"/>
      <c r="N2596" s="113"/>
    </row>
    <row r="2597" spans="1:14" ht="16.5">
      <c r="A2597" s="105"/>
      <c r="B2597" s="67"/>
      <c r="C2597" s="67"/>
      <c r="D2597" s="67"/>
      <c r="E2597" s="68"/>
      <c r="F2597" s="108"/>
      <c r="G2597" s="111"/>
      <c r="H2597" s="109"/>
      <c r="I2597" s="108"/>
      <c r="J2597" s="115"/>
      <c r="K2597" s="113"/>
      <c r="L2597" s="108"/>
      <c r="M2597" s="115"/>
      <c r="N2597" s="113"/>
    </row>
    <row r="2598" spans="1:14" ht="16.5">
      <c r="A2598" s="105"/>
      <c r="B2598" s="67"/>
      <c r="C2598" s="67"/>
      <c r="D2598" s="67"/>
      <c r="E2598" s="68"/>
      <c r="F2598" s="108"/>
      <c r="G2598" s="111"/>
      <c r="H2598" s="109"/>
      <c r="I2598" s="108"/>
      <c r="J2598" s="115"/>
      <c r="K2598" s="113"/>
      <c r="L2598" s="108"/>
      <c r="M2598" s="115"/>
      <c r="N2598" s="113"/>
    </row>
    <row r="2599" spans="1:14" ht="16.5">
      <c r="A2599" s="105"/>
      <c r="B2599" s="67"/>
      <c r="C2599" s="67"/>
      <c r="D2599" s="67"/>
      <c r="E2599" s="68"/>
      <c r="F2599" s="108"/>
      <c r="G2599" s="111"/>
      <c r="H2599" s="109"/>
      <c r="I2599" s="108"/>
      <c r="J2599" s="115"/>
      <c r="K2599" s="113"/>
      <c r="L2599" s="108"/>
      <c r="M2599" s="115"/>
      <c r="N2599" s="113"/>
    </row>
    <row r="2600" spans="1:14" ht="16.5">
      <c r="A2600" s="105"/>
      <c r="B2600" s="67"/>
      <c r="C2600" s="67"/>
      <c r="D2600" s="67"/>
      <c r="E2600" s="68"/>
      <c r="F2600" s="108"/>
      <c r="G2600" s="111"/>
      <c r="H2600" s="109"/>
      <c r="I2600" s="108"/>
      <c r="J2600" s="115"/>
      <c r="K2600" s="113"/>
      <c r="L2600" s="108"/>
      <c r="M2600" s="115"/>
      <c r="N2600" s="113"/>
    </row>
    <row r="2601" spans="1:14" ht="16.5">
      <c r="A2601" s="105"/>
      <c r="B2601" s="67"/>
      <c r="C2601" s="67"/>
      <c r="D2601" s="67"/>
      <c r="E2601" s="68"/>
      <c r="F2601" s="108"/>
      <c r="G2601" s="111"/>
      <c r="H2601" s="109"/>
      <c r="I2601" s="108"/>
      <c r="J2601" s="115"/>
      <c r="K2601" s="113"/>
      <c r="L2601" s="108"/>
      <c r="M2601" s="115"/>
      <c r="N2601" s="113"/>
    </row>
    <row r="2602" spans="1:14" ht="16.5">
      <c r="A2602" s="105"/>
      <c r="B2602" s="67"/>
      <c r="C2602" s="67"/>
      <c r="D2602" s="67"/>
      <c r="E2602" s="68"/>
      <c r="F2602" s="108"/>
      <c r="G2602" s="111"/>
      <c r="H2602" s="109"/>
      <c r="I2602" s="108"/>
      <c r="J2602" s="115"/>
      <c r="K2602" s="113"/>
      <c r="L2602" s="108"/>
      <c r="M2602" s="115"/>
      <c r="N2602" s="113"/>
    </row>
    <row r="2603" spans="1:14" ht="16.5">
      <c r="A2603" s="105"/>
      <c r="B2603" s="67"/>
      <c r="C2603" s="67"/>
      <c r="D2603" s="67"/>
      <c r="E2603" s="68"/>
      <c r="F2603" s="108"/>
      <c r="G2603" s="111"/>
      <c r="H2603" s="109"/>
      <c r="I2603" s="108"/>
      <c r="J2603" s="115"/>
      <c r="K2603" s="113"/>
      <c r="L2603" s="108"/>
      <c r="M2603" s="115"/>
      <c r="N2603" s="113"/>
    </row>
    <row r="2604" spans="1:14" ht="16.5">
      <c r="A2604" s="105"/>
      <c r="B2604" s="67"/>
      <c r="C2604" s="67"/>
      <c r="D2604" s="67"/>
      <c r="E2604" s="68"/>
      <c r="F2604" s="108"/>
      <c r="G2604" s="111"/>
      <c r="H2604" s="109"/>
      <c r="I2604" s="108"/>
      <c r="J2604" s="115"/>
      <c r="K2604" s="113"/>
      <c r="L2604" s="108"/>
      <c r="M2604" s="115"/>
      <c r="N2604" s="113"/>
    </row>
    <row r="2605" spans="1:14" ht="16.5">
      <c r="A2605" s="105"/>
      <c r="B2605" s="67"/>
      <c r="C2605" s="67"/>
      <c r="D2605" s="67"/>
      <c r="E2605" s="68"/>
      <c r="F2605" s="108"/>
      <c r="G2605" s="111"/>
      <c r="H2605" s="109"/>
      <c r="I2605" s="108"/>
      <c r="J2605" s="115"/>
      <c r="K2605" s="113"/>
      <c r="L2605" s="108"/>
      <c r="M2605" s="115"/>
      <c r="N2605" s="113"/>
    </row>
    <row r="2606" spans="1:14" ht="16.5">
      <c r="A2606" s="105"/>
      <c r="B2606" s="67"/>
      <c r="C2606" s="67"/>
      <c r="D2606" s="67"/>
      <c r="E2606" s="68"/>
      <c r="F2606" s="108"/>
      <c r="G2606" s="111"/>
      <c r="H2606" s="109"/>
      <c r="I2606" s="108"/>
      <c r="J2606" s="115"/>
      <c r="K2606" s="113"/>
      <c r="L2606" s="108"/>
      <c r="M2606" s="115"/>
      <c r="N2606" s="113"/>
    </row>
    <row r="2607" spans="1:14" ht="16.5">
      <c r="A2607" s="105"/>
      <c r="B2607" s="67"/>
      <c r="C2607" s="67"/>
      <c r="D2607" s="67"/>
      <c r="E2607" s="68"/>
      <c r="F2607" s="108"/>
      <c r="G2607" s="111"/>
      <c r="H2607" s="109"/>
      <c r="I2607" s="108"/>
      <c r="J2607" s="115"/>
      <c r="K2607" s="113"/>
      <c r="L2607" s="108"/>
      <c r="M2607" s="115"/>
      <c r="N2607" s="113"/>
    </row>
    <row r="2608" spans="1:14" ht="16.5">
      <c r="A2608" s="105"/>
      <c r="B2608" s="67"/>
      <c r="C2608" s="67"/>
      <c r="D2608" s="67"/>
      <c r="E2608" s="68"/>
      <c r="F2608" s="108"/>
      <c r="G2608" s="111"/>
      <c r="H2608" s="109"/>
      <c r="I2608" s="108"/>
      <c r="J2608" s="115"/>
      <c r="K2608" s="113"/>
      <c r="L2608" s="108"/>
      <c r="M2608" s="115"/>
      <c r="N2608" s="113"/>
    </row>
    <row r="2609" spans="1:14" ht="16.5">
      <c r="A2609" s="105"/>
      <c r="B2609" s="67"/>
      <c r="C2609" s="67"/>
      <c r="D2609" s="67"/>
      <c r="E2609" s="68"/>
      <c r="F2609" s="108"/>
      <c r="G2609" s="111"/>
      <c r="H2609" s="109"/>
      <c r="I2609" s="108"/>
      <c r="J2609" s="115"/>
      <c r="K2609" s="113"/>
      <c r="L2609" s="108"/>
      <c r="M2609" s="115"/>
      <c r="N2609" s="113"/>
    </row>
    <row r="2610" spans="1:14" ht="16.5">
      <c r="A2610" s="105"/>
      <c r="B2610" s="67"/>
      <c r="C2610" s="67"/>
      <c r="D2610" s="67"/>
      <c r="E2610" s="68"/>
      <c r="F2610" s="108"/>
      <c r="G2610" s="111"/>
      <c r="H2610" s="109"/>
      <c r="I2610" s="108"/>
      <c r="J2610" s="115"/>
      <c r="K2610" s="113"/>
      <c r="L2610" s="108"/>
      <c r="M2610" s="115"/>
      <c r="N2610" s="113"/>
    </row>
    <row r="2611" spans="1:14" ht="16.5">
      <c r="A2611" s="105"/>
      <c r="B2611" s="67"/>
      <c r="C2611" s="67"/>
      <c r="D2611" s="67"/>
      <c r="E2611" s="68"/>
      <c r="F2611" s="108"/>
      <c r="G2611" s="111"/>
      <c r="H2611" s="109"/>
      <c r="I2611" s="108"/>
      <c r="J2611" s="115"/>
      <c r="K2611" s="113"/>
      <c r="L2611" s="108"/>
      <c r="M2611" s="115"/>
      <c r="N2611" s="113"/>
    </row>
    <row r="2612" spans="1:14" ht="16.5">
      <c r="A2612" s="105"/>
      <c r="B2612" s="67"/>
      <c r="C2612" s="67"/>
      <c r="D2612" s="67"/>
      <c r="E2612" s="68"/>
      <c r="F2612" s="108"/>
      <c r="G2612" s="111"/>
      <c r="H2612" s="109"/>
      <c r="I2612" s="108"/>
      <c r="J2612" s="115"/>
      <c r="K2612" s="113"/>
      <c r="L2612" s="108"/>
      <c r="M2612" s="115"/>
      <c r="N2612" s="113"/>
    </row>
    <row r="2613" spans="1:14" ht="16.5">
      <c r="A2613" s="105"/>
      <c r="B2613" s="67"/>
      <c r="C2613" s="67"/>
      <c r="D2613" s="67"/>
      <c r="E2613" s="68"/>
      <c r="F2613" s="108"/>
      <c r="G2613" s="111"/>
      <c r="H2613" s="109"/>
      <c r="I2613" s="108"/>
      <c r="J2613" s="115"/>
      <c r="K2613" s="113"/>
      <c r="L2613" s="108"/>
      <c r="M2613" s="115"/>
      <c r="N2613" s="113"/>
    </row>
    <row r="2614" spans="1:14" ht="16.5">
      <c r="A2614" s="105"/>
      <c r="B2614" s="67"/>
      <c r="C2614" s="67"/>
      <c r="D2614" s="67"/>
      <c r="E2614" s="68"/>
      <c r="F2614" s="108"/>
      <c r="G2614" s="111"/>
      <c r="H2614" s="109"/>
      <c r="I2614" s="108"/>
      <c r="J2614" s="115"/>
      <c r="K2614" s="113"/>
      <c r="L2614" s="108"/>
      <c r="M2614" s="115"/>
      <c r="N2614" s="113"/>
    </row>
    <row r="2615" spans="1:14" ht="16.5">
      <c r="A2615" s="105"/>
      <c r="B2615" s="67"/>
      <c r="C2615" s="67"/>
      <c r="D2615" s="67"/>
      <c r="E2615" s="68"/>
      <c r="F2615" s="108"/>
      <c r="G2615" s="111"/>
      <c r="H2615" s="109"/>
      <c r="I2615" s="108"/>
      <c r="J2615" s="115"/>
      <c r="K2615" s="113"/>
      <c r="L2615" s="108"/>
      <c r="M2615" s="115"/>
      <c r="N2615" s="113"/>
    </row>
    <row r="2616" spans="1:14" ht="16.5">
      <c r="A2616" s="105"/>
      <c r="B2616" s="67"/>
      <c r="C2616" s="67"/>
      <c r="D2616" s="67"/>
      <c r="E2616" s="68"/>
      <c r="F2616" s="108"/>
      <c r="G2616" s="111"/>
      <c r="H2616" s="109"/>
      <c r="I2616" s="108"/>
      <c r="J2616" s="115"/>
      <c r="K2616" s="113"/>
      <c r="L2616" s="108"/>
      <c r="M2616" s="115"/>
      <c r="N2616" s="113"/>
    </row>
    <row r="2617" spans="1:14" ht="16.5">
      <c r="A2617" s="105"/>
      <c r="B2617" s="67"/>
      <c r="C2617" s="67"/>
      <c r="D2617" s="67"/>
      <c r="E2617" s="68"/>
      <c r="F2617" s="108"/>
      <c r="G2617" s="111"/>
      <c r="H2617" s="109"/>
      <c r="I2617" s="108"/>
      <c r="J2617" s="115"/>
      <c r="K2617" s="113"/>
      <c r="L2617" s="108"/>
      <c r="M2617" s="115"/>
      <c r="N2617" s="113"/>
    </row>
    <row r="2618" spans="1:14" ht="16.5">
      <c r="A2618" s="105"/>
      <c r="B2618" s="67"/>
      <c r="C2618" s="67"/>
      <c r="D2618" s="67"/>
      <c r="E2618" s="68"/>
      <c r="F2618" s="108"/>
      <c r="G2618" s="111"/>
      <c r="H2618" s="109"/>
      <c r="I2618" s="108"/>
      <c r="J2618" s="115"/>
      <c r="K2618" s="113"/>
      <c r="L2618" s="108"/>
      <c r="M2618" s="115"/>
      <c r="N2618" s="113"/>
    </row>
    <row r="2619" spans="1:14" ht="16.5">
      <c r="A2619" s="105"/>
      <c r="B2619" s="67"/>
      <c r="C2619" s="67"/>
      <c r="D2619" s="67"/>
      <c r="E2619" s="68"/>
      <c r="F2619" s="108"/>
      <c r="G2619" s="111"/>
      <c r="H2619" s="109"/>
      <c r="I2619" s="108"/>
      <c r="J2619" s="115"/>
      <c r="K2619" s="113"/>
      <c r="L2619" s="108"/>
      <c r="M2619" s="115"/>
      <c r="N2619" s="113"/>
    </row>
    <row r="2620" spans="1:14" ht="16.5">
      <c r="A2620" s="105"/>
      <c r="B2620" s="67"/>
      <c r="C2620" s="67"/>
      <c r="D2620" s="67"/>
      <c r="E2620" s="68"/>
      <c r="F2620" s="108"/>
      <c r="G2620" s="111"/>
      <c r="H2620" s="109"/>
      <c r="I2620" s="108"/>
      <c r="J2620" s="115"/>
      <c r="K2620" s="113"/>
      <c r="L2620" s="108"/>
      <c r="M2620" s="115"/>
      <c r="N2620" s="113"/>
    </row>
    <row r="2621" spans="1:14" ht="16.5">
      <c r="A2621" s="105"/>
      <c r="B2621" s="67"/>
      <c r="C2621" s="67"/>
      <c r="D2621" s="67"/>
      <c r="E2621" s="68"/>
      <c r="F2621" s="108"/>
      <c r="G2621" s="111"/>
      <c r="H2621" s="109"/>
      <c r="I2621" s="108"/>
      <c r="J2621" s="115"/>
      <c r="K2621" s="113"/>
      <c r="L2621" s="108"/>
      <c r="M2621" s="115"/>
      <c r="N2621" s="113"/>
    </row>
    <row r="2622" spans="1:14" ht="16.5">
      <c r="A2622" s="105"/>
      <c r="B2622" s="67"/>
      <c r="C2622" s="67"/>
      <c r="D2622" s="67"/>
      <c r="E2622" s="68"/>
      <c r="F2622" s="108"/>
      <c r="G2622" s="111"/>
      <c r="H2622" s="109"/>
      <c r="I2622" s="108"/>
      <c r="J2622" s="115"/>
      <c r="K2622" s="113"/>
      <c r="L2622" s="108"/>
      <c r="M2622" s="115"/>
      <c r="N2622" s="113"/>
    </row>
    <row r="2623" spans="1:14" ht="16.5">
      <c r="A2623" s="105"/>
      <c r="B2623" s="67"/>
      <c r="C2623" s="67"/>
      <c r="D2623" s="67"/>
      <c r="E2623" s="68"/>
      <c r="F2623" s="108"/>
      <c r="G2623" s="111"/>
      <c r="H2623" s="109"/>
      <c r="I2623" s="108"/>
      <c r="J2623" s="115"/>
      <c r="K2623" s="113"/>
      <c r="L2623" s="108"/>
      <c r="M2623" s="115"/>
      <c r="N2623" s="113"/>
    </row>
    <row r="2624" spans="1:14" ht="16.5">
      <c r="A2624" s="105"/>
      <c r="B2624" s="67"/>
      <c r="C2624" s="67"/>
      <c r="D2624" s="67"/>
      <c r="E2624" s="68"/>
      <c r="F2624" s="108"/>
      <c r="G2624" s="111"/>
      <c r="H2624" s="109"/>
      <c r="I2624" s="108"/>
      <c r="J2624" s="115"/>
      <c r="K2624" s="113"/>
      <c r="L2624" s="108"/>
      <c r="M2624" s="115"/>
      <c r="N2624" s="113"/>
    </row>
    <row r="2625" spans="1:14" ht="16.5">
      <c r="A2625" s="105"/>
      <c r="B2625" s="67"/>
      <c r="C2625" s="67"/>
      <c r="D2625" s="67"/>
      <c r="E2625" s="68"/>
      <c r="F2625" s="108"/>
      <c r="G2625" s="111"/>
      <c r="H2625" s="109"/>
      <c r="I2625" s="108"/>
      <c r="J2625" s="115"/>
      <c r="K2625" s="113"/>
      <c r="L2625" s="108"/>
      <c r="M2625" s="115"/>
      <c r="N2625" s="113"/>
    </row>
    <row r="2626" spans="1:14" ht="16.5">
      <c r="A2626" s="105"/>
      <c r="B2626" s="67"/>
      <c r="C2626" s="67"/>
      <c r="D2626" s="67"/>
      <c r="E2626" s="68"/>
      <c r="F2626" s="108"/>
      <c r="G2626" s="111"/>
      <c r="H2626" s="109"/>
      <c r="I2626" s="108"/>
      <c r="J2626" s="115"/>
      <c r="K2626" s="113"/>
      <c r="L2626" s="108"/>
      <c r="M2626" s="115"/>
      <c r="N2626" s="113"/>
    </row>
    <row r="2627" spans="1:14" ht="16.5">
      <c r="A2627" s="105"/>
      <c r="B2627" s="67"/>
      <c r="C2627" s="67"/>
      <c r="D2627" s="67"/>
      <c r="E2627" s="68"/>
      <c r="F2627" s="108"/>
      <c r="G2627" s="111"/>
      <c r="H2627" s="109"/>
      <c r="I2627" s="108"/>
      <c r="J2627" s="115"/>
      <c r="K2627" s="113"/>
      <c r="L2627" s="108"/>
      <c r="M2627" s="115"/>
      <c r="N2627" s="113"/>
    </row>
    <row r="2628" spans="1:14" ht="16.5">
      <c r="A2628" s="105"/>
      <c r="B2628" s="67"/>
      <c r="C2628" s="67"/>
      <c r="D2628" s="67"/>
      <c r="E2628" s="68"/>
      <c r="F2628" s="108"/>
      <c r="G2628" s="111"/>
      <c r="H2628" s="109"/>
      <c r="I2628" s="108"/>
      <c r="J2628" s="115"/>
      <c r="K2628" s="113"/>
      <c r="L2628" s="108"/>
      <c r="M2628" s="115"/>
      <c r="N2628" s="113"/>
    </row>
    <row r="2629" spans="1:14" ht="16.5">
      <c r="A2629" s="105"/>
      <c r="B2629" s="67"/>
      <c r="C2629" s="67"/>
      <c r="D2629" s="67"/>
      <c r="E2629" s="68"/>
      <c r="F2629" s="108"/>
      <c r="G2629" s="111"/>
      <c r="H2629" s="109"/>
      <c r="I2629" s="108"/>
      <c r="J2629" s="115"/>
      <c r="K2629" s="113"/>
      <c r="L2629" s="108"/>
      <c r="M2629" s="115"/>
      <c r="N2629" s="113"/>
    </row>
    <row r="2630" spans="1:14" ht="16.5">
      <c r="A2630" s="105"/>
      <c r="B2630" s="67"/>
      <c r="C2630" s="67"/>
      <c r="D2630" s="67"/>
      <c r="E2630" s="68"/>
      <c r="F2630" s="108"/>
      <c r="G2630" s="111"/>
      <c r="H2630" s="109"/>
      <c r="I2630" s="108"/>
      <c r="J2630" s="115"/>
      <c r="K2630" s="113"/>
      <c r="L2630" s="108"/>
      <c r="M2630" s="115"/>
      <c r="N2630" s="113"/>
    </row>
    <row r="2631" spans="1:14" ht="16.5">
      <c r="A2631" s="105"/>
      <c r="B2631" s="67"/>
      <c r="C2631" s="67"/>
      <c r="D2631" s="67"/>
      <c r="E2631" s="68"/>
      <c r="F2631" s="108"/>
      <c r="G2631" s="111"/>
      <c r="H2631" s="109"/>
      <c r="I2631" s="108"/>
      <c r="J2631" s="115"/>
      <c r="K2631" s="113"/>
      <c r="L2631" s="108"/>
      <c r="M2631" s="115"/>
      <c r="N2631" s="113"/>
    </row>
    <row r="2632" spans="1:14" ht="16.5">
      <c r="A2632" s="105"/>
      <c r="B2632" s="67"/>
      <c r="C2632" s="67"/>
      <c r="D2632" s="67"/>
      <c r="E2632" s="68"/>
      <c r="F2632" s="108"/>
      <c r="G2632" s="111"/>
      <c r="H2632" s="109"/>
      <c r="I2632" s="108"/>
      <c r="J2632" s="115"/>
      <c r="K2632" s="113"/>
      <c r="L2632" s="108"/>
      <c r="M2632" s="115"/>
      <c r="N2632" s="113"/>
    </row>
    <row r="2633" spans="1:14" ht="16.5">
      <c r="A2633" s="105"/>
      <c r="B2633" s="67"/>
      <c r="C2633" s="67"/>
      <c r="D2633" s="67"/>
      <c r="E2633" s="68"/>
      <c r="F2633" s="108"/>
      <c r="G2633" s="111"/>
      <c r="H2633" s="109"/>
      <c r="I2633" s="108"/>
      <c r="J2633" s="115"/>
      <c r="K2633" s="113"/>
      <c r="L2633" s="108"/>
      <c r="M2633" s="115"/>
      <c r="N2633" s="113"/>
    </row>
    <row r="2634" spans="1:14" ht="16.5">
      <c r="A2634" s="105"/>
      <c r="B2634" s="67"/>
      <c r="C2634" s="67"/>
      <c r="D2634" s="67"/>
      <c r="E2634" s="68"/>
      <c r="F2634" s="108"/>
      <c r="G2634" s="111"/>
      <c r="H2634" s="109"/>
      <c r="I2634" s="108"/>
      <c r="J2634" s="115"/>
      <c r="K2634" s="113"/>
      <c r="L2634" s="108"/>
      <c r="M2634" s="115"/>
      <c r="N2634" s="113"/>
    </row>
    <row r="2635" spans="1:14" ht="16.5">
      <c r="A2635" s="105"/>
      <c r="B2635" s="67"/>
      <c r="C2635" s="67"/>
      <c r="D2635" s="67"/>
      <c r="E2635" s="68"/>
      <c r="F2635" s="108"/>
      <c r="G2635" s="111"/>
      <c r="H2635" s="109"/>
      <c r="I2635" s="108"/>
      <c r="J2635" s="115"/>
      <c r="K2635" s="113"/>
      <c r="L2635" s="108"/>
      <c r="M2635" s="115"/>
      <c r="N2635" s="113"/>
    </row>
    <row r="2636" spans="1:14" ht="16.5">
      <c r="A2636" s="105"/>
      <c r="B2636" s="67"/>
      <c r="C2636" s="67"/>
      <c r="D2636" s="67"/>
      <c r="E2636" s="68"/>
      <c r="F2636" s="108"/>
      <c r="G2636" s="111"/>
      <c r="H2636" s="109"/>
      <c r="I2636" s="108"/>
      <c r="J2636" s="115"/>
      <c r="K2636" s="113"/>
      <c r="L2636" s="108"/>
      <c r="M2636" s="115"/>
      <c r="N2636" s="113"/>
    </row>
    <row r="2637" spans="1:14" ht="16.5">
      <c r="A2637" s="105"/>
      <c r="B2637" s="67"/>
      <c r="C2637" s="67"/>
      <c r="D2637" s="67"/>
      <c r="E2637" s="68"/>
      <c r="F2637" s="108"/>
      <c r="G2637" s="111"/>
      <c r="H2637" s="109"/>
      <c r="I2637" s="108"/>
      <c r="J2637" s="115"/>
      <c r="K2637" s="113"/>
      <c r="L2637" s="108"/>
      <c r="M2637" s="115"/>
      <c r="N2637" s="113"/>
    </row>
    <row r="2638" spans="1:14" ht="16.5">
      <c r="A2638" s="105"/>
      <c r="B2638" s="67"/>
      <c r="C2638" s="67"/>
      <c r="D2638" s="67"/>
      <c r="E2638" s="68"/>
      <c r="F2638" s="108"/>
      <c r="G2638" s="111"/>
      <c r="H2638" s="109"/>
      <c r="I2638" s="108"/>
      <c r="J2638" s="115"/>
      <c r="K2638" s="113"/>
      <c r="L2638" s="108"/>
      <c r="M2638" s="115"/>
      <c r="N2638" s="113"/>
    </row>
    <row r="2639" spans="1:14" ht="16.5">
      <c r="A2639" s="105"/>
      <c r="B2639" s="67"/>
      <c r="C2639" s="67"/>
      <c r="D2639" s="67"/>
      <c r="E2639" s="68"/>
      <c r="F2639" s="108"/>
      <c r="G2639" s="111"/>
      <c r="H2639" s="109"/>
      <c r="I2639" s="108"/>
      <c r="J2639" s="115"/>
      <c r="K2639" s="113"/>
      <c r="L2639" s="108"/>
      <c r="M2639" s="115"/>
      <c r="N2639" s="113"/>
    </row>
    <row r="2640" spans="1:14" ht="16.5">
      <c r="A2640" s="105"/>
      <c r="B2640" s="67"/>
      <c r="C2640" s="67"/>
      <c r="D2640" s="67"/>
      <c r="E2640" s="68"/>
      <c r="F2640" s="108"/>
      <c r="G2640" s="111"/>
      <c r="H2640" s="109"/>
      <c r="I2640" s="108"/>
      <c r="J2640" s="115"/>
      <c r="K2640" s="113"/>
      <c r="L2640" s="108"/>
      <c r="M2640" s="115"/>
      <c r="N2640" s="113"/>
    </row>
    <row r="2641" spans="1:14" ht="16.5">
      <c r="A2641" s="105"/>
      <c r="B2641" s="67"/>
      <c r="C2641" s="67"/>
      <c r="D2641" s="67"/>
      <c r="E2641" s="68"/>
      <c r="F2641" s="108"/>
      <c r="G2641" s="111"/>
      <c r="H2641" s="109"/>
      <c r="I2641" s="108"/>
      <c r="J2641" s="115"/>
      <c r="K2641" s="113"/>
      <c r="L2641" s="108"/>
      <c r="M2641" s="115"/>
      <c r="N2641" s="113"/>
    </row>
    <row r="2642" spans="1:14" ht="16.5">
      <c r="A2642" s="105"/>
      <c r="B2642" s="67"/>
      <c r="C2642" s="67"/>
      <c r="D2642" s="67"/>
      <c r="E2642" s="68"/>
      <c r="F2642" s="108"/>
      <c r="G2642" s="111"/>
      <c r="H2642" s="109"/>
      <c r="I2642" s="108"/>
      <c r="J2642" s="115"/>
      <c r="K2642" s="113"/>
      <c r="L2642" s="108"/>
      <c r="M2642" s="115"/>
      <c r="N2642" s="113"/>
    </row>
    <row r="2643" spans="1:14" ht="16.5">
      <c r="A2643" s="105"/>
      <c r="B2643" s="67"/>
      <c r="C2643" s="67"/>
      <c r="D2643" s="67"/>
      <c r="E2643" s="68"/>
      <c r="F2643" s="108"/>
      <c r="G2643" s="111"/>
      <c r="H2643" s="109"/>
      <c r="I2643" s="108"/>
      <c r="J2643" s="115"/>
      <c r="K2643" s="113"/>
      <c r="L2643" s="108"/>
      <c r="M2643" s="115"/>
      <c r="N2643" s="113"/>
    </row>
    <row r="2644" spans="1:14" ht="16.5">
      <c r="A2644" s="105"/>
      <c r="B2644" s="67"/>
      <c r="C2644" s="67"/>
      <c r="D2644" s="67"/>
      <c r="E2644" s="68"/>
      <c r="F2644" s="108"/>
      <c r="G2644" s="111"/>
      <c r="H2644" s="109"/>
      <c r="I2644" s="108"/>
      <c r="J2644" s="115"/>
      <c r="K2644" s="113"/>
      <c r="L2644" s="108"/>
      <c r="M2644" s="115"/>
      <c r="N2644" s="113"/>
    </row>
    <row r="2645" spans="1:14" ht="16.5">
      <c r="A2645" s="105"/>
      <c r="B2645" s="67"/>
      <c r="C2645" s="67"/>
      <c r="D2645" s="67"/>
      <c r="E2645" s="68"/>
      <c r="F2645" s="108"/>
      <c r="G2645" s="111"/>
      <c r="H2645" s="109"/>
      <c r="I2645" s="108"/>
      <c r="J2645" s="115"/>
      <c r="K2645" s="113"/>
      <c r="L2645" s="108"/>
      <c r="M2645" s="115"/>
      <c r="N2645" s="113"/>
    </row>
    <row r="2646" spans="1:14" ht="16.5">
      <c r="A2646" s="105"/>
      <c r="B2646" s="67"/>
      <c r="C2646" s="67"/>
      <c r="D2646" s="67"/>
      <c r="E2646" s="68"/>
      <c r="F2646" s="108"/>
      <c r="G2646" s="111"/>
      <c r="H2646" s="109"/>
      <c r="I2646" s="108"/>
      <c r="J2646" s="115"/>
      <c r="K2646" s="113"/>
      <c r="L2646" s="108"/>
      <c r="M2646" s="115"/>
      <c r="N2646" s="113"/>
    </row>
    <row r="2647" spans="1:14" ht="16.5">
      <c r="A2647" s="105"/>
      <c r="B2647" s="67"/>
      <c r="C2647" s="67"/>
      <c r="D2647" s="67"/>
      <c r="E2647" s="68"/>
      <c r="F2647" s="108"/>
      <c r="G2647" s="111"/>
      <c r="H2647" s="109"/>
      <c r="I2647" s="108"/>
      <c r="J2647" s="115"/>
      <c r="K2647" s="113"/>
      <c r="L2647" s="108"/>
      <c r="M2647" s="115"/>
      <c r="N2647" s="113"/>
    </row>
    <row r="2648" spans="1:14" ht="16.5">
      <c r="A2648" s="105"/>
      <c r="B2648" s="67"/>
      <c r="C2648" s="67"/>
      <c r="D2648" s="67"/>
      <c r="E2648" s="68"/>
      <c r="F2648" s="108"/>
      <c r="G2648" s="111"/>
      <c r="H2648" s="109"/>
      <c r="I2648" s="108"/>
      <c r="J2648" s="115"/>
      <c r="K2648" s="113"/>
      <c r="L2648" s="108"/>
      <c r="M2648" s="115"/>
      <c r="N2648" s="113"/>
    </row>
    <row r="2649" spans="1:14" ht="16.5">
      <c r="A2649" s="105"/>
      <c r="B2649" s="67"/>
      <c r="C2649" s="67"/>
      <c r="D2649" s="67"/>
      <c r="E2649" s="68"/>
      <c r="F2649" s="108"/>
      <c r="G2649" s="111"/>
      <c r="H2649" s="109"/>
      <c r="I2649" s="108"/>
      <c r="J2649" s="115"/>
      <c r="K2649" s="113"/>
      <c r="L2649" s="108"/>
      <c r="M2649" s="115"/>
      <c r="N2649" s="113"/>
    </row>
    <row r="2650" spans="1:14" ht="16.5">
      <c r="A2650" s="105"/>
      <c r="B2650" s="67"/>
      <c r="C2650" s="67"/>
      <c r="D2650" s="67"/>
      <c r="E2650" s="68"/>
      <c r="F2650" s="108"/>
      <c r="G2650" s="111"/>
      <c r="H2650" s="109"/>
      <c r="I2650" s="108"/>
      <c r="J2650" s="115"/>
      <c r="K2650" s="113"/>
      <c r="L2650" s="108"/>
      <c r="M2650" s="115"/>
      <c r="N2650" s="113"/>
    </row>
    <row r="2651" spans="1:14" ht="16.5">
      <c r="A2651" s="105"/>
      <c r="B2651" s="67"/>
      <c r="C2651" s="67"/>
      <c r="D2651" s="67"/>
      <c r="E2651" s="68"/>
      <c r="F2651" s="108"/>
      <c r="G2651" s="111"/>
      <c r="H2651" s="109"/>
      <c r="I2651" s="108"/>
      <c r="J2651" s="115"/>
      <c r="K2651" s="113"/>
      <c r="L2651" s="108"/>
      <c r="M2651" s="115"/>
      <c r="N2651" s="113"/>
    </row>
    <row r="2652" spans="1:14" ht="16.5">
      <c r="A2652" s="105"/>
      <c r="B2652" s="67"/>
      <c r="C2652" s="67"/>
      <c r="D2652" s="67"/>
      <c r="E2652" s="68"/>
      <c r="F2652" s="108"/>
      <c r="G2652" s="111"/>
      <c r="H2652" s="109"/>
      <c r="I2652" s="108"/>
      <c r="J2652" s="115"/>
      <c r="K2652" s="113"/>
      <c r="L2652" s="108"/>
      <c r="M2652" s="115"/>
      <c r="N2652" s="113"/>
    </row>
    <row r="2653" spans="1:14" ht="16.5">
      <c r="A2653" s="105"/>
      <c r="B2653" s="67"/>
      <c r="C2653" s="67"/>
      <c r="D2653" s="67"/>
      <c r="E2653" s="68"/>
      <c r="F2653" s="108"/>
      <c r="G2653" s="111"/>
      <c r="H2653" s="109"/>
      <c r="I2653" s="108"/>
      <c r="J2653" s="115"/>
      <c r="K2653" s="113"/>
      <c r="L2653" s="108"/>
      <c r="M2653" s="115"/>
      <c r="N2653" s="113"/>
    </row>
    <row r="2654" spans="1:14" ht="16.5">
      <c r="A2654" s="105"/>
      <c r="B2654" s="67"/>
      <c r="C2654" s="67"/>
      <c r="D2654" s="67"/>
      <c r="E2654" s="68"/>
      <c r="F2654" s="108"/>
      <c r="G2654" s="111"/>
      <c r="H2654" s="109"/>
      <c r="I2654" s="108"/>
      <c r="J2654" s="115"/>
      <c r="K2654" s="113"/>
      <c r="L2654" s="108"/>
      <c r="M2654" s="115"/>
      <c r="N2654" s="113"/>
    </row>
    <row r="2655" spans="1:14" ht="16.5">
      <c r="A2655" s="105"/>
      <c r="B2655" s="67"/>
      <c r="C2655" s="67"/>
      <c r="D2655" s="67"/>
      <c r="E2655" s="68"/>
      <c r="F2655" s="108"/>
      <c r="G2655" s="111"/>
      <c r="H2655" s="109"/>
      <c r="I2655" s="108"/>
      <c r="J2655" s="115"/>
      <c r="K2655" s="113"/>
      <c r="L2655" s="108"/>
      <c r="M2655" s="115"/>
      <c r="N2655" s="113"/>
    </row>
    <row r="2656" spans="1:14" ht="16.5">
      <c r="A2656" s="105"/>
      <c r="B2656" s="67"/>
      <c r="C2656" s="67"/>
      <c r="D2656" s="67"/>
      <c r="E2656" s="68"/>
      <c r="F2656" s="108"/>
      <c r="G2656" s="111"/>
      <c r="H2656" s="109"/>
      <c r="I2656" s="108"/>
      <c r="J2656" s="115"/>
      <c r="K2656" s="113"/>
      <c r="L2656" s="108"/>
      <c r="M2656" s="115"/>
      <c r="N2656" s="113"/>
    </row>
    <row r="2657" spans="1:14" ht="16.5">
      <c r="A2657" s="105"/>
      <c r="B2657" s="67"/>
      <c r="C2657" s="67"/>
      <c r="D2657" s="67"/>
      <c r="E2657" s="68"/>
      <c r="F2657" s="108"/>
      <c r="G2657" s="111"/>
      <c r="H2657" s="109"/>
      <c r="I2657" s="108"/>
      <c r="J2657" s="115"/>
      <c r="K2657" s="113"/>
      <c r="L2657" s="108"/>
      <c r="M2657" s="115"/>
      <c r="N2657" s="113"/>
    </row>
    <row r="2658" spans="1:14" ht="16.5">
      <c r="A2658" s="105"/>
      <c r="B2658" s="67"/>
      <c r="C2658" s="67"/>
      <c r="D2658" s="67"/>
      <c r="E2658" s="68"/>
      <c r="F2658" s="108"/>
      <c r="G2658" s="111"/>
      <c r="H2658" s="109"/>
      <c r="I2658" s="108"/>
      <c r="J2658" s="115"/>
      <c r="K2658" s="113"/>
      <c r="L2658" s="108"/>
      <c r="M2658" s="115"/>
      <c r="N2658" s="113"/>
    </row>
    <row r="2659" spans="1:14" ht="16.5">
      <c r="A2659" s="105"/>
      <c r="B2659" s="67"/>
      <c r="C2659" s="67"/>
      <c r="D2659" s="67"/>
      <c r="E2659" s="68"/>
      <c r="F2659" s="108"/>
      <c r="G2659" s="111"/>
      <c r="H2659" s="109"/>
      <c r="I2659" s="108"/>
      <c r="J2659" s="115"/>
      <c r="K2659" s="113"/>
      <c r="L2659" s="108"/>
      <c r="M2659" s="115"/>
      <c r="N2659" s="113"/>
    </row>
    <row r="2660" spans="1:14" ht="16.5">
      <c r="A2660" s="105"/>
      <c r="B2660" s="67"/>
      <c r="C2660" s="67"/>
      <c r="D2660" s="67"/>
      <c r="E2660" s="68"/>
      <c r="F2660" s="108"/>
      <c r="G2660" s="111"/>
      <c r="H2660" s="109"/>
      <c r="I2660" s="108"/>
      <c r="J2660" s="115"/>
      <c r="K2660" s="113"/>
      <c r="L2660" s="108"/>
      <c r="M2660" s="115"/>
      <c r="N2660" s="113"/>
    </row>
    <row r="2661" spans="1:14" ht="16.5">
      <c r="A2661" s="105"/>
      <c r="B2661" s="67"/>
      <c r="C2661" s="67"/>
      <c r="D2661" s="67"/>
      <c r="E2661" s="68"/>
      <c r="F2661" s="108"/>
      <c r="G2661" s="111"/>
      <c r="H2661" s="109"/>
      <c r="I2661" s="108"/>
      <c r="J2661" s="115"/>
      <c r="K2661" s="113"/>
      <c r="L2661" s="108"/>
      <c r="M2661" s="115"/>
      <c r="N2661" s="113"/>
    </row>
    <row r="2662" spans="1:14" ht="16.5">
      <c r="A2662" s="105"/>
      <c r="B2662" s="67"/>
      <c r="C2662" s="67"/>
      <c r="D2662" s="67"/>
      <c r="E2662" s="68"/>
      <c r="F2662" s="108"/>
      <c r="G2662" s="111"/>
      <c r="H2662" s="109"/>
      <c r="I2662" s="108"/>
      <c r="J2662" s="115"/>
      <c r="K2662" s="113"/>
      <c r="L2662" s="108"/>
      <c r="M2662" s="115"/>
      <c r="N2662" s="113"/>
    </row>
    <row r="2663" spans="1:14" ht="16.5">
      <c r="A2663" s="105"/>
      <c r="B2663" s="67"/>
      <c r="C2663" s="67"/>
      <c r="D2663" s="67"/>
      <c r="E2663" s="68"/>
      <c r="F2663" s="108"/>
      <c r="G2663" s="111"/>
      <c r="H2663" s="109"/>
      <c r="I2663" s="108"/>
      <c r="J2663" s="115"/>
      <c r="K2663" s="113"/>
      <c r="L2663" s="108"/>
      <c r="M2663" s="115"/>
      <c r="N2663" s="113"/>
    </row>
    <row r="2664" spans="1:14" ht="16.5">
      <c r="A2664" s="105"/>
      <c r="B2664" s="67"/>
      <c r="C2664" s="67"/>
      <c r="D2664" s="67"/>
      <c r="E2664" s="68"/>
      <c r="F2664" s="108"/>
      <c r="G2664" s="111"/>
      <c r="H2664" s="109"/>
      <c r="I2664" s="108"/>
      <c r="J2664" s="115"/>
      <c r="K2664" s="113"/>
      <c r="L2664" s="108"/>
      <c r="M2664" s="115"/>
      <c r="N2664" s="113"/>
    </row>
    <row r="2665" spans="1:14" ht="16.5">
      <c r="A2665" s="105"/>
      <c r="B2665" s="67"/>
      <c r="C2665" s="67"/>
      <c r="D2665" s="67"/>
      <c r="E2665" s="68"/>
      <c r="F2665" s="108"/>
      <c r="G2665" s="111"/>
      <c r="H2665" s="109"/>
      <c r="I2665" s="108"/>
      <c r="J2665" s="115"/>
      <c r="K2665" s="113"/>
      <c r="L2665" s="108"/>
      <c r="M2665" s="115"/>
      <c r="N2665" s="113"/>
    </row>
    <row r="2666" spans="1:14" ht="16.5">
      <c r="A2666" s="105"/>
      <c r="B2666" s="67"/>
      <c r="C2666" s="67"/>
      <c r="D2666" s="67"/>
      <c r="E2666" s="68"/>
      <c r="F2666" s="108"/>
      <c r="G2666" s="111"/>
      <c r="H2666" s="109"/>
      <c r="I2666" s="108"/>
      <c r="J2666" s="115"/>
      <c r="K2666" s="113"/>
      <c r="L2666" s="108"/>
      <c r="M2666" s="115"/>
      <c r="N2666" s="113"/>
    </row>
    <row r="2667" spans="1:14" ht="16.5">
      <c r="A2667" s="105"/>
      <c r="B2667" s="67"/>
      <c r="C2667" s="67"/>
      <c r="D2667" s="67"/>
      <c r="E2667" s="68"/>
      <c r="F2667" s="108"/>
      <c r="G2667" s="111"/>
      <c r="H2667" s="109"/>
      <c r="I2667" s="108"/>
      <c r="J2667" s="115"/>
      <c r="K2667" s="113"/>
      <c r="L2667" s="108"/>
      <c r="M2667" s="115"/>
      <c r="N2667" s="113"/>
    </row>
    <row r="2668" spans="1:14" ht="16.5">
      <c r="A2668" s="105"/>
      <c r="B2668" s="67"/>
      <c r="C2668" s="67"/>
      <c r="D2668" s="67"/>
      <c r="E2668" s="68"/>
      <c r="F2668" s="108"/>
      <c r="G2668" s="111"/>
      <c r="H2668" s="109"/>
      <c r="I2668" s="108"/>
      <c r="J2668" s="115"/>
      <c r="K2668" s="113"/>
      <c r="L2668" s="108"/>
      <c r="M2668" s="115"/>
      <c r="N2668" s="113"/>
    </row>
    <row r="2669" spans="1:14" ht="16.5">
      <c r="A2669" s="105"/>
      <c r="B2669" s="67"/>
      <c r="C2669" s="67"/>
      <c r="D2669" s="67"/>
      <c r="E2669" s="68"/>
      <c r="F2669" s="108"/>
      <c r="G2669" s="111"/>
      <c r="H2669" s="109"/>
      <c r="I2669" s="108"/>
      <c r="J2669" s="115"/>
      <c r="K2669" s="113"/>
      <c r="L2669" s="108"/>
      <c r="M2669" s="115"/>
      <c r="N2669" s="113"/>
    </row>
    <row r="2670" spans="1:14" ht="16.5">
      <c r="A2670" s="105"/>
      <c r="B2670" s="67"/>
      <c r="C2670" s="67"/>
      <c r="D2670" s="67"/>
      <c r="E2670" s="68"/>
      <c r="F2670" s="108"/>
      <c r="G2670" s="111"/>
      <c r="H2670" s="109"/>
      <c r="I2670" s="108"/>
      <c r="J2670" s="115"/>
      <c r="K2670" s="113"/>
      <c r="L2670" s="108"/>
      <c r="M2670" s="115"/>
      <c r="N2670" s="113"/>
    </row>
    <row r="2671" spans="1:14" ht="16.5">
      <c r="A2671" s="105"/>
      <c r="B2671" s="67"/>
      <c r="C2671" s="67"/>
      <c r="D2671" s="67"/>
      <c r="E2671" s="68"/>
      <c r="F2671" s="108"/>
      <c r="G2671" s="111"/>
      <c r="H2671" s="109"/>
      <c r="I2671" s="108"/>
      <c r="J2671" s="115"/>
      <c r="K2671" s="113"/>
      <c r="L2671" s="108"/>
      <c r="M2671" s="115"/>
      <c r="N2671" s="113"/>
    </row>
    <row r="2672" spans="1:14" ht="16.5">
      <c r="A2672" s="105"/>
      <c r="B2672" s="67"/>
      <c r="C2672" s="67"/>
      <c r="D2672" s="67"/>
      <c r="E2672" s="68"/>
      <c r="F2672" s="108"/>
      <c r="G2672" s="111"/>
      <c r="H2672" s="109"/>
      <c r="I2672" s="108"/>
      <c r="J2672" s="115"/>
      <c r="K2672" s="113"/>
      <c r="L2672" s="108"/>
      <c r="M2672" s="115"/>
      <c r="N2672" s="113"/>
    </row>
    <row r="2673" spans="1:14" ht="16.5">
      <c r="A2673" s="105"/>
      <c r="B2673" s="67"/>
      <c r="C2673" s="67"/>
      <c r="D2673" s="67"/>
      <c r="E2673" s="68"/>
      <c r="F2673" s="108"/>
      <c r="G2673" s="111"/>
      <c r="H2673" s="109"/>
      <c r="I2673" s="108"/>
      <c r="J2673" s="115"/>
      <c r="K2673" s="113"/>
      <c r="L2673" s="108"/>
      <c r="M2673" s="115"/>
      <c r="N2673" s="113"/>
    </row>
    <row r="2674" spans="1:14" ht="16.5">
      <c r="A2674" s="105"/>
      <c r="B2674" s="67"/>
      <c r="C2674" s="67"/>
      <c r="D2674" s="67"/>
      <c r="E2674" s="68"/>
      <c r="F2674" s="108"/>
      <c r="G2674" s="111"/>
      <c r="H2674" s="109"/>
      <c r="I2674" s="108"/>
      <c r="J2674" s="115"/>
      <c r="K2674" s="113"/>
      <c r="L2674" s="108"/>
      <c r="M2674" s="115"/>
      <c r="N2674" s="113"/>
    </row>
    <row r="2675" spans="1:14" ht="16.5">
      <c r="A2675" s="105"/>
      <c r="B2675" s="67"/>
      <c r="C2675" s="67"/>
      <c r="D2675" s="67"/>
      <c r="E2675" s="68"/>
      <c r="F2675" s="108"/>
      <c r="G2675" s="111"/>
      <c r="H2675" s="109"/>
      <c r="I2675" s="108"/>
      <c r="J2675" s="115"/>
      <c r="K2675" s="113"/>
      <c r="L2675" s="108"/>
      <c r="M2675" s="115"/>
      <c r="N2675" s="113"/>
    </row>
    <row r="2676" spans="1:14" ht="16.5">
      <c r="A2676" s="105"/>
      <c r="B2676" s="67"/>
      <c r="C2676" s="67"/>
      <c r="D2676" s="67"/>
      <c r="E2676" s="68"/>
      <c r="F2676" s="108"/>
      <c r="G2676" s="111"/>
      <c r="H2676" s="109"/>
      <c r="I2676" s="108"/>
      <c r="J2676" s="115"/>
      <c r="K2676" s="113"/>
      <c r="L2676" s="108"/>
      <c r="M2676" s="115"/>
      <c r="N2676" s="113"/>
    </row>
    <row r="2677" spans="1:14" ht="16.5">
      <c r="A2677" s="105"/>
      <c r="B2677" s="67"/>
      <c r="C2677" s="67"/>
      <c r="D2677" s="67"/>
      <c r="E2677" s="68"/>
      <c r="F2677" s="108"/>
      <c r="G2677" s="111"/>
      <c r="H2677" s="109"/>
      <c r="I2677" s="108"/>
      <c r="J2677" s="115"/>
      <c r="K2677" s="113"/>
      <c r="L2677" s="108"/>
      <c r="M2677" s="115"/>
      <c r="N2677" s="113"/>
    </row>
    <row r="2678" spans="1:14" ht="16.5">
      <c r="A2678" s="105"/>
      <c r="B2678" s="67"/>
      <c r="C2678" s="67"/>
      <c r="D2678" s="67"/>
      <c r="E2678" s="68"/>
      <c r="F2678" s="108"/>
      <c r="G2678" s="111"/>
      <c r="H2678" s="109"/>
      <c r="I2678" s="108"/>
      <c r="J2678" s="115"/>
      <c r="K2678" s="113"/>
      <c r="L2678" s="108"/>
      <c r="M2678" s="115"/>
      <c r="N2678" s="113"/>
    </row>
    <row r="2679" spans="1:14" ht="16.5">
      <c r="A2679" s="105"/>
      <c r="B2679" s="67"/>
      <c r="C2679" s="67"/>
      <c r="D2679" s="67"/>
      <c r="E2679" s="68"/>
      <c r="F2679" s="108"/>
      <c r="G2679" s="111"/>
      <c r="H2679" s="109"/>
      <c r="I2679" s="108"/>
      <c r="J2679" s="115"/>
      <c r="K2679" s="113"/>
      <c r="L2679" s="108"/>
      <c r="M2679" s="115"/>
      <c r="N2679" s="113"/>
    </row>
    <row r="2680" spans="1:14" ht="16.5">
      <c r="A2680" s="105"/>
      <c r="B2680" s="67"/>
      <c r="C2680" s="67"/>
      <c r="D2680" s="67"/>
      <c r="E2680" s="68"/>
      <c r="F2680" s="108"/>
      <c r="G2680" s="111"/>
      <c r="H2680" s="109"/>
      <c r="I2680" s="108"/>
      <c r="J2680" s="115"/>
      <c r="K2680" s="113"/>
      <c r="L2680" s="108"/>
      <c r="M2680" s="115"/>
      <c r="N2680" s="113"/>
    </row>
    <row r="2681" spans="1:14" ht="16.5">
      <c r="A2681" s="105"/>
      <c r="B2681" s="67"/>
      <c r="C2681" s="67"/>
      <c r="D2681" s="67"/>
      <c r="E2681" s="68"/>
      <c r="F2681" s="108"/>
      <c r="G2681" s="111"/>
      <c r="H2681" s="109"/>
      <c r="I2681" s="108"/>
      <c r="J2681" s="115"/>
      <c r="K2681" s="113"/>
      <c r="L2681" s="108"/>
      <c r="M2681" s="115"/>
      <c r="N2681" s="113"/>
    </row>
    <row r="2682" spans="1:14" ht="16.5">
      <c r="A2682" s="105"/>
      <c r="B2682" s="67"/>
      <c r="C2682" s="67"/>
      <c r="D2682" s="67"/>
      <c r="E2682" s="68"/>
      <c r="F2682" s="108"/>
      <c r="G2682" s="111"/>
      <c r="H2682" s="109"/>
      <c r="I2682" s="108"/>
      <c r="J2682" s="115"/>
      <c r="K2682" s="113"/>
      <c r="L2682" s="108"/>
      <c r="M2682" s="115"/>
      <c r="N2682" s="113"/>
    </row>
    <row r="2683" spans="1:14" ht="16.5">
      <c r="A2683" s="105"/>
      <c r="B2683" s="67"/>
      <c r="C2683" s="67"/>
      <c r="D2683" s="67"/>
      <c r="E2683" s="68"/>
      <c r="F2683" s="108"/>
      <c r="G2683" s="111"/>
      <c r="H2683" s="109"/>
      <c r="I2683" s="108"/>
      <c r="J2683" s="115"/>
      <c r="K2683" s="113"/>
      <c r="L2683" s="108"/>
      <c r="M2683" s="115"/>
      <c r="N2683" s="113"/>
    </row>
    <row r="2684" spans="1:14" ht="16.5">
      <c r="A2684" s="105"/>
      <c r="B2684" s="67"/>
      <c r="C2684" s="67"/>
      <c r="D2684" s="67"/>
      <c r="E2684" s="68"/>
      <c r="F2684" s="108"/>
      <c r="G2684" s="111"/>
      <c r="H2684" s="109"/>
      <c r="I2684" s="108"/>
      <c r="J2684" s="115"/>
      <c r="K2684" s="113"/>
      <c r="L2684" s="108"/>
      <c r="M2684" s="115"/>
      <c r="N2684" s="113"/>
    </row>
    <row r="2685" spans="1:14" ht="16.5">
      <c r="A2685" s="105"/>
      <c r="B2685" s="67"/>
      <c r="C2685" s="67"/>
      <c r="D2685" s="67"/>
      <c r="E2685" s="68"/>
      <c r="F2685" s="108"/>
      <c r="G2685" s="111"/>
      <c r="H2685" s="109"/>
      <c r="I2685" s="108"/>
      <c r="J2685" s="115"/>
      <c r="K2685" s="113"/>
      <c r="L2685" s="108"/>
      <c r="M2685" s="115"/>
      <c r="N2685" s="113"/>
    </row>
    <row r="2686" spans="1:14" ht="16.5">
      <c r="A2686" s="105"/>
      <c r="B2686" s="67"/>
      <c r="C2686" s="67"/>
      <c r="D2686" s="67"/>
      <c r="E2686" s="68"/>
      <c r="F2686" s="108"/>
      <c r="G2686" s="111"/>
      <c r="H2686" s="109"/>
      <c r="I2686" s="108"/>
      <c r="J2686" s="115"/>
      <c r="K2686" s="113"/>
      <c r="L2686" s="108"/>
      <c r="M2686" s="115"/>
      <c r="N2686" s="113"/>
    </row>
    <row r="2687" spans="1:14" ht="16.5">
      <c r="A2687" s="105"/>
      <c r="B2687" s="67"/>
      <c r="C2687" s="67"/>
      <c r="D2687" s="67"/>
      <c r="E2687" s="68"/>
      <c r="F2687" s="108"/>
      <c r="G2687" s="111"/>
      <c r="H2687" s="109"/>
      <c r="I2687" s="108"/>
      <c r="J2687" s="115"/>
      <c r="K2687" s="113"/>
      <c r="L2687" s="108"/>
      <c r="M2687" s="115"/>
      <c r="N2687" s="113"/>
    </row>
    <row r="2688" spans="1:14" ht="16.5">
      <c r="A2688" s="105"/>
      <c r="B2688" s="67"/>
      <c r="C2688" s="67"/>
      <c r="D2688" s="67"/>
      <c r="E2688" s="68"/>
      <c r="F2688" s="108"/>
      <c r="G2688" s="111"/>
      <c r="H2688" s="109"/>
      <c r="I2688" s="108"/>
      <c r="J2688" s="115"/>
      <c r="K2688" s="113"/>
      <c r="L2688" s="108"/>
      <c r="M2688" s="115"/>
      <c r="N2688" s="113"/>
    </row>
    <row r="2689" spans="1:14" ht="16.5">
      <c r="A2689" s="105"/>
      <c r="B2689" s="67"/>
      <c r="C2689" s="67"/>
      <c r="D2689" s="67"/>
      <c r="E2689" s="68"/>
      <c r="F2689" s="108"/>
      <c r="G2689" s="111"/>
      <c r="H2689" s="109"/>
      <c r="I2689" s="108"/>
      <c r="J2689" s="115"/>
      <c r="K2689" s="113"/>
      <c r="L2689" s="108"/>
      <c r="M2689" s="115"/>
      <c r="N2689" s="113"/>
    </row>
    <row r="2690" spans="1:14" ht="16.5">
      <c r="A2690" s="105"/>
      <c r="B2690" s="67"/>
      <c r="C2690" s="67"/>
      <c r="D2690" s="67"/>
      <c r="E2690" s="68"/>
      <c r="F2690" s="108"/>
      <c r="G2690" s="111"/>
      <c r="H2690" s="109"/>
      <c r="I2690" s="108"/>
      <c r="J2690" s="115"/>
      <c r="K2690" s="113"/>
      <c r="L2690" s="108"/>
      <c r="M2690" s="115"/>
      <c r="N2690" s="113"/>
    </row>
    <row r="2691" spans="1:14" ht="16.5">
      <c r="A2691" s="105"/>
      <c r="B2691" s="67"/>
      <c r="C2691" s="67"/>
      <c r="D2691" s="67"/>
      <c r="E2691" s="68"/>
      <c r="F2691" s="108"/>
      <c r="G2691" s="111"/>
      <c r="H2691" s="109"/>
      <c r="I2691" s="108"/>
      <c r="J2691" s="115"/>
      <c r="K2691" s="113"/>
      <c r="L2691" s="108"/>
      <c r="M2691" s="115"/>
      <c r="N2691" s="113"/>
    </row>
    <row r="2692" spans="1:14" ht="16.5">
      <c r="A2692" s="105"/>
      <c r="B2692" s="67"/>
      <c r="C2692" s="67"/>
      <c r="D2692" s="67"/>
      <c r="E2692" s="68"/>
      <c r="F2692" s="108"/>
      <c r="G2692" s="111"/>
      <c r="H2692" s="109"/>
      <c r="I2692" s="108"/>
      <c r="J2692" s="115"/>
      <c r="K2692" s="113"/>
      <c r="L2692" s="108"/>
      <c r="M2692" s="115"/>
      <c r="N2692" s="113"/>
    </row>
    <row r="2693" spans="1:14" ht="16.5">
      <c r="A2693" s="105"/>
      <c r="B2693" s="67"/>
      <c r="C2693" s="67"/>
      <c r="D2693" s="67"/>
      <c r="E2693" s="68"/>
      <c r="F2693" s="108"/>
      <c r="G2693" s="111"/>
      <c r="H2693" s="109"/>
      <c r="I2693" s="108"/>
      <c r="J2693" s="115"/>
      <c r="K2693" s="113"/>
      <c r="L2693" s="108"/>
      <c r="M2693" s="115"/>
      <c r="N2693" s="113"/>
    </row>
    <row r="2694" spans="1:14" ht="16.5">
      <c r="A2694" s="105"/>
      <c r="B2694" s="67"/>
      <c r="C2694" s="67"/>
      <c r="D2694" s="67"/>
      <c r="E2694" s="68"/>
      <c r="F2694" s="108"/>
      <c r="G2694" s="111"/>
      <c r="H2694" s="109"/>
      <c r="I2694" s="108"/>
      <c r="J2694" s="115"/>
      <c r="K2694" s="113"/>
      <c r="L2694" s="108"/>
      <c r="M2694" s="115"/>
      <c r="N2694" s="113"/>
    </row>
    <row r="2695" spans="1:14" ht="16.5">
      <c r="A2695" s="105"/>
      <c r="B2695" s="67"/>
      <c r="C2695" s="67"/>
      <c r="D2695" s="67"/>
      <c r="E2695" s="68"/>
      <c r="F2695" s="108"/>
      <c r="G2695" s="111"/>
      <c r="H2695" s="109"/>
      <c r="I2695" s="108"/>
      <c r="J2695" s="115"/>
      <c r="K2695" s="113"/>
      <c r="L2695" s="108"/>
      <c r="M2695" s="115"/>
      <c r="N2695" s="113"/>
    </row>
    <row r="2696" spans="1:14" ht="16.5">
      <c r="A2696" s="105"/>
      <c r="B2696" s="67"/>
      <c r="C2696" s="67"/>
      <c r="D2696" s="67"/>
      <c r="E2696" s="68"/>
      <c r="F2696" s="108"/>
      <c r="G2696" s="111"/>
      <c r="H2696" s="109"/>
      <c r="I2696" s="108"/>
      <c r="J2696" s="115"/>
      <c r="K2696" s="113"/>
      <c r="L2696" s="108"/>
      <c r="M2696" s="115"/>
      <c r="N2696" s="113"/>
    </row>
    <row r="2697" spans="1:14" ht="16.5">
      <c r="A2697" s="105"/>
      <c r="B2697" s="67"/>
      <c r="C2697" s="67"/>
      <c r="D2697" s="67"/>
      <c r="E2697" s="68"/>
      <c r="F2697" s="108"/>
      <c r="G2697" s="111"/>
      <c r="H2697" s="109"/>
      <c r="I2697" s="108"/>
      <c r="J2697" s="115"/>
      <c r="K2697" s="113"/>
      <c r="L2697" s="108"/>
      <c r="M2697" s="115"/>
      <c r="N2697" s="113"/>
    </row>
    <row r="2698" spans="1:14" ht="16.5">
      <c r="A2698" s="105"/>
      <c r="B2698" s="67"/>
      <c r="C2698" s="67"/>
      <c r="D2698" s="67"/>
      <c r="E2698" s="68"/>
      <c r="F2698" s="108"/>
      <c r="G2698" s="111"/>
      <c r="H2698" s="109"/>
      <c r="I2698" s="108"/>
      <c r="J2698" s="115"/>
      <c r="K2698" s="113"/>
      <c r="L2698" s="108"/>
      <c r="M2698" s="115"/>
      <c r="N2698" s="113"/>
    </row>
    <row r="2699" spans="1:14" ht="16.5">
      <c r="A2699" s="105"/>
      <c r="B2699" s="67"/>
      <c r="C2699" s="67"/>
      <c r="D2699" s="67"/>
      <c r="E2699" s="68"/>
      <c r="F2699" s="108"/>
      <c r="G2699" s="111"/>
      <c r="H2699" s="109"/>
      <c r="I2699" s="108"/>
      <c r="J2699" s="115"/>
      <c r="K2699" s="113"/>
      <c r="L2699" s="108"/>
      <c r="M2699" s="115"/>
      <c r="N2699" s="113"/>
    </row>
    <row r="2700" spans="1:14" ht="16.5">
      <c r="A2700" s="105"/>
      <c r="B2700" s="67"/>
      <c r="C2700" s="67"/>
      <c r="D2700" s="67"/>
      <c r="E2700" s="68"/>
      <c r="F2700" s="108"/>
      <c r="G2700" s="111"/>
      <c r="H2700" s="109"/>
      <c r="I2700" s="108"/>
      <c r="J2700" s="115"/>
      <c r="K2700" s="113"/>
      <c r="L2700" s="108"/>
      <c r="M2700" s="115"/>
      <c r="N2700" s="113"/>
    </row>
    <row r="2701" spans="1:14" ht="16.5">
      <c r="A2701" s="105"/>
      <c r="B2701" s="67"/>
      <c r="C2701" s="67"/>
      <c r="D2701" s="67"/>
      <c r="E2701" s="68"/>
      <c r="F2701" s="108"/>
      <c r="G2701" s="111"/>
      <c r="H2701" s="109"/>
      <c r="I2701" s="108"/>
      <c r="J2701" s="115"/>
      <c r="K2701" s="113"/>
      <c r="L2701" s="108"/>
      <c r="M2701" s="115"/>
      <c r="N2701" s="113"/>
    </row>
    <row r="2702" spans="1:14" ht="16.5">
      <c r="A2702" s="105"/>
      <c r="B2702" s="67"/>
      <c r="C2702" s="67"/>
      <c r="D2702" s="67"/>
      <c r="E2702" s="68"/>
      <c r="F2702" s="108"/>
      <c r="G2702" s="111"/>
      <c r="H2702" s="109"/>
      <c r="I2702" s="108"/>
      <c r="J2702" s="115"/>
      <c r="K2702" s="113"/>
      <c r="L2702" s="108"/>
      <c r="M2702" s="115"/>
      <c r="N2702" s="113"/>
    </row>
    <row r="2703" spans="1:14" ht="16.5">
      <c r="A2703" s="105"/>
      <c r="B2703" s="67"/>
      <c r="C2703" s="67"/>
      <c r="D2703" s="67"/>
      <c r="E2703" s="68"/>
      <c r="F2703" s="108"/>
      <c r="G2703" s="111"/>
      <c r="H2703" s="109"/>
      <c r="I2703" s="108"/>
      <c r="J2703" s="115"/>
      <c r="K2703" s="113"/>
      <c r="L2703" s="108"/>
      <c r="M2703" s="115"/>
      <c r="N2703" s="113"/>
    </row>
    <row r="2704" spans="1:14" ht="16.5">
      <c r="A2704" s="105"/>
      <c r="B2704" s="67"/>
      <c r="C2704" s="67"/>
      <c r="D2704" s="67"/>
      <c r="E2704" s="68"/>
      <c r="F2704" s="108"/>
      <c r="G2704" s="111"/>
      <c r="H2704" s="109"/>
      <c r="I2704" s="108"/>
      <c r="J2704" s="115"/>
      <c r="K2704" s="113"/>
      <c r="L2704" s="108"/>
      <c r="M2704" s="115"/>
      <c r="N2704" s="113"/>
    </row>
    <row r="2705" spans="1:14" ht="16.5">
      <c r="A2705" s="105"/>
      <c r="B2705" s="67"/>
      <c r="C2705" s="67"/>
      <c r="D2705" s="67"/>
      <c r="E2705" s="68"/>
      <c r="F2705" s="108"/>
      <c r="G2705" s="111"/>
      <c r="H2705" s="109"/>
      <c r="I2705" s="108"/>
      <c r="J2705" s="115"/>
      <c r="K2705" s="113"/>
      <c r="L2705" s="108"/>
      <c r="M2705" s="115"/>
      <c r="N2705" s="113"/>
    </row>
    <row r="2706" spans="1:14" ht="16.5">
      <c r="A2706" s="105"/>
      <c r="B2706" s="67"/>
      <c r="C2706" s="67"/>
      <c r="D2706" s="67"/>
      <c r="E2706" s="68"/>
      <c r="F2706" s="108"/>
      <c r="G2706" s="111"/>
      <c r="H2706" s="109"/>
      <c r="I2706" s="108"/>
      <c r="J2706" s="115"/>
      <c r="K2706" s="113"/>
      <c r="L2706" s="108"/>
      <c r="M2706" s="115"/>
      <c r="N2706" s="113"/>
    </row>
    <row r="2707" spans="1:14" ht="16.5">
      <c r="A2707" s="105"/>
      <c r="B2707" s="67"/>
      <c r="C2707" s="67"/>
      <c r="D2707" s="67"/>
      <c r="E2707" s="68"/>
      <c r="F2707" s="108"/>
      <c r="G2707" s="111"/>
      <c r="H2707" s="109"/>
      <c r="I2707" s="108"/>
      <c r="J2707" s="115"/>
      <c r="K2707" s="113"/>
      <c r="L2707" s="108"/>
      <c r="M2707" s="115"/>
      <c r="N2707" s="113"/>
    </row>
    <row r="2708" spans="1:14" ht="16.5">
      <c r="A2708" s="105"/>
      <c r="B2708" s="67"/>
      <c r="C2708" s="67"/>
      <c r="D2708" s="67"/>
      <c r="E2708" s="68"/>
      <c r="F2708" s="108"/>
      <c r="G2708" s="111"/>
      <c r="H2708" s="109"/>
      <c r="I2708" s="108"/>
      <c r="J2708" s="115"/>
      <c r="K2708" s="113"/>
      <c r="L2708" s="108"/>
      <c r="M2708" s="115"/>
      <c r="N2708" s="113"/>
    </row>
    <row r="2709" spans="1:14" ht="16.5">
      <c r="A2709" s="105"/>
      <c r="B2709" s="67"/>
      <c r="C2709" s="67"/>
      <c r="D2709" s="67"/>
      <c r="E2709" s="68"/>
      <c r="F2709" s="108"/>
      <c r="G2709" s="111"/>
      <c r="H2709" s="109"/>
      <c r="I2709" s="108"/>
      <c r="J2709" s="115"/>
      <c r="K2709" s="113"/>
      <c r="L2709" s="108"/>
      <c r="M2709" s="115"/>
      <c r="N2709" s="113"/>
    </row>
    <row r="2710" spans="1:14" ht="16.5">
      <c r="A2710" s="105"/>
      <c r="B2710" s="67"/>
      <c r="C2710" s="67"/>
      <c r="D2710" s="67"/>
      <c r="E2710" s="68"/>
      <c r="F2710" s="108"/>
      <c r="G2710" s="111"/>
      <c r="H2710" s="109"/>
      <c r="I2710" s="108"/>
      <c r="J2710" s="115"/>
      <c r="K2710" s="113"/>
      <c r="L2710" s="108"/>
      <c r="M2710" s="115"/>
      <c r="N2710" s="113"/>
    </row>
    <row r="2711" spans="1:14" ht="16.5">
      <c r="A2711" s="105"/>
      <c r="B2711" s="67"/>
      <c r="C2711" s="67"/>
      <c r="D2711" s="67"/>
      <c r="E2711" s="68"/>
      <c r="F2711" s="108"/>
      <c r="G2711" s="111"/>
      <c r="H2711" s="109"/>
      <c r="I2711" s="108"/>
      <c r="J2711" s="115"/>
      <c r="K2711" s="113"/>
      <c r="L2711" s="108"/>
      <c r="M2711" s="115"/>
      <c r="N2711" s="113"/>
    </row>
    <row r="2712" spans="1:14" ht="16.5">
      <c r="A2712" s="105"/>
      <c r="B2712" s="67"/>
      <c r="C2712" s="67"/>
      <c r="D2712" s="67"/>
      <c r="E2712" s="68"/>
      <c r="F2712" s="108"/>
      <c r="G2712" s="111"/>
      <c r="H2712" s="109"/>
      <c r="I2712" s="108"/>
      <c r="J2712" s="115"/>
      <c r="K2712" s="113"/>
      <c r="L2712" s="108"/>
      <c r="M2712" s="115"/>
      <c r="N2712" s="113"/>
    </row>
    <row r="2713" spans="1:14" ht="16.5">
      <c r="A2713" s="105"/>
      <c r="B2713" s="67"/>
      <c r="C2713" s="67"/>
      <c r="D2713" s="67"/>
      <c r="E2713" s="68"/>
      <c r="F2713" s="108"/>
      <c r="G2713" s="111"/>
      <c r="H2713" s="109"/>
      <c r="I2713" s="108"/>
      <c r="J2713" s="115"/>
      <c r="K2713" s="113"/>
      <c r="L2713" s="108"/>
      <c r="M2713" s="115"/>
      <c r="N2713" s="113"/>
    </row>
    <row r="2714" spans="1:14" ht="16.5">
      <c r="A2714" s="105"/>
      <c r="B2714" s="67"/>
      <c r="C2714" s="67"/>
      <c r="D2714" s="67"/>
      <c r="E2714" s="68"/>
      <c r="F2714" s="108"/>
      <c r="G2714" s="111"/>
      <c r="H2714" s="109"/>
      <c r="I2714" s="108"/>
      <c r="J2714" s="115"/>
      <c r="K2714" s="113"/>
      <c r="L2714" s="108"/>
      <c r="M2714" s="115"/>
      <c r="N2714" s="113"/>
    </row>
    <row r="2715" spans="1:14" ht="16.5">
      <c r="A2715" s="105"/>
      <c r="B2715" s="67"/>
      <c r="C2715" s="67"/>
      <c r="D2715" s="67"/>
      <c r="E2715" s="68"/>
      <c r="F2715" s="108"/>
      <c r="G2715" s="111"/>
      <c r="H2715" s="109"/>
      <c r="I2715" s="108"/>
      <c r="J2715" s="115"/>
      <c r="K2715" s="113"/>
      <c r="L2715" s="108"/>
      <c r="M2715" s="115"/>
      <c r="N2715" s="113"/>
    </row>
    <row r="2716" spans="1:14" ht="16.5">
      <c r="A2716" s="105"/>
      <c r="B2716" s="67"/>
      <c r="C2716" s="67"/>
      <c r="D2716" s="67"/>
      <c r="E2716" s="68"/>
      <c r="F2716" s="108"/>
      <c r="G2716" s="111"/>
      <c r="H2716" s="109"/>
      <c r="I2716" s="108"/>
      <c r="J2716" s="115"/>
      <c r="K2716" s="113"/>
      <c r="L2716" s="108"/>
      <c r="M2716" s="115"/>
      <c r="N2716" s="113"/>
    </row>
    <row r="2717" spans="1:14" ht="16.5">
      <c r="A2717" s="105"/>
      <c r="B2717" s="67"/>
      <c r="C2717" s="67"/>
      <c r="D2717" s="67"/>
      <c r="E2717" s="68"/>
      <c r="F2717" s="108"/>
      <c r="G2717" s="111"/>
      <c r="H2717" s="109"/>
      <c r="I2717" s="108"/>
      <c r="J2717" s="115"/>
      <c r="K2717" s="113"/>
      <c r="L2717" s="108"/>
      <c r="M2717" s="115"/>
      <c r="N2717" s="113"/>
    </row>
    <row r="2718" spans="1:14" ht="16.5">
      <c r="A2718" s="105"/>
      <c r="B2718" s="67"/>
      <c r="C2718" s="67"/>
      <c r="D2718" s="67"/>
      <c r="E2718" s="68"/>
      <c r="F2718" s="108"/>
      <c r="G2718" s="111"/>
      <c r="H2718" s="109"/>
      <c r="I2718" s="108"/>
      <c r="J2718" s="115"/>
      <c r="K2718" s="113"/>
      <c r="L2718" s="108"/>
      <c r="M2718" s="115"/>
      <c r="N2718" s="113"/>
    </row>
    <row r="2719" spans="1:14" ht="16.5">
      <c r="A2719" s="105"/>
      <c r="B2719" s="67"/>
      <c r="C2719" s="67"/>
      <c r="D2719" s="67"/>
      <c r="E2719" s="68"/>
      <c r="F2719" s="108"/>
      <c r="G2719" s="111"/>
      <c r="H2719" s="109"/>
      <c r="I2719" s="108"/>
      <c r="J2719" s="115"/>
      <c r="K2719" s="113"/>
      <c r="L2719" s="108"/>
      <c r="M2719" s="115"/>
      <c r="N2719" s="113"/>
    </row>
    <row r="2720" spans="1:14" ht="16.5">
      <c r="A2720" s="105"/>
      <c r="B2720" s="67"/>
      <c r="C2720" s="67"/>
      <c r="D2720" s="67"/>
      <c r="E2720" s="68"/>
      <c r="F2720" s="108"/>
      <c r="G2720" s="111"/>
      <c r="H2720" s="109"/>
      <c r="I2720" s="108"/>
      <c r="J2720" s="115"/>
      <c r="K2720" s="113"/>
      <c r="L2720" s="108"/>
      <c r="M2720" s="115"/>
      <c r="N2720" s="113"/>
    </row>
    <row r="2721" spans="1:14" ht="16.5">
      <c r="A2721" s="105"/>
      <c r="B2721" s="67"/>
      <c r="C2721" s="67"/>
      <c r="D2721" s="67"/>
      <c r="E2721" s="68"/>
      <c r="F2721" s="108"/>
      <c r="G2721" s="111"/>
      <c r="H2721" s="109"/>
      <c r="I2721" s="108"/>
      <c r="J2721" s="115"/>
      <c r="K2721" s="113"/>
      <c r="L2721" s="108"/>
      <c r="M2721" s="115"/>
      <c r="N2721" s="113"/>
    </row>
    <row r="2722" spans="1:14" ht="16.5">
      <c r="A2722" s="105"/>
      <c r="B2722" s="67"/>
      <c r="C2722" s="67"/>
      <c r="D2722" s="67"/>
      <c r="E2722" s="68"/>
      <c r="F2722" s="108"/>
      <c r="G2722" s="111"/>
      <c r="H2722" s="109"/>
      <c r="I2722" s="108"/>
      <c r="J2722" s="115"/>
      <c r="K2722" s="113"/>
      <c r="L2722" s="108"/>
      <c r="M2722" s="115"/>
      <c r="N2722" s="113"/>
    </row>
    <row r="2723" spans="1:14" ht="16.5">
      <c r="A2723" s="105"/>
      <c r="B2723" s="67"/>
      <c r="C2723" s="67"/>
      <c r="D2723" s="67"/>
      <c r="E2723" s="68"/>
      <c r="F2723" s="108"/>
      <c r="G2723" s="111"/>
      <c r="H2723" s="109"/>
      <c r="I2723" s="108"/>
      <c r="J2723" s="115"/>
      <c r="K2723" s="113"/>
      <c r="L2723" s="108"/>
      <c r="M2723" s="115"/>
      <c r="N2723" s="113"/>
    </row>
    <row r="2724" spans="1:14" ht="16.5">
      <c r="A2724" s="105"/>
      <c r="B2724" s="67"/>
      <c r="C2724" s="67"/>
      <c r="D2724" s="67"/>
      <c r="E2724" s="68"/>
      <c r="F2724" s="108"/>
      <c r="G2724" s="111"/>
      <c r="H2724" s="109"/>
      <c r="I2724" s="108"/>
      <c r="J2724" s="115"/>
      <c r="K2724" s="113"/>
      <c r="L2724" s="108"/>
      <c r="M2724" s="115"/>
      <c r="N2724" s="113"/>
    </row>
    <row r="2725" spans="1:14" ht="16.5">
      <c r="A2725" s="105"/>
      <c r="B2725" s="67"/>
      <c r="C2725" s="67"/>
      <c r="D2725" s="67"/>
      <c r="E2725" s="68"/>
      <c r="F2725" s="108"/>
      <c r="G2725" s="111"/>
      <c r="H2725" s="109"/>
      <c r="I2725" s="108"/>
      <c r="J2725" s="115"/>
      <c r="K2725" s="113"/>
      <c r="L2725" s="108"/>
      <c r="M2725" s="115"/>
      <c r="N2725" s="113"/>
    </row>
    <row r="2726" spans="1:14" ht="16.5">
      <c r="A2726" s="105"/>
      <c r="B2726" s="67"/>
      <c r="C2726" s="67"/>
      <c r="D2726" s="67"/>
      <c r="E2726" s="68"/>
      <c r="F2726" s="108"/>
      <c r="G2726" s="111"/>
      <c r="H2726" s="109"/>
      <c r="I2726" s="108"/>
      <c r="J2726" s="115"/>
      <c r="K2726" s="113"/>
      <c r="L2726" s="108"/>
      <c r="M2726" s="115"/>
      <c r="N2726" s="113"/>
    </row>
    <row r="2727" spans="1:14" ht="16.5">
      <c r="A2727" s="105"/>
      <c r="B2727" s="67"/>
      <c r="C2727" s="67"/>
      <c r="D2727" s="67"/>
      <c r="E2727" s="68"/>
      <c r="F2727" s="108"/>
      <c r="G2727" s="111"/>
      <c r="H2727" s="109"/>
      <c r="I2727" s="108"/>
      <c r="J2727" s="115"/>
      <c r="K2727" s="113"/>
      <c r="L2727" s="108"/>
      <c r="M2727" s="115"/>
      <c r="N2727" s="113"/>
    </row>
    <row r="2728" spans="1:14" ht="16.5">
      <c r="A2728" s="105"/>
      <c r="B2728" s="67"/>
      <c r="C2728" s="67"/>
      <c r="D2728" s="67"/>
      <c r="E2728" s="68"/>
      <c r="F2728" s="108"/>
      <c r="G2728" s="111"/>
      <c r="H2728" s="109"/>
      <c r="I2728" s="108"/>
      <c r="J2728" s="115"/>
      <c r="K2728" s="113"/>
      <c r="L2728" s="108"/>
      <c r="M2728" s="115"/>
      <c r="N2728" s="113"/>
    </row>
    <row r="2729" spans="1:14" ht="16.5">
      <c r="A2729" s="105"/>
      <c r="B2729" s="67"/>
      <c r="C2729" s="67"/>
      <c r="D2729" s="67"/>
      <c r="E2729" s="68"/>
      <c r="F2729" s="108"/>
      <c r="G2729" s="111"/>
      <c r="H2729" s="109"/>
      <c r="I2729" s="108"/>
      <c r="J2729" s="115"/>
      <c r="K2729" s="113"/>
      <c r="L2729" s="108"/>
      <c r="M2729" s="115"/>
      <c r="N2729" s="113"/>
    </row>
    <row r="2730" spans="1:14" ht="16.5">
      <c r="A2730" s="105"/>
      <c r="B2730" s="67"/>
      <c r="C2730" s="67"/>
      <c r="D2730" s="67"/>
      <c r="E2730" s="68"/>
      <c r="F2730" s="108"/>
      <c r="G2730" s="111"/>
      <c r="H2730" s="109"/>
      <c r="I2730" s="108"/>
      <c r="J2730" s="115"/>
      <c r="K2730" s="113"/>
      <c r="L2730" s="108"/>
      <c r="M2730" s="115"/>
      <c r="N2730" s="113"/>
    </row>
    <row r="2731" spans="1:14" ht="16.5">
      <c r="A2731" s="105"/>
      <c r="B2731" s="67"/>
      <c r="C2731" s="67"/>
      <c r="D2731" s="67"/>
      <c r="E2731" s="68"/>
      <c r="F2731" s="108"/>
      <c r="G2731" s="111"/>
      <c r="H2731" s="109"/>
      <c r="I2731" s="108"/>
      <c r="J2731" s="115"/>
      <c r="K2731" s="113"/>
      <c r="L2731" s="108"/>
      <c r="M2731" s="115"/>
      <c r="N2731" s="113"/>
    </row>
    <row r="2732" spans="1:14" ht="16.5">
      <c r="A2732" s="105"/>
      <c r="B2732" s="67"/>
      <c r="C2732" s="67"/>
      <c r="D2732" s="67"/>
      <c r="E2732" s="68"/>
      <c r="F2732" s="108"/>
      <c r="G2732" s="111"/>
      <c r="H2732" s="109"/>
      <c r="I2732" s="108"/>
      <c r="J2732" s="115"/>
      <c r="K2732" s="113"/>
      <c r="L2732" s="108"/>
      <c r="M2732" s="115"/>
      <c r="N2732" s="113"/>
    </row>
    <row r="2733" spans="1:14" ht="16.5">
      <c r="A2733" s="105"/>
      <c r="B2733" s="67"/>
      <c r="C2733" s="67"/>
      <c r="D2733" s="67"/>
      <c r="E2733" s="68"/>
      <c r="F2733" s="108"/>
      <c r="G2733" s="111"/>
      <c r="H2733" s="109"/>
      <c r="I2733" s="108"/>
      <c r="J2733" s="115"/>
      <c r="K2733" s="113"/>
      <c r="L2733" s="108"/>
      <c r="M2733" s="115"/>
      <c r="N2733" s="113"/>
    </row>
    <row r="2734" spans="1:14" ht="16.5">
      <c r="A2734" s="105"/>
      <c r="B2734" s="67"/>
      <c r="C2734" s="67"/>
      <c r="D2734" s="67"/>
      <c r="E2734" s="68"/>
      <c r="F2734" s="108"/>
      <c r="G2734" s="111"/>
      <c r="H2734" s="109"/>
      <c r="I2734" s="108"/>
      <c r="J2734" s="115"/>
      <c r="K2734" s="113"/>
      <c r="L2734" s="108"/>
      <c r="M2734" s="115"/>
      <c r="N2734" s="113"/>
    </row>
    <row r="2735" spans="1:14" ht="16.5">
      <c r="A2735" s="105"/>
      <c r="B2735" s="67"/>
      <c r="C2735" s="67"/>
      <c r="D2735" s="67"/>
      <c r="E2735" s="68"/>
      <c r="F2735" s="108"/>
      <c r="G2735" s="111"/>
      <c r="H2735" s="109"/>
      <c r="I2735" s="108"/>
      <c r="J2735" s="115"/>
      <c r="K2735" s="113"/>
      <c r="L2735" s="108"/>
      <c r="M2735" s="115"/>
      <c r="N2735" s="113"/>
    </row>
    <row r="2736" spans="1:14" ht="16.5">
      <c r="A2736" s="105"/>
      <c r="B2736" s="67"/>
      <c r="C2736" s="67"/>
      <c r="D2736" s="67"/>
      <c r="E2736" s="68"/>
      <c r="F2736" s="108"/>
      <c r="G2736" s="111"/>
      <c r="H2736" s="109"/>
      <c r="I2736" s="108"/>
      <c r="J2736" s="115"/>
      <c r="K2736" s="113"/>
      <c r="L2736" s="108"/>
      <c r="M2736" s="115"/>
      <c r="N2736" s="113"/>
    </row>
    <row r="2737" spans="1:14" ht="16.5">
      <c r="A2737" s="105"/>
      <c r="B2737" s="67"/>
      <c r="C2737" s="67"/>
      <c r="D2737" s="67"/>
      <c r="E2737" s="68"/>
      <c r="F2737" s="108"/>
      <c r="G2737" s="111"/>
      <c r="H2737" s="109"/>
      <c r="I2737" s="108"/>
      <c r="J2737" s="115"/>
      <c r="K2737" s="113"/>
      <c r="L2737" s="108"/>
      <c r="M2737" s="115"/>
      <c r="N2737" s="113"/>
    </row>
    <row r="2738" spans="1:14" ht="16.5">
      <c r="A2738" s="105"/>
      <c r="B2738" s="67"/>
      <c r="C2738" s="67"/>
      <c r="D2738" s="67"/>
      <c r="E2738" s="68"/>
      <c r="F2738" s="108"/>
      <c r="G2738" s="111"/>
      <c r="H2738" s="109"/>
      <c r="I2738" s="108"/>
      <c r="J2738" s="115"/>
      <c r="K2738" s="113"/>
      <c r="L2738" s="108"/>
      <c r="M2738" s="115"/>
      <c r="N2738" s="113"/>
    </row>
    <row r="2739" spans="1:14" ht="16.5">
      <c r="A2739" s="105"/>
      <c r="B2739" s="67"/>
      <c r="C2739" s="67"/>
      <c r="D2739" s="67"/>
      <c r="E2739" s="68"/>
      <c r="F2739" s="108"/>
      <c r="G2739" s="111"/>
      <c r="H2739" s="109"/>
      <c r="I2739" s="108"/>
      <c r="J2739" s="115"/>
      <c r="K2739" s="113"/>
      <c r="L2739" s="108"/>
      <c r="M2739" s="115"/>
      <c r="N2739" s="113"/>
    </row>
    <row r="2740" spans="1:14" ht="16.5">
      <c r="A2740" s="105"/>
      <c r="B2740" s="67"/>
      <c r="C2740" s="67"/>
      <c r="D2740" s="67"/>
      <c r="E2740" s="68"/>
      <c r="F2740" s="108"/>
      <c r="G2740" s="111"/>
      <c r="H2740" s="109"/>
      <c r="I2740" s="108"/>
      <c r="J2740" s="115"/>
      <c r="K2740" s="113"/>
      <c r="L2740" s="108"/>
      <c r="M2740" s="115"/>
      <c r="N2740" s="113"/>
    </row>
    <row r="2741" spans="1:14" ht="16.5">
      <c r="A2741" s="105"/>
      <c r="B2741" s="67"/>
      <c r="C2741" s="67"/>
      <c r="D2741" s="67"/>
      <c r="E2741" s="68"/>
      <c r="F2741" s="108"/>
      <c r="G2741" s="111"/>
      <c r="H2741" s="109"/>
      <c r="I2741" s="108"/>
      <c r="J2741" s="115"/>
      <c r="K2741" s="113"/>
      <c r="L2741" s="108"/>
      <c r="M2741" s="115"/>
      <c r="N2741" s="113"/>
    </row>
    <row r="2742" spans="1:14" ht="16.5">
      <c r="A2742" s="105"/>
      <c r="B2742" s="67"/>
      <c r="C2742" s="67"/>
      <c r="D2742" s="67"/>
      <c r="E2742" s="68"/>
      <c r="F2742" s="108"/>
      <c r="G2742" s="111"/>
      <c r="H2742" s="109"/>
      <c r="I2742" s="108"/>
      <c r="J2742" s="115"/>
      <c r="K2742" s="113"/>
      <c r="L2742" s="108"/>
      <c r="M2742" s="115"/>
      <c r="N2742" s="113"/>
    </row>
    <row r="2743" spans="1:14" ht="16.5">
      <c r="A2743" s="105"/>
      <c r="B2743" s="67"/>
      <c r="C2743" s="67"/>
      <c r="D2743" s="67"/>
      <c r="E2743" s="68"/>
      <c r="F2743" s="108"/>
      <c r="G2743" s="111"/>
      <c r="H2743" s="109"/>
      <c r="I2743" s="108"/>
      <c r="J2743" s="115"/>
      <c r="K2743" s="113"/>
      <c r="L2743" s="108"/>
      <c r="M2743" s="115"/>
      <c r="N2743" s="113"/>
    </row>
    <row r="2744" spans="1:14" ht="16.5">
      <c r="A2744" s="105"/>
      <c r="B2744" s="67"/>
      <c r="C2744" s="67"/>
      <c r="D2744" s="67"/>
      <c r="E2744" s="68"/>
      <c r="F2744" s="108"/>
      <c r="G2744" s="111"/>
      <c r="H2744" s="109"/>
      <c r="I2744" s="108"/>
      <c r="J2744" s="115"/>
      <c r="K2744" s="113"/>
      <c r="L2744" s="108"/>
      <c r="M2744" s="115"/>
      <c r="N2744" s="113"/>
    </row>
    <row r="2745" spans="1:14" ht="16.5">
      <c r="A2745" s="105"/>
      <c r="B2745" s="67"/>
      <c r="C2745" s="67"/>
      <c r="D2745" s="67"/>
      <c r="E2745" s="68"/>
      <c r="F2745" s="108"/>
      <c r="G2745" s="111"/>
      <c r="H2745" s="109"/>
      <c r="I2745" s="108"/>
      <c r="J2745" s="115"/>
      <c r="K2745" s="113"/>
      <c r="L2745" s="108"/>
      <c r="M2745" s="115"/>
      <c r="N2745" s="113"/>
    </row>
    <row r="2746" spans="1:14" ht="16.5">
      <c r="A2746" s="105"/>
      <c r="B2746" s="67"/>
      <c r="C2746" s="67"/>
      <c r="D2746" s="67"/>
      <c r="E2746" s="68"/>
      <c r="F2746" s="108"/>
      <c r="G2746" s="111"/>
      <c r="H2746" s="109"/>
      <c r="I2746" s="108"/>
      <c r="J2746" s="115"/>
      <c r="K2746" s="113"/>
      <c r="L2746" s="108"/>
      <c r="M2746" s="115"/>
      <c r="N2746" s="113"/>
    </row>
    <row r="2747" spans="1:14" ht="16.5">
      <c r="A2747" s="105"/>
      <c r="B2747" s="67"/>
      <c r="C2747" s="67"/>
      <c r="D2747" s="67"/>
      <c r="E2747" s="68"/>
      <c r="F2747" s="108"/>
      <c r="G2747" s="111"/>
      <c r="H2747" s="109"/>
      <c r="I2747" s="108"/>
      <c r="J2747" s="115"/>
      <c r="K2747" s="113"/>
      <c r="L2747" s="108"/>
      <c r="M2747" s="115"/>
      <c r="N2747" s="113"/>
    </row>
    <row r="2748" spans="1:14" ht="16.5">
      <c r="A2748" s="105"/>
      <c r="B2748" s="67"/>
      <c r="C2748" s="67"/>
      <c r="D2748" s="67"/>
      <c r="E2748" s="68"/>
      <c r="F2748" s="108"/>
      <c r="G2748" s="111"/>
      <c r="H2748" s="109"/>
      <c r="I2748" s="108"/>
      <c r="J2748" s="115"/>
      <c r="K2748" s="113"/>
      <c r="L2748" s="108"/>
      <c r="M2748" s="115"/>
      <c r="N2748" s="113"/>
    </row>
    <row r="2749" spans="1:14" ht="16.5">
      <c r="A2749" s="105"/>
      <c r="B2749" s="67"/>
      <c r="C2749" s="67"/>
      <c r="D2749" s="67"/>
      <c r="E2749" s="68"/>
      <c r="F2749" s="108"/>
      <c r="G2749" s="111"/>
      <c r="H2749" s="109"/>
      <c r="I2749" s="108"/>
      <c r="J2749" s="115"/>
      <c r="K2749" s="113"/>
      <c r="L2749" s="108"/>
      <c r="M2749" s="115"/>
      <c r="N2749" s="113"/>
    </row>
    <row r="2750" spans="1:14" ht="16.5">
      <c r="A2750" s="105"/>
      <c r="B2750" s="67"/>
      <c r="C2750" s="67"/>
      <c r="D2750" s="67"/>
      <c r="E2750" s="68"/>
      <c r="F2750" s="108"/>
      <c r="G2750" s="111"/>
      <c r="H2750" s="109"/>
      <c r="I2750" s="108"/>
      <c r="J2750" s="115"/>
      <c r="K2750" s="113"/>
      <c r="L2750" s="108"/>
      <c r="M2750" s="115"/>
      <c r="N2750" s="113"/>
    </row>
    <row r="2751" spans="1:14" ht="16.5">
      <c r="A2751" s="105"/>
      <c r="B2751" s="67"/>
      <c r="C2751" s="67"/>
      <c r="D2751" s="67"/>
      <c r="E2751" s="68"/>
      <c r="F2751" s="108"/>
      <c r="G2751" s="111"/>
      <c r="H2751" s="109"/>
      <c r="I2751" s="108"/>
      <c r="J2751" s="115"/>
      <c r="K2751" s="113"/>
      <c r="L2751" s="108"/>
      <c r="M2751" s="115"/>
      <c r="N2751" s="113"/>
    </row>
    <row r="2752" spans="1:14" ht="16.5">
      <c r="A2752" s="105"/>
      <c r="B2752" s="67"/>
      <c r="C2752" s="67"/>
      <c r="D2752" s="67"/>
      <c r="E2752" s="68"/>
      <c r="F2752" s="108"/>
      <c r="G2752" s="111"/>
      <c r="H2752" s="109"/>
      <c r="I2752" s="108"/>
      <c r="J2752" s="115"/>
      <c r="K2752" s="113"/>
      <c r="L2752" s="108"/>
      <c r="M2752" s="115"/>
      <c r="N2752" s="113"/>
    </row>
    <row r="2753" spans="1:14" ht="16.5">
      <c r="A2753" s="105"/>
      <c r="B2753" s="67"/>
      <c r="C2753" s="67"/>
      <c r="D2753" s="67"/>
      <c r="E2753" s="68"/>
      <c r="F2753" s="108"/>
      <c r="G2753" s="111"/>
      <c r="H2753" s="109"/>
      <c r="I2753" s="108"/>
      <c r="J2753" s="115"/>
      <c r="K2753" s="113"/>
      <c r="L2753" s="108"/>
      <c r="M2753" s="115"/>
      <c r="N2753" s="113"/>
    </row>
    <row r="2754" spans="1:14" ht="16.5">
      <c r="A2754" s="105"/>
      <c r="B2754" s="67"/>
      <c r="C2754" s="67"/>
      <c r="D2754" s="67"/>
      <c r="E2754" s="68"/>
      <c r="F2754" s="108"/>
      <c r="G2754" s="111"/>
      <c r="H2754" s="109"/>
      <c r="I2754" s="108"/>
      <c r="J2754" s="115"/>
      <c r="K2754" s="113"/>
      <c r="L2754" s="108"/>
      <c r="M2754" s="115"/>
      <c r="N2754" s="113"/>
    </row>
    <row r="2755" spans="1:14" ht="16.5">
      <c r="A2755" s="105"/>
      <c r="B2755" s="67"/>
      <c r="C2755" s="67"/>
      <c r="D2755" s="67"/>
      <c r="E2755" s="68"/>
      <c r="F2755" s="108"/>
      <c r="G2755" s="111"/>
      <c r="H2755" s="109"/>
      <c r="I2755" s="108"/>
      <c r="J2755" s="115"/>
      <c r="K2755" s="113"/>
      <c r="L2755" s="108"/>
      <c r="M2755" s="115"/>
      <c r="N2755" s="113"/>
    </row>
    <row r="2756" spans="1:14" ht="16.5">
      <c r="A2756" s="105"/>
      <c r="B2756" s="67"/>
      <c r="C2756" s="67"/>
      <c r="D2756" s="67"/>
      <c r="E2756" s="68"/>
      <c r="F2756" s="108"/>
      <c r="G2756" s="111"/>
      <c r="H2756" s="109"/>
      <c r="I2756" s="108"/>
      <c r="J2756" s="115"/>
      <c r="K2756" s="113"/>
      <c r="L2756" s="108"/>
      <c r="M2756" s="115"/>
      <c r="N2756" s="113"/>
    </row>
    <row r="2757" spans="1:14" ht="16.5">
      <c r="A2757" s="105"/>
      <c r="B2757" s="67"/>
      <c r="C2757" s="67"/>
      <c r="D2757" s="67"/>
      <c r="E2757" s="68"/>
      <c r="F2757" s="108"/>
      <c r="G2757" s="111"/>
      <c r="H2757" s="109"/>
      <c r="I2757" s="108"/>
      <c r="J2757" s="115"/>
      <c r="K2757" s="113"/>
      <c r="L2757" s="108"/>
      <c r="M2757" s="115"/>
      <c r="N2757" s="113"/>
    </row>
    <row r="2758" spans="1:14" ht="16.5">
      <c r="A2758" s="105"/>
      <c r="B2758" s="67"/>
      <c r="C2758" s="67"/>
      <c r="D2758" s="67"/>
      <c r="E2758" s="68"/>
      <c r="F2758" s="108"/>
      <c r="G2758" s="111"/>
      <c r="H2758" s="109"/>
      <c r="I2758" s="108"/>
      <c r="J2758" s="115"/>
      <c r="K2758" s="113"/>
      <c r="L2758" s="108"/>
      <c r="M2758" s="115"/>
      <c r="N2758" s="113"/>
    </row>
    <row r="2759" spans="1:14" ht="16.5">
      <c r="A2759" s="105"/>
      <c r="B2759" s="67"/>
      <c r="C2759" s="67"/>
      <c r="D2759" s="67"/>
      <c r="E2759" s="68"/>
      <c r="F2759" s="108"/>
      <c r="G2759" s="111"/>
      <c r="H2759" s="109"/>
      <c r="I2759" s="108"/>
      <c r="J2759" s="115"/>
      <c r="K2759" s="113"/>
      <c r="L2759" s="108"/>
      <c r="M2759" s="115"/>
      <c r="N2759" s="113"/>
    </row>
    <row r="2760" spans="1:14" ht="16.5">
      <c r="A2760" s="105"/>
      <c r="B2760" s="67"/>
      <c r="C2760" s="67"/>
      <c r="D2760" s="67"/>
      <c r="E2760" s="68"/>
      <c r="F2760" s="108"/>
      <c r="G2760" s="111"/>
      <c r="H2760" s="109"/>
      <c r="I2760" s="108"/>
      <c r="J2760" s="115"/>
      <c r="K2760" s="113"/>
      <c r="L2760" s="108"/>
      <c r="M2760" s="115"/>
      <c r="N2760" s="113"/>
    </row>
    <row r="2761" spans="1:14" ht="16.5">
      <c r="A2761" s="105"/>
      <c r="B2761" s="67"/>
      <c r="C2761" s="67"/>
      <c r="D2761" s="67"/>
      <c r="E2761" s="68"/>
      <c r="F2761" s="108"/>
      <c r="G2761" s="111"/>
      <c r="H2761" s="109"/>
      <c r="I2761" s="108"/>
      <c r="J2761" s="115"/>
      <c r="K2761" s="113"/>
      <c r="L2761" s="108"/>
      <c r="M2761" s="115"/>
      <c r="N2761" s="113"/>
    </row>
    <row r="2762" spans="1:14" ht="16.5">
      <c r="A2762" s="105"/>
      <c r="B2762" s="67"/>
      <c r="C2762" s="67"/>
      <c r="D2762" s="67"/>
      <c r="E2762" s="68"/>
      <c r="F2762" s="108"/>
      <c r="G2762" s="111"/>
      <c r="H2762" s="109"/>
      <c r="I2762" s="108"/>
      <c r="J2762" s="115"/>
      <c r="K2762" s="113"/>
      <c r="L2762" s="108"/>
      <c r="M2762" s="115"/>
      <c r="N2762" s="113"/>
    </row>
    <row r="2763" spans="1:14" ht="16.5">
      <c r="A2763" s="105"/>
      <c r="B2763" s="67"/>
      <c r="C2763" s="67"/>
      <c r="D2763" s="67"/>
      <c r="E2763" s="68"/>
      <c r="F2763" s="108"/>
      <c r="G2763" s="111"/>
      <c r="H2763" s="109"/>
      <c r="I2763" s="108"/>
      <c r="J2763" s="115"/>
      <c r="K2763" s="113"/>
      <c r="L2763" s="108"/>
      <c r="M2763" s="115"/>
      <c r="N2763" s="113"/>
    </row>
    <row r="2764" spans="1:14" ht="16.5">
      <c r="A2764" s="105"/>
      <c r="B2764" s="67"/>
      <c r="C2764" s="67"/>
      <c r="D2764" s="67"/>
      <c r="E2764" s="68"/>
      <c r="F2764" s="108"/>
      <c r="G2764" s="111"/>
      <c r="H2764" s="109"/>
      <c r="I2764" s="108"/>
      <c r="J2764" s="115"/>
      <c r="K2764" s="113"/>
      <c r="L2764" s="108"/>
      <c r="M2764" s="115"/>
      <c r="N2764" s="113"/>
    </row>
    <row r="2765" spans="1:14" ht="16.5">
      <c r="A2765" s="105"/>
      <c r="B2765" s="67"/>
      <c r="C2765" s="67"/>
      <c r="D2765" s="67"/>
      <c r="E2765" s="68"/>
      <c r="F2765" s="108"/>
      <c r="G2765" s="111"/>
      <c r="H2765" s="109"/>
      <c r="I2765" s="108"/>
      <c r="J2765" s="115"/>
      <c r="K2765" s="113"/>
      <c r="L2765" s="108"/>
      <c r="M2765" s="115"/>
      <c r="N2765" s="113"/>
    </row>
    <row r="2766" spans="1:14" ht="16.5">
      <c r="A2766" s="105"/>
      <c r="B2766" s="67"/>
      <c r="C2766" s="67"/>
      <c r="D2766" s="67"/>
      <c r="E2766" s="68"/>
      <c r="F2766" s="108"/>
      <c r="G2766" s="111"/>
      <c r="H2766" s="109"/>
      <c r="I2766" s="108"/>
      <c r="J2766" s="115"/>
      <c r="K2766" s="113"/>
      <c r="L2766" s="108"/>
      <c r="M2766" s="115"/>
      <c r="N2766" s="113"/>
    </row>
    <row r="2767" spans="1:14" ht="16.5">
      <c r="A2767" s="105"/>
      <c r="B2767" s="67"/>
      <c r="C2767" s="67"/>
      <c r="D2767" s="67"/>
      <c r="E2767" s="68"/>
      <c r="F2767" s="108"/>
      <c r="G2767" s="111"/>
      <c r="H2767" s="109"/>
      <c r="I2767" s="108"/>
      <c r="J2767" s="115"/>
      <c r="K2767" s="113"/>
      <c r="L2767" s="108"/>
      <c r="M2767" s="115"/>
      <c r="N2767" s="113"/>
    </row>
    <row r="2768" spans="1:14" ht="16.5">
      <c r="A2768" s="105"/>
      <c r="B2768" s="67"/>
      <c r="C2768" s="67"/>
      <c r="D2768" s="67"/>
      <c r="E2768" s="68"/>
      <c r="F2768" s="108"/>
      <c r="G2768" s="111"/>
      <c r="H2768" s="109"/>
      <c r="I2768" s="108"/>
      <c r="J2768" s="115"/>
      <c r="K2768" s="113"/>
      <c r="L2768" s="108"/>
      <c r="M2768" s="115"/>
      <c r="N2768" s="113"/>
    </row>
    <row r="2769" spans="1:14" ht="16.5">
      <c r="A2769" s="105"/>
      <c r="B2769" s="67"/>
      <c r="C2769" s="67"/>
      <c r="D2769" s="67"/>
      <c r="E2769" s="68"/>
      <c r="F2769" s="108"/>
      <c r="G2769" s="111"/>
      <c r="H2769" s="109"/>
      <c r="I2769" s="108"/>
      <c r="J2769" s="115"/>
      <c r="K2769" s="113"/>
      <c r="L2769" s="108"/>
      <c r="M2769" s="115"/>
      <c r="N2769" s="113"/>
    </row>
    <row r="2770" spans="1:14" ht="16.5">
      <c r="A2770" s="105"/>
      <c r="B2770" s="67"/>
      <c r="C2770" s="67"/>
      <c r="D2770" s="67"/>
      <c r="E2770" s="68"/>
      <c r="F2770" s="108"/>
      <c r="G2770" s="111"/>
      <c r="H2770" s="109"/>
      <c r="I2770" s="108"/>
      <c r="J2770" s="115"/>
      <c r="K2770" s="113"/>
      <c r="L2770" s="108"/>
      <c r="M2770" s="115"/>
      <c r="N2770" s="113"/>
    </row>
    <row r="2771" spans="1:14" ht="16.5">
      <c r="A2771" s="105"/>
      <c r="B2771" s="67"/>
      <c r="C2771" s="67"/>
      <c r="D2771" s="67"/>
      <c r="E2771" s="68"/>
      <c r="F2771" s="108"/>
      <c r="G2771" s="111"/>
      <c r="H2771" s="109"/>
      <c r="I2771" s="108"/>
      <c r="J2771" s="115"/>
      <c r="K2771" s="113"/>
      <c r="L2771" s="108"/>
      <c r="M2771" s="115"/>
      <c r="N2771" s="113"/>
    </row>
    <row r="2772" spans="1:14" ht="16.5">
      <c r="A2772" s="105"/>
      <c r="B2772" s="67"/>
      <c r="C2772" s="67"/>
      <c r="D2772" s="67"/>
      <c r="E2772" s="68"/>
      <c r="F2772" s="108"/>
      <c r="G2772" s="111"/>
      <c r="H2772" s="109"/>
      <c r="I2772" s="108"/>
      <c r="J2772" s="115"/>
      <c r="K2772" s="113"/>
      <c r="L2772" s="108"/>
      <c r="M2772" s="115"/>
      <c r="N2772" s="113"/>
    </row>
    <row r="2773" spans="1:14" ht="16.5">
      <c r="A2773" s="105"/>
      <c r="B2773" s="67"/>
      <c r="C2773" s="67"/>
      <c r="D2773" s="67"/>
      <c r="E2773" s="68"/>
      <c r="F2773" s="108"/>
      <c r="G2773" s="111"/>
      <c r="H2773" s="109"/>
      <c r="I2773" s="108"/>
      <c r="J2773" s="115"/>
      <c r="K2773" s="113"/>
      <c r="L2773" s="108"/>
      <c r="M2773" s="115"/>
      <c r="N2773" s="113"/>
    </row>
    <row r="2774" spans="1:14" ht="16.5">
      <c r="A2774" s="105"/>
      <c r="B2774" s="67"/>
      <c r="C2774" s="67"/>
      <c r="D2774" s="67"/>
      <c r="E2774" s="68"/>
      <c r="F2774" s="108"/>
      <c r="G2774" s="111"/>
      <c r="H2774" s="109"/>
      <c r="I2774" s="108"/>
      <c r="J2774" s="115"/>
      <c r="K2774" s="113"/>
      <c r="L2774" s="108"/>
      <c r="M2774" s="115"/>
      <c r="N2774" s="113"/>
    </row>
    <row r="2775" spans="1:14" ht="16.5">
      <c r="A2775" s="105"/>
      <c r="B2775" s="67"/>
      <c r="C2775" s="67"/>
      <c r="D2775" s="67"/>
      <c r="E2775" s="68"/>
      <c r="F2775" s="108"/>
      <c r="G2775" s="111"/>
      <c r="H2775" s="109"/>
      <c r="I2775" s="108"/>
      <c r="J2775" s="115"/>
      <c r="K2775" s="113"/>
      <c r="L2775" s="108"/>
      <c r="M2775" s="115"/>
      <c r="N2775" s="113"/>
    </row>
    <row r="2776" spans="1:14" ht="16.5">
      <c r="A2776" s="105"/>
      <c r="B2776" s="67"/>
      <c r="C2776" s="67"/>
      <c r="D2776" s="67"/>
      <c r="E2776" s="68"/>
      <c r="F2776" s="108"/>
      <c r="G2776" s="111"/>
      <c r="H2776" s="109"/>
      <c r="I2776" s="108"/>
      <c r="J2776" s="115"/>
      <c r="K2776" s="113"/>
      <c r="L2776" s="108"/>
      <c r="M2776" s="115"/>
      <c r="N2776" s="113"/>
    </row>
    <row r="2777" spans="1:14" ht="16.5">
      <c r="A2777" s="105"/>
      <c r="B2777" s="67"/>
      <c r="C2777" s="67"/>
      <c r="D2777" s="67"/>
      <c r="E2777" s="68"/>
      <c r="F2777" s="108"/>
      <c r="G2777" s="111"/>
      <c r="H2777" s="109"/>
      <c r="I2777" s="108"/>
      <c r="J2777" s="115"/>
      <c r="K2777" s="113"/>
      <c r="L2777" s="108"/>
      <c r="M2777" s="115"/>
      <c r="N2777" s="113"/>
    </row>
    <row r="2778" spans="1:14" ht="16.5">
      <c r="A2778" s="105"/>
      <c r="B2778" s="67"/>
      <c r="C2778" s="67"/>
      <c r="D2778" s="67"/>
      <c r="E2778" s="68"/>
      <c r="F2778" s="108"/>
      <c r="G2778" s="111"/>
      <c r="H2778" s="109"/>
      <c r="I2778" s="108"/>
      <c r="J2778" s="115"/>
      <c r="K2778" s="113"/>
      <c r="L2778" s="108"/>
      <c r="M2778" s="115"/>
      <c r="N2778" s="113"/>
    </row>
    <row r="2779" spans="1:14" ht="16.5">
      <c r="A2779" s="105"/>
      <c r="B2779" s="67"/>
      <c r="C2779" s="67"/>
      <c r="D2779" s="67"/>
      <c r="E2779" s="68"/>
      <c r="F2779" s="108"/>
      <c r="G2779" s="111"/>
      <c r="H2779" s="109"/>
      <c r="I2779" s="108"/>
      <c r="J2779" s="115"/>
      <c r="K2779" s="113"/>
      <c r="L2779" s="108"/>
      <c r="M2779" s="115"/>
      <c r="N2779" s="113"/>
    </row>
    <row r="2780" spans="1:14" ht="16.5">
      <c r="A2780" s="105"/>
      <c r="B2780" s="67"/>
      <c r="C2780" s="67"/>
      <c r="D2780" s="67"/>
      <c r="E2780" s="68"/>
      <c r="F2780" s="108"/>
      <c r="G2780" s="111"/>
      <c r="H2780" s="109"/>
      <c r="I2780" s="108"/>
      <c r="J2780" s="115"/>
      <c r="K2780" s="113"/>
      <c r="L2780" s="108"/>
      <c r="M2780" s="115"/>
      <c r="N2780" s="113"/>
    </row>
    <row r="2781" spans="1:14" ht="16.5">
      <c r="A2781" s="105"/>
      <c r="B2781" s="67"/>
      <c r="C2781" s="67"/>
      <c r="D2781" s="67"/>
      <c r="E2781" s="68"/>
      <c r="F2781" s="108"/>
      <c r="G2781" s="111"/>
      <c r="H2781" s="109"/>
      <c r="I2781" s="108"/>
      <c r="J2781" s="115"/>
      <c r="K2781" s="113"/>
      <c r="L2781" s="108"/>
      <c r="M2781" s="115"/>
      <c r="N2781" s="113"/>
    </row>
    <row r="2782" spans="1:14" ht="16.5">
      <c r="A2782" s="105"/>
      <c r="B2782" s="67"/>
      <c r="C2782" s="67"/>
      <c r="D2782" s="67"/>
      <c r="E2782" s="68"/>
      <c r="F2782" s="108"/>
      <c r="G2782" s="111"/>
      <c r="H2782" s="109"/>
      <c r="I2782" s="108"/>
      <c r="J2782" s="115"/>
      <c r="K2782" s="113"/>
      <c r="L2782" s="108"/>
      <c r="M2782" s="115"/>
      <c r="N2782" s="113"/>
    </row>
    <row r="2783" spans="1:14" ht="16.5">
      <c r="A2783" s="105"/>
      <c r="B2783" s="67"/>
      <c r="C2783" s="67"/>
      <c r="D2783" s="67"/>
      <c r="E2783" s="68"/>
      <c r="F2783" s="108"/>
      <c r="G2783" s="111"/>
      <c r="H2783" s="109"/>
      <c r="I2783" s="108"/>
      <c r="J2783" s="115"/>
      <c r="K2783" s="113"/>
      <c r="L2783" s="108"/>
      <c r="M2783" s="115"/>
      <c r="N2783" s="113"/>
    </row>
    <row r="2784" spans="1:14" ht="16.5">
      <c r="A2784" s="105"/>
      <c r="B2784" s="67"/>
      <c r="C2784" s="67"/>
      <c r="D2784" s="67"/>
      <c r="E2784" s="68"/>
      <c r="F2784" s="108"/>
      <c r="G2784" s="111"/>
      <c r="H2784" s="109"/>
      <c r="I2784" s="108"/>
      <c r="J2784" s="115"/>
      <c r="K2784" s="113"/>
      <c r="L2784" s="108"/>
      <c r="M2784" s="115"/>
      <c r="N2784" s="113"/>
    </row>
    <row r="2785" spans="1:14" ht="16.5">
      <c r="A2785" s="105"/>
      <c r="B2785" s="67"/>
      <c r="C2785" s="67"/>
      <c r="D2785" s="67"/>
      <c r="E2785" s="68"/>
      <c r="F2785" s="108"/>
      <c r="G2785" s="111"/>
      <c r="H2785" s="109"/>
      <c r="I2785" s="108"/>
      <c r="J2785" s="115"/>
      <c r="K2785" s="113"/>
      <c r="L2785" s="108"/>
      <c r="M2785" s="115"/>
      <c r="N2785" s="113"/>
    </row>
    <row r="2786" spans="1:14" ht="16.5">
      <c r="A2786" s="105"/>
      <c r="B2786" s="67"/>
      <c r="C2786" s="67"/>
      <c r="D2786" s="67"/>
      <c r="E2786" s="68"/>
      <c r="F2786" s="108"/>
      <c r="G2786" s="111"/>
      <c r="H2786" s="109"/>
      <c r="I2786" s="108"/>
      <c r="J2786" s="115"/>
      <c r="K2786" s="113"/>
      <c r="L2786" s="108"/>
      <c r="M2786" s="115"/>
      <c r="N2786" s="113"/>
    </row>
    <row r="2787" spans="1:14" ht="16.5">
      <c r="A2787" s="105"/>
      <c r="B2787" s="67"/>
      <c r="C2787" s="67"/>
      <c r="D2787" s="67"/>
      <c r="E2787" s="68"/>
      <c r="F2787" s="108"/>
      <c r="G2787" s="111"/>
      <c r="H2787" s="109"/>
      <c r="I2787" s="108"/>
      <c r="J2787" s="115"/>
      <c r="K2787" s="113"/>
      <c r="L2787" s="108"/>
      <c r="M2787" s="115"/>
      <c r="N2787" s="113"/>
    </row>
    <row r="2788" spans="1:14" ht="16.5">
      <c r="A2788" s="105"/>
      <c r="B2788" s="67"/>
      <c r="C2788" s="67"/>
      <c r="D2788" s="67"/>
      <c r="E2788" s="68"/>
      <c r="F2788" s="108"/>
      <c r="G2788" s="111"/>
      <c r="H2788" s="109"/>
      <c r="I2788" s="108"/>
      <c r="J2788" s="115"/>
      <c r="K2788" s="113"/>
      <c r="L2788" s="108"/>
      <c r="M2788" s="115"/>
      <c r="N2788" s="113"/>
    </row>
    <row r="2789" spans="1:14" ht="16.5">
      <c r="A2789" s="105"/>
      <c r="B2789" s="67"/>
      <c r="C2789" s="67"/>
      <c r="D2789" s="67"/>
      <c r="E2789" s="68"/>
      <c r="F2789" s="108"/>
      <c r="G2789" s="111"/>
      <c r="H2789" s="109"/>
      <c r="I2789" s="108"/>
      <c r="J2789" s="115"/>
      <c r="K2789" s="113"/>
      <c r="L2789" s="108"/>
      <c r="M2789" s="115"/>
      <c r="N2789" s="113"/>
    </row>
    <row r="2790" spans="1:14" ht="16.5">
      <c r="A2790" s="105"/>
      <c r="B2790" s="67"/>
      <c r="C2790" s="67"/>
      <c r="D2790" s="67"/>
      <c r="E2790" s="68"/>
      <c r="F2790" s="108"/>
      <c r="G2790" s="111"/>
      <c r="H2790" s="109"/>
      <c r="I2790" s="108"/>
      <c r="J2790" s="115"/>
      <c r="K2790" s="113"/>
      <c r="L2790" s="108"/>
      <c r="M2790" s="115"/>
      <c r="N2790" s="113"/>
    </row>
    <row r="2791" spans="1:14" ht="16.5">
      <c r="A2791" s="105"/>
      <c r="B2791" s="67"/>
      <c r="C2791" s="67"/>
      <c r="D2791" s="67"/>
      <c r="E2791" s="68"/>
      <c r="F2791" s="195"/>
      <c r="G2791" s="196"/>
      <c r="H2791" s="197"/>
      <c r="I2791" s="108"/>
      <c r="J2791" s="115"/>
      <c r="K2791" s="113"/>
      <c r="L2791" s="108"/>
      <c r="M2791" s="115"/>
      <c r="N2791" s="113"/>
    </row>
    <row r="2792" spans="1:14" ht="16.5">
      <c r="A2792" s="105"/>
      <c r="B2792" s="67"/>
      <c r="C2792" s="67"/>
      <c r="D2792" s="67"/>
      <c r="E2792" s="68"/>
      <c r="F2792" s="108"/>
      <c r="G2792" s="111"/>
      <c r="H2792" s="109"/>
      <c r="I2792" s="108"/>
      <c r="J2792" s="115"/>
      <c r="K2792" s="113"/>
      <c r="L2792" s="108"/>
      <c r="M2792" s="115"/>
      <c r="N2792" s="113"/>
    </row>
    <row r="2793" spans="1:14" ht="16.5">
      <c r="A2793" s="105"/>
      <c r="B2793" s="67"/>
      <c r="C2793" s="67"/>
      <c r="D2793" s="67"/>
      <c r="E2793" s="68"/>
      <c r="F2793" s="108"/>
      <c r="G2793" s="111"/>
      <c r="H2793" s="109"/>
      <c r="I2793" s="108"/>
      <c r="J2793" s="115"/>
      <c r="K2793" s="113"/>
      <c r="L2793" s="108"/>
      <c r="M2793" s="115"/>
      <c r="N2793" s="113"/>
    </row>
    <row r="2794" spans="1:14" ht="16.5">
      <c r="A2794" s="105"/>
      <c r="B2794" s="67"/>
      <c r="C2794" s="67"/>
      <c r="D2794" s="67"/>
      <c r="E2794" s="68"/>
      <c r="F2794" s="108"/>
      <c r="G2794" s="111"/>
      <c r="H2794" s="109"/>
      <c r="I2794" s="108"/>
      <c r="J2794" s="115"/>
      <c r="K2794" s="113"/>
      <c r="L2794" s="108"/>
      <c r="M2794" s="115"/>
      <c r="N2794" s="113"/>
    </row>
    <row r="2795" spans="1:14" ht="16.5">
      <c r="A2795" s="105"/>
      <c r="B2795" s="67"/>
      <c r="C2795" s="67"/>
      <c r="D2795" s="67"/>
      <c r="E2795" s="68"/>
      <c r="F2795" s="108"/>
      <c r="G2795" s="111"/>
      <c r="H2795" s="109"/>
      <c r="I2795" s="108"/>
      <c r="J2795" s="115"/>
      <c r="K2795" s="113"/>
      <c r="L2795" s="108"/>
      <c r="M2795" s="115"/>
      <c r="N2795" s="113"/>
    </row>
    <row r="2796" spans="1:14" ht="16.5">
      <c r="A2796" s="105"/>
      <c r="B2796" s="67"/>
      <c r="C2796" s="67"/>
      <c r="D2796" s="67"/>
      <c r="E2796" s="68"/>
      <c r="F2796" s="108"/>
      <c r="G2796" s="111"/>
      <c r="H2796" s="109"/>
      <c r="I2796" s="108"/>
      <c r="J2796" s="115"/>
      <c r="K2796" s="113"/>
      <c r="L2796" s="108"/>
      <c r="M2796" s="115"/>
      <c r="N2796" s="113"/>
    </row>
    <row r="2797" spans="1:14" ht="16.5">
      <c r="A2797" s="105"/>
      <c r="B2797" s="67"/>
      <c r="C2797" s="67"/>
      <c r="D2797" s="67"/>
      <c r="E2797" s="68"/>
      <c r="F2797" s="108"/>
      <c r="G2797" s="111"/>
      <c r="H2797" s="109"/>
      <c r="I2797" s="108"/>
      <c r="J2797" s="115"/>
      <c r="K2797" s="113"/>
      <c r="L2797" s="108"/>
      <c r="M2797" s="115"/>
      <c r="N2797" s="113"/>
    </row>
    <row r="2798" spans="1:14" ht="16.5">
      <c r="A2798" s="105"/>
      <c r="B2798" s="67"/>
      <c r="C2798" s="67"/>
      <c r="D2798" s="67"/>
      <c r="E2798" s="68"/>
      <c r="F2798" s="108"/>
      <c r="G2798" s="111"/>
      <c r="H2798" s="109"/>
      <c r="I2798" s="108"/>
      <c r="J2798" s="115"/>
      <c r="K2798" s="113"/>
      <c r="L2798" s="108"/>
      <c r="M2798" s="115"/>
      <c r="N2798" s="113"/>
    </row>
    <row r="2799" spans="1:14" ht="16.5">
      <c r="A2799" s="105"/>
      <c r="B2799" s="67"/>
      <c r="C2799" s="67"/>
      <c r="D2799" s="67"/>
      <c r="E2799" s="68"/>
      <c r="F2799" s="108"/>
      <c r="G2799" s="111"/>
      <c r="H2799" s="109"/>
      <c r="I2799" s="108"/>
      <c r="J2799" s="115"/>
      <c r="K2799" s="113"/>
      <c r="L2799" s="108"/>
      <c r="M2799" s="115"/>
      <c r="N2799" s="113"/>
    </row>
    <row r="2800" spans="1:14" ht="16.5">
      <c r="A2800" s="105"/>
      <c r="B2800" s="67"/>
      <c r="C2800" s="67"/>
      <c r="D2800" s="67"/>
      <c r="E2800" s="68"/>
      <c r="F2800" s="108"/>
      <c r="G2800" s="111"/>
      <c r="H2800" s="109"/>
      <c r="I2800" s="108"/>
      <c r="J2800" s="115"/>
      <c r="K2800" s="113"/>
      <c r="L2800" s="108"/>
      <c r="M2800" s="115"/>
      <c r="N2800" s="113"/>
    </row>
    <row r="2801" spans="1:14" ht="16.5">
      <c r="A2801" s="105"/>
      <c r="B2801" s="67"/>
      <c r="C2801" s="67"/>
      <c r="D2801" s="67"/>
      <c r="E2801" s="68"/>
      <c r="F2801" s="108"/>
      <c r="G2801" s="111"/>
      <c r="H2801" s="109"/>
      <c r="I2801" s="108"/>
      <c r="J2801" s="115"/>
      <c r="K2801" s="113"/>
      <c r="L2801" s="108"/>
      <c r="M2801" s="115"/>
      <c r="N2801" s="113"/>
    </row>
    <row r="2802" spans="1:14" ht="16.5">
      <c r="A2802" s="105"/>
      <c r="B2802" s="67"/>
      <c r="C2802" s="67"/>
      <c r="D2802" s="67"/>
      <c r="E2802" s="68"/>
      <c r="F2802" s="108"/>
      <c r="G2802" s="111"/>
      <c r="H2802" s="109"/>
      <c r="I2802" s="108"/>
      <c r="J2802" s="115"/>
      <c r="K2802" s="113"/>
      <c r="L2802" s="108"/>
      <c r="M2802" s="115"/>
      <c r="N2802" s="113"/>
    </row>
    <row r="2803" spans="1:14" ht="16.5">
      <c r="A2803" s="105"/>
      <c r="B2803" s="67"/>
      <c r="C2803" s="67"/>
      <c r="D2803" s="67"/>
      <c r="E2803" s="68"/>
      <c r="F2803" s="108"/>
      <c r="G2803" s="111"/>
      <c r="H2803" s="109"/>
      <c r="I2803" s="108"/>
      <c r="J2803" s="115"/>
      <c r="K2803" s="113"/>
      <c r="L2803" s="108"/>
      <c r="M2803" s="115"/>
      <c r="N2803" s="113"/>
    </row>
    <row r="2804" spans="1:14" ht="16.5">
      <c r="A2804" s="105"/>
      <c r="B2804" s="67"/>
      <c r="C2804" s="67"/>
      <c r="D2804" s="67"/>
      <c r="E2804" s="68"/>
      <c r="F2804" s="108"/>
      <c r="G2804" s="111"/>
      <c r="H2804" s="109"/>
      <c r="I2804" s="108"/>
      <c r="J2804" s="115"/>
      <c r="K2804" s="113"/>
      <c r="L2804" s="108"/>
      <c r="M2804" s="115"/>
      <c r="N2804" s="113"/>
    </row>
    <row r="2805" spans="1:14" ht="16.5">
      <c r="A2805" s="105"/>
      <c r="B2805" s="67"/>
      <c r="C2805" s="67"/>
      <c r="D2805" s="67"/>
      <c r="E2805" s="68"/>
      <c r="F2805" s="108"/>
      <c r="G2805" s="111"/>
      <c r="H2805" s="109"/>
      <c r="I2805" s="108"/>
      <c r="J2805" s="115"/>
      <c r="K2805" s="113"/>
      <c r="L2805" s="108"/>
      <c r="M2805" s="115"/>
      <c r="N2805" s="113"/>
    </row>
    <row r="2806" spans="1:14" ht="16.5">
      <c r="A2806" s="105"/>
      <c r="B2806" s="67"/>
      <c r="C2806" s="67"/>
      <c r="D2806" s="67"/>
      <c r="E2806" s="68"/>
      <c r="F2806" s="108"/>
      <c r="G2806" s="111"/>
      <c r="H2806" s="109"/>
      <c r="I2806" s="108"/>
      <c r="J2806" s="115"/>
      <c r="K2806" s="113"/>
      <c r="L2806" s="108"/>
      <c r="M2806" s="115"/>
      <c r="N2806" s="113"/>
    </row>
    <row r="2807" spans="1:14" ht="16.5">
      <c r="A2807" s="105"/>
      <c r="B2807" s="67"/>
      <c r="C2807" s="67"/>
      <c r="D2807" s="67"/>
      <c r="E2807" s="68"/>
      <c r="F2807" s="108"/>
      <c r="G2807" s="111"/>
      <c r="H2807" s="109"/>
      <c r="I2807" s="108"/>
      <c r="J2807" s="115"/>
      <c r="K2807" s="113"/>
      <c r="L2807" s="108"/>
      <c r="M2807" s="115"/>
      <c r="N2807" s="113"/>
    </row>
    <row r="2808" spans="1:14" ht="16.5">
      <c r="A2808" s="105"/>
      <c r="B2808" s="67"/>
      <c r="C2808" s="67"/>
      <c r="D2808" s="67"/>
      <c r="E2808" s="68"/>
      <c r="F2808" s="108"/>
      <c r="G2808" s="111"/>
      <c r="H2808" s="109"/>
      <c r="I2808" s="108"/>
      <c r="J2808" s="115"/>
      <c r="K2808" s="113"/>
      <c r="L2808" s="108"/>
      <c r="M2808" s="115"/>
      <c r="N2808" s="113"/>
    </row>
    <row r="2809" spans="1:14" ht="16.5">
      <c r="A2809" s="105"/>
      <c r="B2809" s="67"/>
      <c r="C2809" s="67"/>
      <c r="D2809" s="67"/>
      <c r="E2809" s="68"/>
      <c r="F2809" s="108"/>
      <c r="G2809" s="111"/>
      <c r="H2809" s="109"/>
      <c r="I2809" s="108"/>
      <c r="J2809" s="115"/>
      <c r="K2809" s="113"/>
      <c r="L2809" s="108"/>
      <c r="M2809" s="115"/>
      <c r="N2809" s="113"/>
    </row>
    <row r="2810" spans="1:14" ht="16.5">
      <c r="A2810" s="105"/>
      <c r="B2810" s="67"/>
      <c r="C2810" s="67"/>
      <c r="D2810" s="67"/>
      <c r="E2810" s="68"/>
      <c r="F2810" s="108"/>
      <c r="G2810" s="111"/>
      <c r="H2810" s="109"/>
      <c r="I2810" s="108"/>
      <c r="J2810" s="115"/>
      <c r="K2810" s="113"/>
      <c r="L2810" s="108"/>
      <c r="M2810" s="115"/>
      <c r="N2810" s="113"/>
    </row>
    <row r="2811" spans="1:14" ht="16.5">
      <c r="A2811" s="105"/>
      <c r="B2811" s="67"/>
      <c r="C2811" s="67"/>
      <c r="D2811" s="67"/>
      <c r="E2811" s="68"/>
      <c r="F2811" s="108"/>
      <c r="G2811" s="111"/>
      <c r="H2811" s="109"/>
      <c r="I2811" s="108"/>
      <c r="J2811" s="115"/>
      <c r="K2811" s="113"/>
      <c r="L2811" s="108"/>
      <c r="M2811" s="115"/>
      <c r="N2811" s="113"/>
    </row>
    <row r="2812" spans="1:14" ht="16.5">
      <c r="A2812" s="105"/>
      <c r="B2812" s="67"/>
      <c r="C2812" s="67"/>
      <c r="D2812" s="67"/>
      <c r="E2812" s="68"/>
      <c r="F2812" s="108"/>
      <c r="G2812" s="111"/>
      <c r="H2812" s="109"/>
      <c r="I2812" s="108"/>
      <c r="J2812" s="115"/>
      <c r="K2812" s="113"/>
      <c r="L2812" s="108"/>
      <c r="M2812" s="115"/>
      <c r="N2812" s="113"/>
    </row>
    <row r="2813" spans="1:14" ht="16.5">
      <c r="A2813" s="105"/>
      <c r="B2813" s="67"/>
      <c r="C2813" s="67"/>
      <c r="D2813" s="67"/>
      <c r="E2813" s="68"/>
      <c r="F2813" s="108"/>
      <c r="G2813" s="111"/>
      <c r="H2813" s="109"/>
      <c r="I2813" s="108"/>
      <c r="J2813" s="115"/>
      <c r="K2813" s="113"/>
      <c r="L2813" s="108"/>
      <c r="M2813" s="115"/>
      <c r="N2813" s="113"/>
    </row>
    <row r="2814" spans="1:14" ht="16.5">
      <c r="A2814" s="105"/>
      <c r="B2814" s="67"/>
      <c r="C2814" s="67"/>
      <c r="D2814" s="67"/>
      <c r="E2814" s="68"/>
      <c r="F2814" s="108"/>
      <c r="G2814" s="111"/>
      <c r="H2814" s="109"/>
      <c r="I2814" s="108"/>
      <c r="J2814" s="115"/>
      <c r="K2814" s="113"/>
      <c r="L2814" s="108"/>
      <c r="M2814" s="115"/>
      <c r="N2814" s="113"/>
    </row>
    <row r="2815" spans="1:14" ht="16.5">
      <c r="A2815" s="105"/>
      <c r="B2815" s="67"/>
      <c r="C2815" s="67"/>
      <c r="D2815" s="67"/>
      <c r="E2815" s="68"/>
      <c r="F2815" s="108"/>
      <c r="G2815" s="111"/>
      <c r="H2815" s="109"/>
      <c r="I2815" s="108"/>
      <c r="J2815" s="115"/>
      <c r="K2815" s="113"/>
      <c r="L2815" s="108"/>
      <c r="M2815" s="115"/>
      <c r="N2815" s="113"/>
    </row>
    <row r="2816" spans="1:14" ht="16.5">
      <c r="A2816" s="105"/>
      <c r="B2816" s="67"/>
      <c r="C2816" s="67"/>
      <c r="D2816" s="67"/>
      <c r="E2816" s="68"/>
      <c r="F2816" s="108"/>
      <c r="G2816" s="111"/>
      <c r="H2816" s="109"/>
      <c r="I2816" s="108"/>
      <c r="J2816" s="115"/>
      <c r="K2816" s="113"/>
      <c r="L2816" s="108"/>
      <c r="M2816" s="115"/>
      <c r="N2816" s="113"/>
    </row>
    <row r="2817" spans="1:14" ht="16.5">
      <c r="A2817" s="105"/>
      <c r="B2817" s="67"/>
      <c r="C2817" s="67"/>
      <c r="D2817" s="67"/>
      <c r="E2817" s="68"/>
      <c r="F2817" s="108"/>
      <c r="G2817" s="111"/>
      <c r="H2817" s="109"/>
      <c r="I2817" s="108"/>
      <c r="J2817" s="115"/>
      <c r="K2817" s="113"/>
      <c r="L2817" s="108"/>
      <c r="M2817" s="115"/>
      <c r="N2817" s="113"/>
    </row>
    <row r="2818" spans="1:14" ht="16.5">
      <c r="A2818" s="105"/>
      <c r="B2818" s="67"/>
      <c r="C2818" s="67"/>
      <c r="D2818" s="67"/>
      <c r="E2818" s="68"/>
      <c r="F2818" s="108"/>
      <c r="G2818" s="111"/>
      <c r="H2818" s="109"/>
      <c r="I2818" s="108"/>
      <c r="J2818" s="115"/>
      <c r="K2818" s="113"/>
      <c r="L2818" s="108"/>
      <c r="M2818" s="115"/>
      <c r="N2818" s="113"/>
    </row>
    <row r="2819" spans="1:14" ht="16.5">
      <c r="A2819" s="105"/>
      <c r="B2819" s="67"/>
      <c r="C2819" s="67"/>
      <c r="D2819" s="67"/>
      <c r="E2819" s="68"/>
      <c r="F2819" s="108"/>
      <c r="G2819" s="111"/>
      <c r="H2819" s="109"/>
      <c r="I2819" s="108"/>
      <c r="J2819" s="115"/>
      <c r="K2819" s="113"/>
      <c r="L2819" s="108"/>
      <c r="M2819" s="115"/>
      <c r="N2819" s="113"/>
    </row>
    <row r="2820" spans="1:14" ht="16.5">
      <c r="A2820" s="105"/>
      <c r="B2820" s="67"/>
      <c r="C2820" s="67"/>
      <c r="D2820" s="67"/>
      <c r="E2820" s="68"/>
      <c r="F2820" s="108"/>
      <c r="G2820" s="111"/>
      <c r="H2820" s="109"/>
      <c r="I2820" s="108"/>
      <c r="J2820" s="115"/>
      <c r="K2820" s="113"/>
      <c r="L2820" s="108"/>
      <c r="M2820" s="115"/>
      <c r="N2820" s="113"/>
    </row>
    <row r="2821" spans="1:14" ht="16.5">
      <c r="A2821" s="105"/>
      <c r="B2821" s="67"/>
      <c r="C2821" s="67"/>
      <c r="D2821" s="67"/>
      <c r="E2821" s="68"/>
      <c r="F2821" s="108"/>
      <c r="G2821" s="111"/>
      <c r="H2821" s="109"/>
      <c r="I2821" s="108"/>
      <c r="J2821" s="115"/>
      <c r="K2821" s="113"/>
      <c r="L2821" s="108"/>
      <c r="M2821" s="115"/>
      <c r="N2821" s="113"/>
    </row>
    <row r="2822" spans="1:14" ht="16.5">
      <c r="A2822" s="105"/>
      <c r="B2822" s="67"/>
      <c r="C2822" s="67"/>
      <c r="D2822" s="67"/>
      <c r="E2822" s="68"/>
      <c r="F2822" s="108"/>
      <c r="G2822" s="111"/>
      <c r="H2822" s="109"/>
      <c r="I2822" s="108"/>
      <c r="J2822" s="115"/>
      <c r="K2822" s="113"/>
      <c r="L2822" s="108"/>
      <c r="M2822" s="115"/>
      <c r="N2822" s="113"/>
    </row>
    <row r="2823" spans="1:14" ht="16.5">
      <c r="A2823" s="105"/>
      <c r="B2823" s="67"/>
      <c r="C2823" s="67"/>
      <c r="D2823" s="67"/>
      <c r="E2823" s="68"/>
      <c r="F2823" s="108"/>
      <c r="G2823" s="111"/>
      <c r="H2823" s="109"/>
      <c r="I2823" s="108"/>
      <c r="J2823" s="115"/>
      <c r="K2823" s="113"/>
      <c r="L2823" s="108"/>
      <c r="M2823" s="115"/>
      <c r="N2823" s="113"/>
    </row>
    <row r="2824" spans="1:14" ht="16.5">
      <c r="A2824" s="105"/>
      <c r="B2824" s="67"/>
      <c r="C2824" s="67"/>
      <c r="D2824" s="67"/>
      <c r="E2824" s="68"/>
      <c r="F2824" s="108"/>
      <c r="G2824" s="111"/>
      <c r="H2824" s="109"/>
      <c r="I2824" s="108"/>
      <c r="J2824" s="115"/>
      <c r="K2824" s="113"/>
      <c r="L2824" s="108"/>
      <c r="M2824" s="115"/>
      <c r="N2824" s="113"/>
    </row>
    <row r="2825" spans="1:14" ht="16.5">
      <c r="A2825" s="105"/>
      <c r="B2825" s="67"/>
      <c r="C2825" s="67"/>
      <c r="D2825" s="67"/>
      <c r="E2825" s="68"/>
      <c r="F2825" s="108"/>
      <c r="G2825" s="111"/>
      <c r="H2825" s="109"/>
      <c r="I2825" s="108"/>
      <c r="J2825" s="115"/>
      <c r="K2825" s="113"/>
      <c r="L2825" s="108"/>
      <c r="M2825" s="115"/>
      <c r="N2825" s="113"/>
    </row>
    <row r="2826" spans="1:14" ht="16.5">
      <c r="A2826" s="105"/>
      <c r="B2826" s="67"/>
      <c r="C2826" s="67"/>
      <c r="D2826" s="67"/>
      <c r="E2826" s="68"/>
      <c r="F2826" s="108"/>
      <c r="G2826" s="111"/>
      <c r="H2826" s="109"/>
      <c r="I2826" s="108"/>
      <c r="J2826" s="115"/>
      <c r="K2826" s="113"/>
      <c r="L2826" s="108"/>
      <c r="M2826" s="115"/>
      <c r="N2826" s="113"/>
    </row>
    <row r="2827" spans="1:14" ht="16.5">
      <c r="A2827" s="105"/>
      <c r="B2827" s="67"/>
      <c r="C2827" s="67"/>
      <c r="D2827" s="67"/>
      <c r="E2827" s="68"/>
      <c r="F2827" s="108"/>
      <c r="G2827" s="111"/>
      <c r="H2827" s="109"/>
      <c r="I2827" s="108"/>
      <c r="J2827" s="115"/>
      <c r="K2827" s="113"/>
      <c r="L2827" s="108"/>
      <c r="M2827" s="115"/>
      <c r="N2827" s="113"/>
    </row>
    <row r="2828" spans="1:14" ht="16.5">
      <c r="A2828" s="105"/>
      <c r="B2828" s="67"/>
      <c r="C2828" s="67"/>
      <c r="D2828" s="67"/>
      <c r="E2828" s="68"/>
      <c r="F2828" s="108"/>
      <c r="G2828" s="111"/>
      <c r="H2828" s="109"/>
      <c r="I2828" s="108"/>
      <c r="J2828" s="115"/>
      <c r="K2828" s="113"/>
      <c r="L2828" s="108"/>
      <c r="M2828" s="115"/>
      <c r="N2828" s="113"/>
    </row>
    <row r="2829" spans="1:14" ht="16.5">
      <c r="A2829" s="105"/>
      <c r="B2829" s="67"/>
      <c r="C2829" s="67"/>
      <c r="D2829" s="67"/>
      <c r="E2829" s="68"/>
      <c r="F2829" s="108"/>
      <c r="G2829" s="111"/>
      <c r="H2829" s="109"/>
      <c r="I2829" s="108"/>
      <c r="J2829" s="115"/>
      <c r="K2829" s="113"/>
      <c r="L2829" s="108"/>
      <c r="M2829" s="115"/>
      <c r="N2829" s="113"/>
    </row>
    <row r="2830" spans="1:14" ht="16.5">
      <c r="A2830" s="105"/>
      <c r="B2830" s="67"/>
      <c r="C2830" s="67"/>
      <c r="D2830" s="67"/>
      <c r="E2830" s="68"/>
      <c r="F2830" s="108"/>
      <c r="G2830" s="111"/>
      <c r="H2830" s="109"/>
      <c r="I2830" s="108"/>
      <c r="J2830" s="115"/>
      <c r="K2830" s="113"/>
      <c r="L2830" s="108"/>
      <c r="M2830" s="115"/>
      <c r="N2830" s="113"/>
    </row>
    <row r="2831" spans="1:14" ht="16.5">
      <c r="A2831" s="105"/>
      <c r="B2831" s="67"/>
      <c r="C2831" s="67"/>
      <c r="D2831" s="67"/>
      <c r="E2831" s="68"/>
      <c r="F2831" s="108"/>
      <c r="G2831" s="111"/>
      <c r="H2831" s="109"/>
      <c r="I2831" s="108"/>
      <c r="J2831" s="115"/>
      <c r="K2831" s="113"/>
      <c r="L2831" s="108"/>
      <c r="M2831" s="115"/>
      <c r="N2831" s="113"/>
    </row>
    <row r="2832" spans="1:14" ht="16.5">
      <c r="A2832" s="105"/>
      <c r="B2832" s="67"/>
      <c r="C2832" s="67"/>
      <c r="D2832" s="67"/>
      <c r="E2832" s="68"/>
      <c r="F2832" s="108"/>
      <c r="G2832" s="111"/>
      <c r="H2832" s="109"/>
      <c r="I2832" s="108"/>
      <c r="J2832" s="115"/>
      <c r="K2832" s="113"/>
      <c r="L2832" s="108"/>
      <c r="M2832" s="115"/>
      <c r="N2832" s="113"/>
    </row>
    <row r="2833" spans="1:14" ht="16.5">
      <c r="A2833" s="105"/>
      <c r="B2833" s="67"/>
      <c r="C2833" s="67"/>
      <c r="D2833" s="67"/>
      <c r="E2833" s="68"/>
      <c r="F2833" s="108"/>
      <c r="G2833" s="111"/>
      <c r="H2833" s="109"/>
      <c r="I2833" s="108"/>
      <c r="J2833" s="115"/>
      <c r="K2833" s="113"/>
      <c r="L2833" s="108"/>
      <c r="M2833" s="115"/>
      <c r="N2833" s="113"/>
    </row>
    <row r="2834" spans="1:14" ht="16.5">
      <c r="A2834" s="105"/>
      <c r="B2834" s="67"/>
      <c r="C2834" s="67"/>
      <c r="D2834" s="67"/>
      <c r="E2834" s="68"/>
      <c r="F2834" s="108"/>
      <c r="G2834" s="111"/>
      <c r="H2834" s="109"/>
      <c r="I2834" s="108"/>
      <c r="J2834" s="115"/>
      <c r="K2834" s="113"/>
      <c r="L2834" s="108"/>
      <c r="M2834" s="115"/>
      <c r="N2834" s="113"/>
    </row>
    <row r="2835" spans="1:14" ht="16.5">
      <c r="A2835" s="105"/>
      <c r="B2835" s="67"/>
      <c r="C2835" s="67"/>
      <c r="D2835" s="67"/>
      <c r="E2835" s="68"/>
      <c r="F2835" s="108"/>
      <c r="G2835" s="111"/>
      <c r="H2835" s="109"/>
      <c r="I2835" s="108"/>
      <c r="J2835" s="115"/>
      <c r="K2835" s="113"/>
      <c r="L2835" s="108"/>
      <c r="M2835" s="115"/>
      <c r="N2835" s="113"/>
    </row>
    <row r="2836" spans="1:14" ht="16.5">
      <c r="A2836" s="105"/>
      <c r="B2836" s="67"/>
      <c r="C2836" s="67"/>
      <c r="D2836" s="67"/>
      <c r="E2836" s="68"/>
      <c r="F2836" s="108"/>
      <c r="G2836" s="111"/>
      <c r="H2836" s="109"/>
      <c r="I2836" s="108"/>
      <c r="J2836" s="115"/>
      <c r="K2836" s="113"/>
      <c r="L2836" s="108"/>
      <c r="M2836" s="115"/>
      <c r="N2836" s="113"/>
    </row>
    <row r="2837" spans="1:14" ht="16.5">
      <c r="A2837" s="105"/>
      <c r="B2837" s="67"/>
      <c r="C2837" s="67"/>
      <c r="D2837" s="67"/>
      <c r="E2837" s="68"/>
      <c r="F2837" s="108"/>
      <c r="G2837" s="111"/>
      <c r="H2837" s="109"/>
      <c r="I2837" s="108"/>
      <c r="J2837" s="115"/>
      <c r="K2837" s="113"/>
      <c r="L2837" s="108"/>
      <c r="M2837" s="115"/>
      <c r="N2837" s="113"/>
    </row>
    <row r="2838" spans="1:14" ht="16.5">
      <c r="A2838" s="105"/>
      <c r="B2838" s="67"/>
      <c r="C2838" s="67"/>
      <c r="D2838" s="67"/>
      <c r="E2838" s="68"/>
      <c r="F2838" s="108"/>
      <c r="G2838" s="111"/>
      <c r="H2838" s="109"/>
      <c r="I2838" s="108"/>
      <c r="J2838" s="115"/>
      <c r="K2838" s="113"/>
      <c r="L2838" s="108"/>
      <c r="M2838" s="115"/>
      <c r="N2838" s="113"/>
    </row>
    <row r="2839" spans="1:14" ht="16.5">
      <c r="A2839" s="105"/>
      <c r="B2839" s="67"/>
      <c r="C2839" s="67"/>
      <c r="D2839" s="67"/>
      <c r="E2839" s="68"/>
      <c r="F2839" s="108"/>
      <c r="G2839" s="111"/>
      <c r="H2839" s="109"/>
      <c r="I2839" s="108"/>
      <c r="J2839" s="115"/>
      <c r="K2839" s="113"/>
      <c r="L2839" s="108"/>
      <c r="M2839" s="115"/>
      <c r="N2839" s="113"/>
    </row>
    <row r="2840" spans="1:14" ht="16.5">
      <c r="A2840" s="105"/>
      <c r="B2840" s="67"/>
      <c r="C2840" s="67"/>
      <c r="D2840" s="67"/>
      <c r="E2840" s="68"/>
      <c r="F2840" s="108"/>
      <c r="G2840" s="111"/>
      <c r="H2840" s="109"/>
      <c r="I2840" s="108"/>
      <c r="J2840" s="115"/>
      <c r="K2840" s="113"/>
      <c r="L2840" s="108"/>
      <c r="M2840" s="115"/>
      <c r="N2840" s="113"/>
    </row>
    <row r="2841" spans="1:14" ht="16.5">
      <c r="A2841" s="105"/>
      <c r="B2841" s="67"/>
      <c r="C2841" s="67"/>
      <c r="D2841" s="67"/>
      <c r="E2841" s="68"/>
      <c r="F2841" s="108"/>
      <c r="G2841" s="111"/>
      <c r="H2841" s="109"/>
      <c r="I2841" s="108"/>
      <c r="J2841" s="115"/>
      <c r="K2841" s="113"/>
      <c r="L2841" s="108"/>
      <c r="M2841" s="115"/>
      <c r="N2841" s="113"/>
    </row>
    <row r="2842" spans="1:14" ht="16.5">
      <c r="A2842" s="105"/>
      <c r="B2842" s="67"/>
      <c r="C2842" s="67"/>
      <c r="D2842" s="67"/>
      <c r="E2842" s="68"/>
      <c r="F2842" s="108"/>
      <c r="G2842" s="111"/>
      <c r="H2842" s="109"/>
      <c r="I2842" s="108"/>
      <c r="J2842" s="115"/>
      <c r="K2842" s="113"/>
      <c r="L2842" s="108"/>
      <c r="M2842" s="115"/>
      <c r="N2842" s="113"/>
    </row>
    <row r="2843" spans="1:14" ht="16.5">
      <c r="A2843" s="105"/>
      <c r="B2843" s="67"/>
      <c r="C2843" s="67"/>
      <c r="D2843" s="67"/>
      <c r="E2843" s="68"/>
      <c r="F2843" s="108"/>
      <c r="G2843" s="111"/>
      <c r="H2843" s="109"/>
      <c r="I2843" s="108"/>
      <c r="J2843" s="115"/>
      <c r="K2843" s="113"/>
      <c r="L2843" s="108"/>
      <c r="M2843" s="115"/>
      <c r="N2843" s="113"/>
    </row>
    <row r="2844" spans="1:14" ht="16.5">
      <c r="A2844" s="105"/>
      <c r="B2844" s="67"/>
      <c r="C2844" s="67"/>
      <c r="D2844" s="67"/>
      <c r="E2844" s="68"/>
      <c r="F2844" s="108"/>
      <c r="G2844" s="111"/>
      <c r="H2844" s="109"/>
      <c r="I2844" s="108"/>
      <c r="J2844" s="115"/>
      <c r="K2844" s="113"/>
      <c r="L2844" s="108"/>
      <c r="M2844" s="115"/>
      <c r="N2844" s="113"/>
    </row>
    <row r="2845" spans="1:14" ht="16.5">
      <c r="A2845" s="105"/>
      <c r="B2845" s="67"/>
      <c r="C2845" s="67"/>
      <c r="D2845" s="67"/>
      <c r="E2845" s="68"/>
      <c r="F2845" s="108"/>
      <c r="G2845" s="111"/>
      <c r="H2845" s="109"/>
      <c r="I2845" s="108"/>
      <c r="J2845" s="115"/>
      <c r="K2845" s="113"/>
      <c r="L2845" s="108"/>
      <c r="M2845" s="115"/>
      <c r="N2845" s="113"/>
    </row>
    <row r="2846" spans="1:14" ht="16.5">
      <c r="A2846" s="105"/>
      <c r="B2846" s="67"/>
      <c r="C2846" s="67"/>
      <c r="D2846" s="67"/>
      <c r="E2846" s="68"/>
      <c r="F2846" s="108"/>
      <c r="G2846" s="111"/>
      <c r="H2846" s="109"/>
      <c r="I2846" s="108"/>
      <c r="J2846" s="115"/>
      <c r="K2846" s="113"/>
      <c r="L2846" s="108"/>
      <c r="M2846" s="115"/>
      <c r="N2846" s="113"/>
    </row>
    <row r="2847" spans="1:14" ht="16.5">
      <c r="A2847" s="105"/>
      <c r="B2847" s="67"/>
      <c r="C2847" s="67"/>
      <c r="D2847" s="67"/>
      <c r="E2847" s="68"/>
      <c r="F2847" s="108"/>
      <c r="G2847" s="111"/>
      <c r="H2847" s="109"/>
      <c r="I2847" s="108"/>
      <c r="J2847" s="115"/>
      <c r="K2847" s="113"/>
      <c r="L2847" s="108"/>
      <c r="M2847" s="115"/>
      <c r="N2847" s="113"/>
    </row>
    <row r="2848" spans="1:14" ht="16.5">
      <c r="A2848" s="105"/>
      <c r="B2848" s="67"/>
      <c r="C2848" s="67"/>
      <c r="D2848" s="67"/>
      <c r="E2848" s="68"/>
      <c r="F2848" s="108"/>
      <c r="G2848" s="111"/>
      <c r="H2848" s="109"/>
      <c r="I2848" s="108"/>
      <c r="J2848" s="115"/>
      <c r="K2848" s="113"/>
      <c r="L2848" s="108"/>
      <c r="M2848" s="115"/>
      <c r="N2848" s="113"/>
    </row>
    <row r="2849" spans="1:14" ht="16.5">
      <c r="A2849" s="105"/>
      <c r="B2849" s="67"/>
      <c r="C2849" s="67"/>
      <c r="D2849" s="67"/>
      <c r="E2849" s="68"/>
      <c r="F2849" s="108"/>
      <c r="G2849" s="111"/>
      <c r="H2849" s="109"/>
      <c r="I2849" s="108"/>
      <c r="J2849" s="115"/>
      <c r="K2849" s="113"/>
      <c r="L2849" s="108"/>
      <c r="M2849" s="115"/>
      <c r="N2849" s="113"/>
    </row>
    <row r="2850" spans="1:14" ht="16.5">
      <c r="A2850" s="105"/>
      <c r="B2850" s="67"/>
      <c r="C2850" s="67"/>
      <c r="D2850" s="67"/>
      <c r="E2850" s="68"/>
      <c r="F2850" s="108"/>
      <c r="G2850" s="111"/>
      <c r="H2850" s="109"/>
      <c r="I2850" s="108"/>
      <c r="J2850" s="115"/>
      <c r="K2850" s="113"/>
      <c r="L2850" s="108"/>
      <c r="M2850" s="115"/>
      <c r="N2850" s="113"/>
    </row>
    <row r="2851" spans="1:14" ht="16.5">
      <c r="A2851" s="105"/>
      <c r="B2851" s="67"/>
      <c r="C2851" s="67"/>
      <c r="D2851" s="67"/>
      <c r="E2851" s="68"/>
      <c r="F2851" s="108"/>
      <c r="G2851" s="111"/>
      <c r="H2851" s="109"/>
      <c r="I2851" s="108"/>
      <c r="J2851" s="115"/>
      <c r="K2851" s="113"/>
      <c r="L2851" s="108"/>
      <c r="M2851" s="115"/>
      <c r="N2851" s="113"/>
    </row>
    <row r="2852" spans="1:14" ht="16.5">
      <c r="A2852" s="105"/>
      <c r="B2852" s="67"/>
      <c r="C2852" s="67"/>
      <c r="D2852" s="67"/>
      <c r="E2852" s="68"/>
      <c r="F2852" s="108"/>
      <c r="G2852" s="111"/>
      <c r="H2852" s="109"/>
      <c r="I2852" s="108"/>
      <c r="J2852" s="115"/>
      <c r="K2852" s="113"/>
      <c r="L2852" s="108"/>
      <c r="M2852" s="115"/>
      <c r="N2852" s="113"/>
    </row>
    <row r="2853" spans="1:14" ht="16.5">
      <c r="A2853" s="105"/>
      <c r="B2853" s="67"/>
      <c r="C2853" s="67"/>
      <c r="D2853" s="67"/>
      <c r="E2853" s="68"/>
      <c r="F2853" s="108"/>
      <c r="G2853" s="111"/>
      <c r="H2853" s="109"/>
      <c r="I2853" s="108"/>
      <c r="J2853" s="115"/>
      <c r="K2853" s="113"/>
      <c r="L2853" s="108"/>
      <c r="M2853" s="115"/>
      <c r="N2853" s="113"/>
    </row>
    <row r="2854" spans="1:14" ht="16.5">
      <c r="A2854" s="105"/>
      <c r="B2854" s="67"/>
      <c r="C2854" s="67"/>
      <c r="D2854" s="67"/>
      <c r="E2854" s="68"/>
      <c r="F2854" s="108"/>
      <c r="G2854" s="111"/>
      <c r="H2854" s="109"/>
      <c r="I2854" s="108"/>
      <c r="J2854" s="115"/>
      <c r="K2854" s="113"/>
      <c r="L2854" s="108"/>
      <c r="M2854" s="115"/>
      <c r="N2854" s="113"/>
    </row>
    <row r="2855" spans="1:14" ht="16.5">
      <c r="A2855" s="105"/>
      <c r="B2855" s="67"/>
      <c r="C2855" s="67"/>
      <c r="D2855" s="67"/>
      <c r="E2855" s="68"/>
      <c r="F2855" s="108"/>
      <c r="G2855" s="111"/>
      <c r="H2855" s="109"/>
      <c r="I2855" s="108"/>
      <c r="J2855" s="115"/>
      <c r="K2855" s="113"/>
      <c r="L2855" s="108"/>
      <c r="M2855" s="115"/>
      <c r="N2855" s="113"/>
    </row>
    <row r="2856" spans="1:14" ht="16.5">
      <c r="A2856" s="105"/>
      <c r="B2856" s="67"/>
      <c r="C2856" s="67"/>
      <c r="D2856" s="67"/>
      <c r="E2856" s="68"/>
      <c r="F2856" s="108"/>
      <c r="G2856" s="111"/>
      <c r="H2856" s="109"/>
      <c r="I2856" s="108"/>
      <c r="J2856" s="115"/>
      <c r="K2856" s="113"/>
      <c r="L2856" s="108"/>
      <c r="M2856" s="115"/>
      <c r="N2856" s="113"/>
    </row>
    <row r="2857" spans="1:14" ht="16.5">
      <c r="A2857" s="105"/>
      <c r="B2857" s="67"/>
      <c r="C2857" s="67"/>
      <c r="D2857" s="67"/>
      <c r="E2857" s="68"/>
      <c r="F2857" s="108"/>
      <c r="G2857" s="111"/>
      <c r="H2857" s="109"/>
      <c r="I2857" s="108"/>
      <c r="J2857" s="115"/>
      <c r="K2857" s="113"/>
      <c r="L2857" s="108"/>
      <c r="M2857" s="115"/>
      <c r="N2857" s="113"/>
    </row>
    <row r="2858" spans="1:14" ht="16.5">
      <c r="A2858" s="105"/>
      <c r="B2858" s="67"/>
      <c r="C2858" s="67"/>
      <c r="D2858" s="67"/>
      <c r="E2858" s="68"/>
      <c r="F2858" s="108"/>
      <c r="G2858" s="111"/>
      <c r="H2858" s="109"/>
      <c r="I2858" s="108"/>
      <c r="J2858" s="115"/>
      <c r="K2858" s="113"/>
      <c r="L2858" s="108"/>
      <c r="M2858" s="115"/>
      <c r="N2858" s="113"/>
    </row>
    <row r="2859" spans="1:14" ht="16.5">
      <c r="A2859" s="105"/>
      <c r="B2859" s="67"/>
      <c r="C2859" s="67"/>
      <c r="D2859" s="67"/>
      <c r="E2859" s="68"/>
      <c r="F2859" s="108"/>
      <c r="G2859" s="111"/>
      <c r="H2859" s="109"/>
      <c r="I2859" s="108"/>
      <c r="J2859" s="115"/>
      <c r="K2859" s="113"/>
      <c r="L2859" s="108"/>
      <c r="M2859" s="115"/>
      <c r="N2859" s="113"/>
    </row>
    <row r="2860" spans="1:14" ht="16.5">
      <c r="A2860" s="105"/>
      <c r="B2860" s="67"/>
      <c r="C2860" s="67"/>
      <c r="D2860" s="67"/>
      <c r="E2860" s="68"/>
      <c r="F2860" s="108"/>
      <c r="G2860" s="111"/>
      <c r="H2860" s="109"/>
      <c r="I2860" s="108"/>
      <c r="J2860" s="115"/>
      <c r="K2860" s="113"/>
      <c r="L2860" s="108"/>
      <c r="M2860" s="115"/>
      <c r="N2860" s="113"/>
    </row>
    <row r="2861" spans="1:14" ht="16.5">
      <c r="A2861" s="105"/>
      <c r="B2861" s="67"/>
      <c r="C2861" s="67"/>
      <c r="D2861" s="67"/>
      <c r="E2861" s="68"/>
      <c r="F2861" s="108"/>
      <c r="G2861" s="111"/>
      <c r="H2861" s="109"/>
      <c r="I2861" s="108"/>
      <c r="J2861" s="115"/>
      <c r="K2861" s="113"/>
      <c r="L2861" s="108"/>
      <c r="M2861" s="115"/>
      <c r="N2861" s="113"/>
    </row>
    <row r="2862" spans="1:14" ht="16.5">
      <c r="A2862" s="105"/>
      <c r="B2862" s="67"/>
      <c r="C2862" s="67"/>
      <c r="D2862" s="67"/>
      <c r="E2862" s="68"/>
      <c r="F2862" s="108"/>
      <c r="G2862" s="111"/>
      <c r="H2862" s="109"/>
      <c r="I2862" s="108"/>
      <c r="J2862" s="115"/>
      <c r="K2862" s="113"/>
      <c r="L2862" s="108"/>
      <c r="M2862" s="115"/>
      <c r="N2862" s="113"/>
    </row>
    <row r="2863" spans="1:14" ht="16.5">
      <c r="A2863" s="105"/>
      <c r="B2863" s="67"/>
      <c r="C2863" s="67"/>
      <c r="D2863" s="67"/>
      <c r="E2863" s="68"/>
      <c r="F2863" s="108"/>
      <c r="G2863" s="111"/>
      <c r="H2863" s="109"/>
      <c r="I2863" s="108"/>
      <c r="J2863" s="115"/>
      <c r="K2863" s="113"/>
      <c r="L2863" s="108"/>
      <c r="M2863" s="115"/>
      <c r="N2863" s="113"/>
    </row>
    <row r="2864" spans="1:14" ht="16.5">
      <c r="A2864" s="105"/>
      <c r="B2864" s="67"/>
      <c r="C2864" s="67"/>
      <c r="D2864" s="67"/>
      <c r="E2864" s="68"/>
      <c r="F2864" s="108"/>
      <c r="G2864" s="111"/>
      <c r="H2864" s="109"/>
      <c r="I2864" s="108"/>
      <c r="J2864" s="115"/>
      <c r="K2864" s="113"/>
      <c r="L2864" s="108"/>
      <c r="M2864" s="115"/>
      <c r="N2864" s="113"/>
    </row>
    <row r="2865" spans="1:14" ht="16.5">
      <c r="A2865" s="105"/>
      <c r="B2865" s="67"/>
      <c r="C2865" s="67"/>
      <c r="D2865" s="67"/>
      <c r="E2865" s="68"/>
      <c r="F2865" s="108"/>
      <c r="G2865" s="111"/>
      <c r="H2865" s="109"/>
      <c r="I2865" s="108"/>
      <c r="J2865" s="115"/>
      <c r="K2865" s="113"/>
      <c r="L2865" s="108"/>
      <c r="M2865" s="115"/>
      <c r="N2865" s="113"/>
    </row>
    <row r="2866" spans="1:14" ht="16.5">
      <c r="A2866" s="105"/>
      <c r="B2866" s="67"/>
      <c r="C2866" s="67"/>
      <c r="D2866" s="67"/>
      <c r="E2866" s="68"/>
      <c r="F2866" s="108"/>
      <c r="G2866" s="111"/>
      <c r="H2866" s="109"/>
      <c r="I2866" s="108"/>
      <c r="J2866" s="115"/>
      <c r="K2866" s="113"/>
      <c r="L2866" s="108"/>
      <c r="M2866" s="115"/>
      <c r="N2866" s="113"/>
    </row>
    <row r="2867" spans="1:14" ht="16.5">
      <c r="A2867" s="105"/>
      <c r="B2867" s="67"/>
      <c r="C2867" s="67"/>
      <c r="D2867" s="67"/>
      <c r="E2867" s="68"/>
      <c r="F2867" s="108"/>
      <c r="G2867" s="111"/>
      <c r="H2867" s="109"/>
      <c r="I2867" s="108"/>
      <c r="J2867" s="115"/>
      <c r="K2867" s="113"/>
      <c r="L2867" s="108"/>
      <c r="M2867" s="115"/>
      <c r="N2867" s="113"/>
    </row>
    <row r="2868" spans="1:14" ht="16.5">
      <c r="A2868" s="105"/>
      <c r="B2868" s="67"/>
      <c r="C2868" s="67"/>
      <c r="D2868" s="67"/>
      <c r="E2868" s="68"/>
      <c r="F2868" s="108"/>
      <c r="G2868" s="111"/>
      <c r="H2868" s="109"/>
      <c r="I2868" s="108"/>
      <c r="J2868" s="115"/>
      <c r="K2868" s="113"/>
      <c r="L2868" s="108"/>
      <c r="M2868" s="115"/>
      <c r="N2868" s="113"/>
    </row>
    <row r="2869" spans="1:14" ht="16.5">
      <c r="A2869" s="105"/>
      <c r="B2869" s="67"/>
      <c r="C2869" s="67"/>
      <c r="D2869" s="67"/>
      <c r="E2869" s="68"/>
      <c r="F2869" s="108"/>
      <c r="G2869" s="111"/>
      <c r="H2869" s="109"/>
      <c r="I2869" s="108"/>
      <c r="J2869" s="115"/>
      <c r="K2869" s="113"/>
      <c r="L2869" s="108"/>
      <c r="M2869" s="115"/>
      <c r="N2869" s="113"/>
    </row>
    <row r="2870" spans="1:14" ht="16.5">
      <c r="A2870" s="105"/>
      <c r="B2870" s="67"/>
      <c r="C2870" s="67"/>
      <c r="D2870" s="67"/>
      <c r="E2870" s="68"/>
      <c r="F2870" s="108"/>
      <c r="G2870" s="111"/>
      <c r="H2870" s="109"/>
      <c r="I2870" s="108"/>
      <c r="J2870" s="115"/>
      <c r="K2870" s="113"/>
      <c r="L2870" s="108"/>
      <c r="M2870" s="115"/>
      <c r="N2870" s="113"/>
    </row>
    <row r="2871" spans="1:14" ht="16.5">
      <c r="A2871" s="105"/>
      <c r="B2871" s="67"/>
      <c r="C2871" s="67"/>
      <c r="D2871" s="67"/>
      <c r="E2871" s="68"/>
      <c r="F2871" s="108"/>
      <c r="G2871" s="111"/>
      <c r="H2871" s="109"/>
      <c r="I2871" s="108"/>
      <c r="J2871" s="115"/>
      <c r="K2871" s="113"/>
      <c r="L2871" s="108"/>
      <c r="M2871" s="115"/>
      <c r="N2871" s="113"/>
    </row>
    <row r="2872" spans="1:14" ht="16.5">
      <c r="A2872" s="105"/>
      <c r="B2872" s="67"/>
      <c r="C2872" s="67"/>
      <c r="D2872" s="67"/>
      <c r="E2872" s="68"/>
      <c r="F2872" s="108"/>
      <c r="G2872" s="111"/>
      <c r="H2872" s="109"/>
      <c r="I2872" s="108"/>
      <c r="J2872" s="115"/>
      <c r="K2872" s="113"/>
      <c r="L2872" s="108"/>
      <c r="M2872" s="115"/>
      <c r="N2872" s="113"/>
    </row>
    <row r="2873" spans="1:14" ht="16.5">
      <c r="A2873" s="105"/>
      <c r="B2873" s="67"/>
      <c r="C2873" s="67"/>
      <c r="D2873" s="67"/>
      <c r="E2873" s="68"/>
      <c r="F2873" s="108"/>
      <c r="G2873" s="111"/>
      <c r="H2873" s="109"/>
      <c r="I2873" s="108"/>
      <c r="J2873" s="115"/>
      <c r="K2873" s="113"/>
      <c r="L2873" s="108"/>
      <c r="M2873" s="115"/>
      <c r="N2873" s="113"/>
    </row>
    <row r="2874" spans="1:14" ht="16.5">
      <c r="A2874" s="105"/>
      <c r="B2874" s="67"/>
      <c r="C2874" s="67"/>
      <c r="D2874" s="67"/>
      <c r="E2874" s="68"/>
      <c r="F2874" s="108"/>
      <c r="G2874" s="111"/>
      <c r="H2874" s="109"/>
      <c r="I2874" s="108"/>
      <c r="J2874" s="115"/>
      <c r="K2874" s="113"/>
      <c r="L2874" s="108"/>
      <c r="M2874" s="115"/>
      <c r="N2874" s="113"/>
    </row>
    <row r="2875" spans="1:14" ht="16.5">
      <c r="A2875" s="105"/>
      <c r="B2875" s="67"/>
      <c r="C2875" s="67"/>
      <c r="D2875" s="67"/>
      <c r="E2875" s="68"/>
      <c r="F2875" s="108"/>
      <c r="G2875" s="111"/>
      <c r="H2875" s="109"/>
      <c r="I2875" s="108"/>
      <c r="J2875" s="115"/>
      <c r="K2875" s="113"/>
      <c r="L2875" s="108"/>
      <c r="M2875" s="115"/>
      <c r="N2875" s="113"/>
    </row>
    <row r="2876" spans="1:14" ht="16.5">
      <c r="A2876" s="105"/>
      <c r="B2876" s="67"/>
      <c r="C2876" s="67"/>
      <c r="D2876" s="67"/>
      <c r="E2876" s="68"/>
      <c r="F2876" s="108"/>
      <c r="G2876" s="111"/>
      <c r="H2876" s="109"/>
      <c r="I2876" s="108"/>
      <c r="J2876" s="115"/>
      <c r="K2876" s="113"/>
      <c r="L2876" s="108"/>
      <c r="M2876" s="115"/>
      <c r="N2876" s="113"/>
    </row>
    <row r="2877" spans="1:14" ht="16.5">
      <c r="A2877" s="105"/>
      <c r="B2877" s="67"/>
      <c r="C2877" s="67"/>
      <c r="D2877" s="67"/>
      <c r="E2877" s="68"/>
      <c r="F2877" s="108"/>
      <c r="G2877" s="111"/>
      <c r="H2877" s="109"/>
      <c r="I2877" s="108"/>
      <c r="J2877" s="115"/>
      <c r="K2877" s="113"/>
      <c r="L2877" s="108"/>
      <c r="M2877" s="115"/>
      <c r="N2877" s="113"/>
    </row>
    <row r="2878" spans="1:14" ht="16.5">
      <c r="A2878" s="105"/>
      <c r="B2878" s="67"/>
      <c r="C2878" s="67"/>
      <c r="D2878" s="67"/>
      <c r="E2878" s="68"/>
      <c r="F2878" s="108"/>
      <c r="G2878" s="111"/>
      <c r="H2878" s="109"/>
      <c r="I2878" s="108"/>
      <c r="J2878" s="115"/>
      <c r="K2878" s="113"/>
      <c r="L2878" s="108"/>
      <c r="M2878" s="115"/>
      <c r="N2878" s="113"/>
    </row>
    <row r="2879" spans="1:14" ht="16.5">
      <c r="A2879" s="105"/>
      <c r="B2879" s="67"/>
      <c r="C2879" s="67"/>
      <c r="D2879" s="67"/>
      <c r="E2879" s="68"/>
      <c r="F2879" s="108"/>
      <c r="G2879" s="111"/>
      <c r="H2879" s="109"/>
      <c r="I2879" s="108"/>
      <c r="J2879" s="115"/>
      <c r="K2879" s="113"/>
      <c r="L2879" s="108"/>
      <c r="M2879" s="115"/>
      <c r="N2879" s="113"/>
    </row>
    <row r="2880" spans="1:14" ht="16.5">
      <c r="A2880" s="105"/>
      <c r="B2880" s="67"/>
      <c r="C2880" s="67"/>
      <c r="D2880" s="67"/>
      <c r="E2880" s="68"/>
      <c r="F2880" s="108"/>
      <c r="G2880" s="111"/>
      <c r="H2880" s="109"/>
      <c r="I2880" s="108"/>
      <c r="J2880" s="115"/>
      <c r="K2880" s="113"/>
      <c r="L2880" s="108"/>
      <c r="M2880" s="115"/>
      <c r="N2880" s="113"/>
    </row>
    <row r="2881" spans="1:14" ht="16.5">
      <c r="A2881" s="105"/>
      <c r="B2881" s="67"/>
      <c r="C2881" s="67"/>
      <c r="D2881" s="67"/>
      <c r="E2881" s="68"/>
      <c r="F2881" s="108"/>
      <c r="G2881" s="111"/>
      <c r="H2881" s="109"/>
      <c r="I2881" s="108"/>
      <c r="J2881" s="115"/>
      <c r="K2881" s="113"/>
      <c r="L2881" s="108"/>
      <c r="M2881" s="115"/>
      <c r="N2881" s="113"/>
    </row>
    <row r="2882" spans="1:14" ht="16.5">
      <c r="A2882" s="105"/>
      <c r="B2882" s="67"/>
      <c r="C2882" s="67"/>
      <c r="D2882" s="67"/>
      <c r="E2882" s="68"/>
      <c r="F2882" s="108"/>
      <c r="G2882" s="111"/>
      <c r="H2882" s="109"/>
      <c r="I2882" s="108"/>
      <c r="J2882" s="115"/>
      <c r="K2882" s="113"/>
      <c r="L2882" s="108"/>
      <c r="M2882" s="115"/>
      <c r="N2882" s="113"/>
    </row>
    <row r="2883" spans="1:14" ht="16.5">
      <c r="A2883" s="105"/>
      <c r="B2883" s="67"/>
      <c r="C2883" s="67"/>
      <c r="D2883" s="67"/>
      <c r="E2883" s="68"/>
      <c r="F2883" s="108"/>
      <c r="G2883" s="111"/>
      <c r="H2883" s="109"/>
      <c r="I2883" s="108"/>
      <c r="J2883" s="115"/>
      <c r="K2883" s="113"/>
      <c r="L2883" s="108"/>
      <c r="M2883" s="115"/>
      <c r="N2883" s="113"/>
    </row>
    <row r="2884" spans="1:14" ht="16.5">
      <c r="A2884" s="105"/>
      <c r="B2884" s="67"/>
      <c r="C2884" s="67"/>
      <c r="D2884" s="67"/>
      <c r="E2884" s="68"/>
      <c r="F2884" s="108"/>
      <c r="G2884" s="111"/>
      <c r="H2884" s="109"/>
      <c r="I2884" s="108"/>
      <c r="J2884" s="115"/>
      <c r="K2884" s="113"/>
      <c r="L2884" s="108"/>
      <c r="M2884" s="115"/>
      <c r="N2884" s="113"/>
    </row>
    <row r="2885" spans="1:14" ht="16.5">
      <c r="A2885" s="105"/>
      <c r="B2885" s="67"/>
      <c r="C2885" s="67"/>
      <c r="D2885" s="67"/>
      <c r="E2885" s="68"/>
      <c r="F2885" s="108"/>
      <c r="G2885" s="111"/>
      <c r="H2885" s="109"/>
      <c r="I2885" s="108"/>
      <c r="J2885" s="115"/>
      <c r="K2885" s="113"/>
      <c r="L2885" s="108"/>
      <c r="M2885" s="115"/>
      <c r="N2885" s="113"/>
    </row>
    <row r="2886" spans="1:14" ht="16.5">
      <c r="A2886" s="105"/>
      <c r="B2886" s="67"/>
      <c r="C2886" s="67"/>
      <c r="D2886" s="67"/>
      <c r="E2886" s="68"/>
      <c r="F2886" s="108"/>
      <c r="G2886" s="111"/>
      <c r="H2886" s="109"/>
      <c r="I2886" s="108"/>
      <c r="J2886" s="115"/>
      <c r="K2886" s="113"/>
      <c r="L2886" s="108"/>
      <c r="M2886" s="115"/>
      <c r="N2886" s="113"/>
    </row>
    <row r="2887" spans="1:14" ht="16.5">
      <c r="A2887" s="105"/>
      <c r="B2887" s="67"/>
      <c r="C2887" s="67"/>
      <c r="D2887" s="67"/>
      <c r="E2887" s="68"/>
      <c r="F2887" s="108"/>
      <c r="G2887" s="111"/>
      <c r="H2887" s="109"/>
      <c r="I2887" s="108"/>
      <c r="J2887" s="115"/>
      <c r="K2887" s="113"/>
      <c r="L2887" s="108"/>
      <c r="M2887" s="115"/>
      <c r="N2887" s="113"/>
    </row>
    <row r="2888" spans="1:14" ht="16.5">
      <c r="A2888" s="105"/>
      <c r="B2888" s="67"/>
      <c r="C2888" s="67"/>
      <c r="D2888" s="67"/>
      <c r="E2888" s="68"/>
      <c r="F2888" s="108"/>
      <c r="G2888" s="111"/>
      <c r="H2888" s="109"/>
      <c r="I2888" s="108"/>
      <c r="J2888" s="115"/>
      <c r="K2888" s="113"/>
      <c r="L2888" s="108"/>
      <c r="M2888" s="115"/>
      <c r="N2888" s="113"/>
    </row>
    <row r="2889" spans="1:14" ht="16.5">
      <c r="A2889" s="105"/>
      <c r="B2889" s="67"/>
      <c r="C2889" s="67"/>
      <c r="D2889" s="67"/>
      <c r="E2889" s="68"/>
      <c r="F2889" s="108"/>
      <c r="G2889" s="111"/>
      <c r="H2889" s="109"/>
      <c r="I2889" s="108"/>
      <c r="J2889" s="115"/>
      <c r="K2889" s="113"/>
      <c r="L2889" s="108"/>
      <c r="M2889" s="115"/>
      <c r="N2889" s="113"/>
    </row>
    <row r="2890" spans="1:14" ht="16.5">
      <c r="A2890" s="105"/>
      <c r="B2890" s="67"/>
      <c r="C2890" s="67"/>
      <c r="D2890" s="67"/>
      <c r="E2890" s="68"/>
      <c r="F2890" s="108"/>
      <c r="G2890" s="111"/>
      <c r="H2890" s="109"/>
      <c r="I2890" s="108"/>
      <c r="J2890" s="115"/>
      <c r="K2890" s="113"/>
      <c r="L2890" s="108"/>
      <c r="M2890" s="115"/>
      <c r="N2890" s="113"/>
    </row>
    <row r="2891" spans="1:14" ht="16.5">
      <c r="A2891" s="105"/>
      <c r="B2891" s="67"/>
      <c r="C2891" s="67"/>
      <c r="D2891" s="67"/>
      <c r="E2891" s="68"/>
      <c r="F2891" s="108"/>
      <c r="G2891" s="111"/>
      <c r="H2891" s="109"/>
      <c r="I2891" s="108"/>
      <c r="J2891" s="115"/>
      <c r="K2891" s="113"/>
      <c r="L2891" s="108"/>
      <c r="M2891" s="115"/>
      <c r="N2891" s="113"/>
    </row>
    <row r="2892" spans="1:14" ht="16.5">
      <c r="A2892" s="105"/>
      <c r="B2892" s="67"/>
      <c r="C2892" s="67"/>
      <c r="D2892" s="67"/>
      <c r="E2892" s="68"/>
      <c r="F2892" s="108"/>
      <c r="G2892" s="111"/>
      <c r="H2892" s="109"/>
      <c r="I2892" s="108"/>
      <c r="J2892" s="115"/>
      <c r="K2892" s="113"/>
      <c r="L2892" s="108"/>
      <c r="M2892" s="115"/>
      <c r="N2892" s="113"/>
    </row>
    <row r="2893" spans="1:14" ht="16.5">
      <c r="A2893" s="105"/>
      <c r="B2893" s="67"/>
      <c r="C2893" s="67"/>
      <c r="D2893" s="67"/>
      <c r="E2893" s="68"/>
      <c r="F2893" s="108"/>
      <c r="G2893" s="111"/>
      <c r="H2893" s="109"/>
      <c r="I2893" s="108"/>
      <c r="J2893" s="115"/>
      <c r="K2893" s="113"/>
      <c r="L2893" s="108"/>
      <c r="M2893" s="115"/>
      <c r="N2893" s="113"/>
    </row>
    <row r="2894" spans="1:14" ht="16.5">
      <c r="A2894" s="105"/>
      <c r="B2894" s="67"/>
      <c r="C2894" s="67"/>
      <c r="D2894" s="67"/>
      <c r="E2894" s="68"/>
      <c r="F2894" s="108"/>
      <c r="G2894" s="111"/>
      <c r="H2894" s="109"/>
      <c r="I2894" s="108"/>
      <c r="J2894" s="115"/>
      <c r="K2894" s="113"/>
      <c r="L2894" s="108"/>
      <c r="M2894" s="115"/>
      <c r="N2894" s="113"/>
    </row>
    <row r="2895" spans="1:14" ht="16.5">
      <c r="A2895" s="105"/>
      <c r="B2895" s="67"/>
      <c r="C2895" s="67"/>
      <c r="D2895" s="67"/>
      <c r="E2895" s="68"/>
      <c r="F2895" s="108"/>
      <c r="G2895" s="111"/>
      <c r="H2895" s="109"/>
      <c r="I2895" s="108"/>
      <c r="J2895" s="115"/>
      <c r="K2895" s="113"/>
      <c r="L2895" s="108"/>
      <c r="M2895" s="115"/>
      <c r="N2895" s="113"/>
    </row>
    <row r="2896" spans="1:14" ht="16.5">
      <c r="A2896" s="105"/>
      <c r="B2896" s="67"/>
      <c r="C2896" s="67"/>
      <c r="D2896" s="67"/>
      <c r="E2896" s="68"/>
      <c r="F2896" s="108"/>
      <c r="G2896" s="111"/>
      <c r="H2896" s="109"/>
      <c r="I2896" s="108"/>
      <c r="J2896" s="115"/>
      <c r="K2896" s="113"/>
      <c r="L2896" s="108"/>
      <c r="M2896" s="115"/>
      <c r="N2896" s="113"/>
    </row>
    <row r="2897" spans="1:14" ht="16.5">
      <c r="A2897" s="105"/>
      <c r="B2897" s="67"/>
      <c r="C2897" s="67"/>
      <c r="D2897" s="67"/>
      <c r="E2897" s="68"/>
      <c r="F2897" s="108"/>
      <c r="G2897" s="111"/>
      <c r="H2897" s="109"/>
      <c r="I2897" s="108"/>
      <c r="J2897" s="115"/>
      <c r="K2897" s="113"/>
      <c r="L2897" s="108"/>
      <c r="M2897" s="115"/>
      <c r="N2897" s="113"/>
    </row>
    <row r="2898" spans="1:14" ht="16.5">
      <c r="A2898" s="105"/>
      <c r="B2898" s="67"/>
      <c r="C2898" s="67"/>
      <c r="D2898" s="67"/>
      <c r="E2898" s="68"/>
      <c r="F2898" s="108"/>
      <c r="G2898" s="111"/>
      <c r="H2898" s="109"/>
      <c r="I2898" s="108"/>
      <c r="J2898" s="115"/>
      <c r="K2898" s="113"/>
      <c r="L2898" s="108"/>
      <c r="M2898" s="115"/>
      <c r="N2898" s="113"/>
    </row>
    <row r="2899" spans="1:14" ht="16.5">
      <c r="A2899" s="105"/>
      <c r="B2899" s="67"/>
      <c r="C2899" s="67"/>
      <c r="D2899" s="67"/>
      <c r="E2899" s="68"/>
      <c r="F2899" s="108"/>
      <c r="G2899" s="111"/>
      <c r="H2899" s="109"/>
      <c r="I2899" s="108"/>
      <c r="J2899" s="115"/>
      <c r="K2899" s="113"/>
      <c r="L2899" s="108"/>
      <c r="M2899" s="115"/>
      <c r="N2899" s="113"/>
    </row>
    <row r="2900" spans="1:14" ht="16.5">
      <c r="A2900" s="105"/>
      <c r="B2900" s="67"/>
      <c r="C2900" s="67"/>
      <c r="D2900" s="67"/>
      <c r="E2900" s="68"/>
      <c r="F2900" s="108"/>
      <c r="G2900" s="111"/>
      <c r="H2900" s="109"/>
      <c r="I2900" s="108"/>
      <c r="J2900" s="115"/>
      <c r="K2900" s="113"/>
      <c r="L2900" s="108"/>
      <c r="M2900" s="115"/>
      <c r="N2900" s="113"/>
    </row>
    <row r="2901" spans="1:14" ht="16.5">
      <c r="A2901" s="105"/>
      <c r="B2901" s="67"/>
      <c r="C2901" s="67"/>
      <c r="D2901" s="67"/>
      <c r="E2901" s="68"/>
      <c r="F2901" s="108"/>
      <c r="G2901" s="111"/>
      <c r="H2901" s="109"/>
      <c r="I2901" s="108"/>
      <c r="J2901" s="115"/>
      <c r="K2901" s="113"/>
      <c r="L2901" s="108"/>
      <c r="M2901" s="115"/>
      <c r="N2901" s="113"/>
    </row>
    <row r="2902" spans="1:14" ht="16.5">
      <c r="A2902" s="105"/>
      <c r="B2902" s="67"/>
      <c r="C2902" s="67"/>
      <c r="D2902" s="67"/>
      <c r="E2902" s="68"/>
      <c r="F2902" s="108"/>
      <c r="G2902" s="111"/>
      <c r="H2902" s="109"/>
      <c r="I2902" s="108"/>
      <c r="J2902" s="115"/>
      <c r="K2902" s="113"/>
      <c r="L2902" s="108"/>
      <c r="M2902" s="115"/>
      <c r="N2902" s="113"/>
    </row>
    <row r="2903" spans="1:14" ht="16.5">
      <c r="A2903" s="105"/>
      <c r="B2903" s="67"/>
      <c r="C2903" s="67"/>
      <c r="D2903" s="67"/>
      <c r="E2903" s="68"/>
      <c r="F2903" s="108"/>
      <c r="G2903" s="111"/>
      <c r="H2903" s="109"/>
      <c r="I2903" s="108"/>
      <c r="J2903" s="115"/>
      <c r="K2903" s="113"/>
      <c r="L2903" s="108"/>
      <c r="M2903" s="115"/>
      <c r="N2903" s="113"/>
    </row>
    <row r="2904" spans="1:14" ht="16.5">
      <c r="A2904" s="105"/>
      <c r="B2904" s="67"/>
      <c r="C2904" s="67"/>
      <c r="D2904" s="67"/>
      <c r="E2904" s="68"/>
      <c r="F2904" s="108"/>
      <c r="G2904" s="111"/>
      <c r="H2904" s="109"/>
      <c r="I2904" s="108"/>
      <c r="J2904" s="115"/>
      <c r="K2904" s="113"/>
      <c r="L2904" s="108"/>
      <c r="M2904" s="115"/>
      <c r="N2904" s="113"/>
    </row>
    <row r="2905" spans="1:14" ht="16.5">
      <c r="A2905" s="105"/>
      <c r="B2905" s="67"/>
      <c r="C2905" s="67"/>
      <c r="D2905" s="67"/>
      <c r="E2905" s="68"/>
      <c r="F2905" s="108"/>
      <c r="G2905" s="111"/>
      <c r="H2905" s="109"/>
      <c r="I2905" s="108"/>
      <c r="J2905" s="115"/>
      <c r="K2905" s="113"/>
      <c r="L2905" s="108"/>
      <c r="M2905" s="115"/>
      <c r="N2905" s="113"/>
    </row>
    <row r="2906" spans="1:14" ht="16.5">
      <c r="A2906" s="105"/>
      <c r="B2906" s="67"/>
      <c r="C2906" s="67"/>
      <c r="D2906" s="67"/>
      <c r="E2906" s="68"/>
      <c r="F2906" s="108"/>
      <c r="G2906" s="111"/>
      <c r="H2906" s="109"/>
      <c r="I2906" s="108"/>
      <c r="J2906" s="115"/>
      <c r="K2906" s="113"/>
      <c r="L2906" s="108"/>
      <c r="M2906" s="115"/>
      <c r="N2906" s="113"/>
    </row>
    <row r="2907" spans="1:14" ht="16.5">
      <c r="A2907" s="105"/>
      <c r="B2907" s="67"/>
      <c r="C2907" s="67"/>
      <c r="D2907" s="67"/>
      <c r="E2907" s="68"/>
      <c r="F2907" s="108"/>
      <c r="G2907" s="111"/>
      <c r="H2907" s="109"/>
      <c r="I2907" s="108"/>
      <c r="J2907" s="115"/>
      <c r="K2907" s="113"/>
      <c r="L2907" s="108"/>
      <c r="M2907" s="115"/>
      <c r="N2907" s="113"/>
    </row>
    <row r="2908" spans="1:14" ht="16.5">
      <c r="A2908" s="105"/>
      <c r="B2908" s="67"/>
      <c r="C2908" s="67"/>
      <c r="D2908" s="67"/>
      <c r="E2908" s="68"/>
      <c r="F2908" s="108"/>
      <c r="G2908" s="111"/>
      <c r="H2908" s="109"/>
      <c r="I2908" s="108"/>
      <c r="J2908" s="115"/>
      <c r="K2908" s="113"/>
      <c r="L2908" s="108"/>
      <c r="M2908" s="115"/>
      <c r="N2908" s="113"/>
    </row>
    <row r="2909" spans="1:14" ht="16.5">
      <c r="A2909" s="105"/>
      <c r="B2909" s="67"/>
      <c r="C2909" s="67"/>
      <c r="D2909" s="67"/>
      <c r="E2909" s="68"/>
      <c r="F2909" s="108"/>
      <c r="G2909" s="111"/>
      <c r="H2909" s="109"/>
      <c r="I2909" s="108"/>
      <c r="J2909" s="115"/>
      <c r="K2909" s="113"/>
      <c r="L2909" s="108"/>
      <c r="M2909" s="115"/>
      <c r="N2909" s="113"/>
    </row>
    <row r="2910" spans="1:14" ht="16.5">
      <c r="A2910" s="105"/>
      <c r="B2910" s="67"/>
      <c r="C2910" s="67"/>
      <c r="D2910" s="67"/>
      <c r="E2910" s="68"/>
      <c r="F2910" s="108"/>
      <c r="G2910" s="111"/>
      <c r="H2910" s="109"/>
      <c r="I2910" s="108"/>
      <c r="J2910" s="115"/>
      <c r="K2910" s="113"/>
      <c r="L2910" s="108"/>
      <c r="M2910" s="115"/>
      <c r="N2910" s="113"/>
    </row>
    <row r="2911" spans="1:14" ht="16.5">
      <c r="A2911" s="105"/>
      <c r="B2911" s="67"/>
      <c r="C2911" s="67"/>
      <c r="D2911" s="67"/>
      <c r="E2911" s="68"/>
      <c r="F2911" s="108"/>
      <c r="G2911" s="111"/>
      <c r="H2911" s="109"/>
      <c r="I2911" s="108"/>
      <c r="J2911" s="115"/>
      <c r="K2911" s="113"/>
      <c r="L2911" s="108"/>
      <c r="M2911" s="115"/>
      <c r="N2911" s="113"/>
    </row>
    <row r="2912" spans="1:14" ht="16.5">
      <c r="A2912" s="105"/>
      <c r="B2912" s="67"/>
      <c r="C2912" s="67"/>
      <c r="D2912" s="67"/>
      <c r="E2912" s="68"/>
      <c r="F2912" s="108"/>
      <c r="G2912" s="111"/>
      <c r="H2912" s="109"/>
      <c r="I2912" s="108"/>
      <c r="J2912" s="115"/>
      <c r="K2912" s="113"/>
      <c r="L2912" s="108"/>
      <c r="M2912" s="115"/>
      <c r="N2912" s="113"/>
    </row>
    <row r="2913" spans="1:14" ht="16.5">
      <c r="A2913" s="105"/>
      <c r="B2913" s="67"/>
      <c r="C2913" s="67"/>
      <c r="D2913" s="67"/>
      <c r="E2913" s="68"/>
      <c r="F2913" s="108"/>
      <c r="G2913" s="111"/>
      <c r="H2913" s="109"/>
      <c r="I2913" s="108"/>
      <c r="J2913" s="115"/>
      <c r="K2913" s="113"/>
      <c r="L2913" s="108"/>
      <c r="M2913" s="115"/>
      <c r="N2913" s="113"/>
    </row>
    <row r="2914" spans="1:14" ht="16.5">
      <c r="A2914" s="105"/>
      <c r="B2914" s="67"/>
      <c r="C2914" s="67"/>
      <c r="D2914" s="67"/>
      <c r="E2914" s="68"/>
      <c r="F2914" s="108"/>
      <c r="G2914" s="111"/>
      <c r="H2914" s="109"/>
      <c r="I2914" s="108"/>
      <c r="J2914" s="115"/>
      <c r="K2914" s="113"/>
      <c r="L2914" s="108"/>
      <c r="M2914" s="115"/>
      <c r="N2914" s="113"/>
    </row>
    <row r="2915" spans="1:14" ht="16.5">
      <c r="A2915" s="105"/>
      <c r="B2915" s="67"/>
      <c r="C2915" s="67"/>
      <c r="D2915" s="67"/>
      <c r="E2915" s="68"/>
      <c r="F2915" s="108"/>
      <c r="G2915" s="111"/>
      <c r="H2915" s="109"/>
      <c r="I2915" s="108"/>
      <c r="J2915" s="115"/>
      <c r="K2915" s="113"/>
      <c r="L2915" s="108"/>
      <c r="M2915" s="115"/>
      <c r="N2915" s="113"/>
    </row>
    <row r="2916" spans="1:14" ht="16.5">
      <c r="A2916" s="105"/>
      <c r="B2916" s="67"/>
      <c r="C2916" s="67"/>
      <c r="D2916" s="67"/>
      <c r="E2916" s="68"/>
      <c r="F2916" s="108"/>
      <c r="G2916" s="111"/>
      <c r="H2916" s="109"/>
      <c r="I2916" s="108"/>
      <c r="J2916" s="115"/>
      <c r="K2916" s="113"/>
      <c r="L2916" s="108"/>
      <c r="M2916" s="115"/>
      <c r="N2916" s="113"/>
    </row>
    <row r="2917" spans="1:14" ht="16.5">
      <c r="A2917" s="105"/>
      <c r="B2917" s="67"/>
      <c r="C2917" s="67"/>
      <c r="D2917" s="67"/>
      <c r="E2917" s="68"/>
      <c r="F2917" s="108"/>
      <c r="G2917" s="111"/>
      <c r="H2917" s="109"/>
      <c r="I2917" s="108"/>
      <c r="J2917" s="115"/>
      <c r="K2917" s="113"/>
      <c r="L2917" s="108"/>
      <c r="M2917" s="115"/>
      <c r="N2917" s="113"/>
    </row>
    <row r="2918" spans="1:14" ht="16.5">
      <c r="A2918" s="105"/>
      <c r="B2918" s="67"/>
      <c r="C2918" s="67"/>
      <c r="D2918" s="67"/>
      <c r="E2918" s="68"/>
      <c r="F2918" s="108"/>
      <c r="G2918" s="111"/>
      <c r="H2918" s="109"/>
      <c r="I2918" s="108"/>
      <c r="J2918" s="115"/>
      <c r="K2918" s="113"/>
      <c r="L2918" s="108"/>
      <c r="M2918" s="115"/>
      <c r="N2918" s="113"/>
    </row>
    <row r="2919" spans="1:14" ht="16.5">
      <c r="A2919" s="105"/>
      <c r="B2919" s="67"/>
      <c r="C2919" s="67"/>
      <c r="D2919" s="67"/>
      <c r="E2919" s="68"/>
      <c r="F2919" s="108"/>
      <c r="G2919" s="111"/>
      <c r="H2919" s="109"/>
      <c r="I2919" s="108"/>
      <c r="J2919" s="115"/>
      <c r="K2919" s="113"/>
      <c r="L2919" s="108"/>
      <c r="M2919" s="115"/>
      <c r="N2919" s="113"/>
    </row>
    <row r="2920" spans="1:14" ht="16.5">
      <c r="A2920" s="105"/>
      <c r="B2920" s="67"/>
      <c r="C2920" s="67"/>
      <c r="D2920" s="67"/>
      <c r="E2920" s="68"/>
      <c r="F2920" s="108"/>
      <c r="G2920" s="111"/>
      <c r="H2920" s="109"/>
      <c r="I2920" s="108"/>
      <c r="J2920" s="115"/>
      <c r="K2920" s="113"/>
      <c r="L2920" s="108"/>
      <c r="M2920" s="115"/>
      <c r="N2920" s="113"/>
    </row>
    <row r="2921" spans="1:14" ht="16.5">
      <c r="A2921" s="105"/>
      <c r="B2921" s="67"/>
      <c r="C2921" s="67"/>
      <c r="D2921" s="67"/>
      <c r="E2921" s="68"/>
      <c r="F2921" s="108"/>
      <c r="G2921" s="111"/>
      <c r="H2921" s="109"/>
      <c r="I2921" s="108"/>
      <c r="J2921" s="115"/>
      <c r="K2921" s="113"/>
      <c r="L2921" s="108"/>
      <c r="M2921" s="115"/>
      <c r="N2921" s="113"/>
    </row>
    <row r="2922" spans="1:14" ht="16.5">
      <c r="A2922" s="105"/>
      <c r="B2922" s="67"/>
      <c r="C2922" s="67"/>
      <c r="D2922" s="67"/>
      <c r="E2922" s="68"/>
      <c r="F2922" s="108"/>
      <c r="G2922" s="111"/>
      <c r="H2922" s="109"/>
      <c r="I2922" s="108"/>
      <c r="J2922" s="115"/>
      <c r="K2922" s="113"/>
      <c r="L2922" s="108"/>
      <c r="M2922" s="115"/>
      <c r="N2922" s="113"/>
    </row>
    <row r="2923" spans="1:14" ht="16.5">
      <c r="A2923" s="105"/>
      <c r="B2923" s="67"/>
      <c r="C2923" s="67"/>
      <c r="D2923" s="67"/>
      <c r="E2923" s="68"/>
      <c r="F2923" s="108"/>
      <c r="G2923" s="111"/>
      <c r="H2923" s="109"/>
      <c r="I2923" s="108"/>
      <c r="J2923" s="115"/>
      <c r="K2923" s="113"/>
      <c r="L2923" s="108"/>
      <c r="M2923" s="115"/>
      <c r="N2923" s="113"/>
    </row>
    <row r="2924" spans="1:14" ht="16.5">
      <c r="A2924" s="105"/>
      <c r="B2924" s="67"/>
      <c r="C2924" s="67"/>
      <c r="D2924" s="67"/>
      <c r="E2924" s="68"/>
      <c r="F2924" s="108"/>
      <c r="G2924" s="111"/>
      <c r="H2924" s="109"/>
      <c r="I2924" s="108"/>
      <c r="J2924" s="115"/>
      <c r="K2924" s="113"/>
      <c r="L2924" s="108"/>
      <c r="M2924" s="115"/>
      <c r="N2924" s="113"/>
    </row>
    <row r="2925" spans="1:14" ht="16.5">
      <c r="A2925" s="105"/>
      <c r="B2925" s="67"/>
      <c r="C2925" s="67"/>
      <c r="D2925" s="67"/>
      <c r="E2925" s="68"/>
      <c r="F2925" s="108"/>
      <c r="G2925" s="111"/>
      <c r="H2925" s="109"/>
      <c r="I2925" s="108"/>
      <c r="J2925" s="115"/>
      <c r="K2925" s="113"/>
      <c r="L2925" s="108"/>
      <c r="M2925" s="115"/>
      <c r="N2925" s="113"/>
    </row>
    <row r="2926" spans="1:14" ht="16.5">
      <c r="A2926" s="105"/>
      <c r="B2926" s="67"/>
      <c r="C2926" s="67"/>
      <c r="D2926" s="67"/>
      <c r="E2926" s="68"/>
      <c r="F2926" s="108"/>
      <c r="G2926" s="111"/>
      <c r="H2926" s="109"/>
      <c r="I2926" s="108"/>
      <c r="J2926" s="115"/>
      <c r="K2926" s="113"/>
      <c r="L2926" s="108"/>
      <c r="M2926" s="115"/>
      <c r="N2926" s="113"/>
    </row>
    <row r="2927" spans="1:14" ht="16.5">
      <c r="A2927" s="105"/>
      <c r="B2927" s="67"/>
      <c r="C2927" s="67"/>
      <c r="D2927" s="67"/>
      <c r="E2927" s="68"/>
      <c r="F2927" s="108"/>
      <c r="G2927" s="111"/>
      <c r="H2927" s="109"/>
      <c r="I2927" s="108"/>
      <c r="J2927" s="115"/>
      <c r="K2927" s="113"/>
      <c r="L2927" s="108"/>
      <c r="M2927" s="115"/>
      <c r="N2927" s="113"/>
    </row>
    <row r="2928" spans="1:14" ht="16.5">
      <c r="A2928" s="105"/>
      <c r="B2928" s="67"/>
      <c r="C2928" s="67"/>
      <c r="D2928" s="67"/>
      <c r="E2928" s="68"/>
      <c r="F2928" s="108"/>
      <c r="G2928" s="111"/>
      <c r="H2928" s="109"/>
      <c r="I2928" s="108"/>
      <c r="J2928" s="115"/>
      <c r="K2928" s="113"/>
      <c r="L2928" s="108"/>
      <c r="M2928" s="115"/>
      <c r="N2928" s="113"/>
    </row>
    <row r="2929" spans="1:14" ht="16.5">
      <c r="A2929" s="105"/>
      <c r="B2929" s="67"/>
      <c r="C2929" s="67"/>
      <c r="D2929" s="67"/>
      <c r="E2929" s="68"/>
      <c r="F2929" s="108"/>
      <c r="G2929" s="111"/>
      <c r="H2929" s="109"/>
      <c r="I2929" s="108"/>
      <c r="J2929" s="115"/>
      <c r="K2929" s="113"/>
      <c r="L2929" s="108"/>
      <c r="M2929" s="115"/>
      <c r="N2929" s="113"/>
    </row>
    <row r="2930" spans="1:14" ht="16.5">
      <c r="A2930" s="105"/>
      <c r="B2930" s="67"/>
      <c r="C2930" s="67"/>
      <c r="D2930" s="67"/>
      <c r="E2930" s="68"/>
      <c r="F2930" s="108"/>
      <c r="G2930" s="111"/>
      <c r="H2930" s="109"/>
      <c r="I2930" s="108"/>
      <c r="J2930" s="115"/>
      <c r="K2930" s="113"/>
      <c r="L2930" s="108"/>
      <c r="M2930" s="115"/>
      <c r="N2930" s="113"/>
    </row>
    <row r="2931" spans="1:14" ht="16.5">
      <c r="A2931" s="105"/>
      <c r="B2931" s="67"/>
      <c r="C2931" s="67"/>
      <c r="D2931" s="67"/>
      <c r="E2931" s="68"/>
      <c r="F2931" s="108"/>
      <c r="G2931" s="111"/>
      <c r="H2931" s="109"/>
      <c r="I2931" s="108"/>
      <c r="J2931" s="115"/>
      <c r="K2931" s="113"/>
      <c r="L2931" s="108"/>
      <c r="M2931" s="115"/>
      <c r="N2931" s="113"/>
    </row>
    <row r="2932" spans="1:14" ht="16.5">
      <c r="A2932" s="105"/>
      <c r="B2932" s="67"/>
      <c r="C2932" s="67"/>
      <c r="D2932" s="67"/>
      <c r="E2932" s="68"/>
      <c r="F2932" s="108"/>
      <c r="G2932" s="111"/>
      <c r="H2932" s="109"/>
      <c r="I2932" s="108"/>
      <c r="J2932" s="115"/>
      <c r="K2932" s="113"/>
      <c r="L2932" s="108"/>
      <c r="M2932" s="115"/>
      <c r="N2932" s="113"/>
    </row>
    <row r="2933" spans="1:14" ht="16.5">
      <c r="A2933" s="105"/>
      <c r="B2933" s="67"/>
      <c r="C2933" s="67"/>
      <c r="D2933" s="67"/>
      <c r="E2933" s="68"/>
      <c r="F2933" s="108"/>
      <c r="G2933" s="111"/>
      <c r="H2933" s="109"/>
      <c r="I2933" s="108"/>
      <c r="J2933" s="115"/>
      <c r="K2933" s="113"/>
      <c r="L2933" s="108"/>
      <c r="M2933" s="115"/>
      <c r="N2933" s="113"/>
    </row>
    <row r="2934" spans="1:14" ht="16.5">
      <c r="A2934" s="105"/>
      <c r="B2934" s="67"/>
      <c r="C2934" s="67"/>
      <c r="D2934" s="67"/>
      <c r="E2934" s="68"/>
      <c r="F2934" s="108"/>
      <c r="G2934" s="111"/>
      <c r="H2934" s="109"/>
      <c r="I2934" s="108"/>
      <c r="J2934" s="115"/>
      <c r="K2934" s="113"/>
      <c r="L2934" s="108"/>
      <c r="M2934" s="115"/>
      <c r="N2934" s="113"/>
    </row>
    <row r="2935" spans="1:14" ht="16.5">
      <c r="A2935" s="105"/>
      <c r="B2935" s="67"/>
      <c r="C2935" s="67"/>
      <c r="D2935" s="67"/>
      <c r="E2935" s="68"/>
      <c r="F2935" s="108"/>
      <c r="G2935" s="111"/>
      <c r="H2935" s="109"/>
      <c r="I2935" s="108"/>
      <c r="J2935" s="115"/>
      <c r="K2935" s="113"/>
      <c r="L2935" s="108"/>
      <c r="M2935" s="115"/>
      <c r="N2935" s="113"/>
    </row>
    <row r="2936" spans="1:14" ht="16.5">
      <c r="A2936" s="105"/>
      <c r="B2936" s="67"/>
      <c r="C2936" s="67"/>
      <c r="D2936" s="67"/>
      <c r="E2936" s="68"/>
      <c r="F2936" s="108"/>
      <c r="G2936" s="111"/>
      <c r="H2936" s="109"/>
      <c r="I2936" s="108"/>
      <c r="J2936" s="115"/>
      <c r="K2936" s="113"/>
      <c r="L2936" s="108"/>
      <c r="M2936" s="115"/>
      <c r="N2936" s="113"/>
    </row>
    <row r="2937" spans="1:14" ht="16.5">
      <c r="A2937" s="105"/>
      <c r="B2937" s="67"/>
      <c r="C2937" s="67"/>
      <c r="D2937" s="67"/>
      <c r="E2937" s="68"/>
      <c r="F2937" s="108"/>
      <c r="G2937" s="111"/>
      <c r="H2937" s="109"/>
      <c r="I2937" s="108"/>
      <c r="J2937" s="115"/>
      <c r="K2937" s="113"/>
      <c r="L2937" s="108"/>
      <c r="M2937" s="115"/>
      <c r="N2937" s="113"/>
    </row>
    <row r="2938" spans="1:14" ht="16.5">
      <c r="A2938" s="105"/>
      <c r="B2938" s="67"/>
      <c r="C2938" s="67"/>
      <c r="D2938" s="67"/>
      <c r="E2938" s="68"/>
      <c r="F2938" s="108"/>
      <c r="G2938" s="111"/>
      <c r="H2938" s="109"/>
      <c r="I2938" s="108"/>
      <c r="J2938" s="115"/>
      <c r="K2938" s="113"/>
      <c r="L2938" s="108"/>
      <c r="M2938" s="115"/>
      <c r="N2938" s="113"/>
    </row>
    <row r="2939" spans="1:14" ht="16.5">
      <c r="A2939" s="105"/>
      <c r="B2939" s="67"/>
      <c r="C2939" s="67"/>
      <c r="D2939" s="67"/>
      <c r="E2939" s="68"/>
      <c r="F2939" s="108"/>
      <c r="G2939" s="111"/>
      <c r="H2939" s="109"/>
      <c r="I2939" s="108"/>
      <c r="J2939" s="115"/>
      <c r="K2939" s="113"/>
      <c r="L2939" s="108"/>
      <c r="M2939" s="115"/>
      <c r="N2939" s="113"/>
    </row>
    <row r="2940" spans="1:14" ht="16.5">
      <c r="A2940" s="105"/>
      <c r="B2940" s="67"/>
      <c r="C2940" s="67"/>
      <c r="D2940" s="67"/>
      <c r="E2940" s="68"/>
      <c r="F2940" s="108"/>
      <c r="G2940" s="111"/>
      <c r="H2940" s="109"/>
      <c r="I2940" s="108"/>
      <c r="J2940" s="115"/>
      <c r="K2940" s="113"/>
      <c r="L2940" s="108"/>
      <c r="M2940" s="115"/>
      <c r="N2940" s="113"/>
    </row>
    <row r="2941" spans="1:14" ht="16.5">
      <c r="A2941" s="105"/>
      <c r="B2941" s="67"/>
      <c r="C2941" s="67"/>
      <c r="D2941" s="67"/>
      <c r="E2941" s="68"/>
      <c r="F2941" s="108"/>
      <c r="G2941" s="111"/>
      <c r="H2941" s="109"/>
      <c r="I2941" s="108"/>
      <c r="J2941" s="115"/>
      <c r="K2941" s="113"/>
      <c r="L2941" s="108"/>
      <c r="M2941" s="115"/>
      <c r="N2941" s="113"/>
    </row>
    <row r="2942" spans="1:14" ht="16.5">
      <c r="A2942" s="105"/>
      <c r="B2942" s="67"/>
      <c r="C2942" s="67"/>
      <c r="D2942" s="67"/>
      <c r="E2942" s="68"/>
      <c r="F2942" s="108"/>
      <c r="G2942" s="111"/>
      <c r="H2942" s="109"/>
      <c r="I2942" s="108"/>
      <c r="J2942" s="115"/>
      <c r="K2942" s="113"/>
      <c r="L2942" s="108"/>
      <c r="M2942" s="115"/>
      <c r="N2942" s="113"/>
    </row>
    <row r="2943" spans="1:14" ht="16.5">
      <c r="A2943" s="105"/>
      <c r="B2943" s="67"/>
      <c r="C2943" s="67"/>
      <c r="D2943" s="67"/>
      <c r="E2943" s="68"/>
      <c r="F2943" s="108"/>
      <c r="G2943" s="111"/>
      <c r="H2943" s="109"/>
      <c r="I2943" s="108"/>
      <c r="J2943" s="115"/>
      <c r="K2943" s="113"/>
      <c r="L2943" s="108"/>
      <c r="M2943" s="115"/>
      <c r="N2943" s="113"/>
    </row>
    <row r="2944" spans="1:14" ht="16.5">
      <c r="A2944" s="105"/>
      <c r="B2944" s="67"/>
      <c r="C2944" s="67"/>
      <c r="D2944" s="67"/>
      <c r="E2944" s="68"/>
      <c r="F2944" s="108"/>
      <c r="G2944" s="111"/>
      <c r="H2944" s="109"/>
      <c r="I2944" s="108"/>
      <c r="J2944" s="115"/>
      <c r="K2944" s="113"/>
      <c r="L2944" s="108"/>
      <c r="M2944" s="115"/>
      <c r="N2944" s="113"/>
    </row>
    <row r="2945" spans="1:14" ht="16.5">
      <c r="A2945" s="105"/>
      <c r="B2945" s="67"/>
      <c r="C2945" s="67"/>
      <c r="D2945" s="67"/>
      <c r="E2945" s="68"/>
      <c r="F2945" s="108"/>
      <c r="G2945" s="111"/>
      <c r="H2945" s="109"/>
      <c r="I2945" s="108"/>
      <c r="J2945" s="115"/>
      <c r="K2945" s="113"/>
      <c r="L2945" s="108"/>
      <c r="M2945" s="115"/>
      <c r="N2945" s="113"/>
    </row>
    <row r="2946" spans="1:14" ht="16.5">
      <c r="A2946" s="105"/>
      <c r="B2946" s="67"/>
      <c r="C2946" s="67"/>
      <c r="D2946" s="67"/>
      <c r="E2946" s="68"/>
      <c r="F2946" s="108"/>
      <c r="G2946" s="111"/>
      <c r="H2946" s="109"/>
      <c r="I2946" s="108"/>
      <c r="J2946" s="115"/>
      <c r="K2946" s="113"/>
      <c r="L2946" s="108"/>
      <c r="M2946" s="115"/>
      <c r="N2946" s="113"/>
    </row>
    <row r="2947" spans="1:14" ht="16.5">
      <c r="A2947" s="105"/>
      <c r="B2947" s="67"/>
      <c r="C2947" s="67"/>
      <c r="D2947" s="67"/>
      <c r="E2947" s="68"/>
      <c r="F2947" s="108"/>
      <c r="G2947" s="111"/>
      <c r="H2947" s="109"/>
      <c r="I2947" s="108"/>
      <c r="J2947" s="115"/>
      <c r="K2947" s="113"/>
      <c r="L2947" s="108"/>
      <c r="M2947" s="115"/>
      <c r="N2947" s="113"/>
    </row>
    <row r="2948" spans="1:14" ht="16.5">
      <c r="A2948" s="105"/>
      <c r="B2948" s="67"/>
      <c r="C2948" s="67"/>
      <c r="D2948" s="67"/>
      <c r="E2948" s="68"/>
      <c r="F2948" s="108"/>
      <c r="G2948" s="111"/>
      <c r="H2948" s="109"/>
      <c r="I2948" s="108"/>
      <c r="J2948" s="115"/>
      <c r="K2948" s="113"/>
      <c r="L2948" s="108"/>
      <c r="M2948" s="115"/>
      <c r="N2948" s="113"/>
    </row>
    <row r="2949" spans="1:14" ht="16.5">
      <c r="A2949" s="105"/>
      <c r="B2949" s="67"/>
      <c r="C2949" s="67"/>
      <c r="D2949" s="67"/>
      <c r="E2949" s="68"/>
      <c r="F2949" s="108"/>
      <c r="G2949" s="111"/>
      <c r="H2949" s="109"/>
      <c r="I2949" s="108"/>
      <c r="J2949" s="115"/>
      <c r="K2949" s="113"/>
      <c r="L2949" s="108"/>
      <c r="M2949" s="115"/>
      <c r="N2949" s="113"/>
    </row>
    <row r="2950" spans="1:14" ht="16.5">
      <c r="A2950" s="105"/>
      <c r="B2950" s="67"/>
      <c r="C2950" s="67"/>
      <c r="D2950" s="67"/>
      <c r="E2950" s="68"/>
      <c r="F2950" s="108"/>
      <c r="G2950" s="111"/>
      <c r="H2950" s="109"/>
      <c r="I2950" s="108"/>
      <c r="J2950" s="115"/>
      <c r="K2950" s="113"/>
      <c r="L2950" s="108"/>
      <c r="M2950" s="115"/>
      <c r="N2950" s="113"/>
    </row>
    <row r="2951" spans="1:14" ht="16.5">
      <c r="A2951" s="105"/>
      <c r="B2951" s="67"/>
      <c r="C2951" s="67"/>
      <c r="D2951" s="67"/>
      <c r="E2951" s="68"/>
      <c r="F2951" s="108"/>
      <c r="G2951" s="111"/>
      <c r="H2951" s="109"/>
      <c r="I2951" s="108"/>
      <c r="J2951" s="115"/>
      <c r="K2951" s="113"/>
      <c r="L2951" s="108"/>
      <c r="M2951" s="115"/>
      <c r="N2951" s="113"/>
    </row>
    <row r="2952" spans="1:14" ht="16.5">
      <c r="A2952" s="105"/>
      <c r="B2952" s="67"/>
      <c r="C2952" s="67"/>
      <c r="D2952" s="67"/>
      <c r="E2952" s="68"/>
      <c r="F2952" s="108"/>
      <c r="G2952" s="111"/>
      <c r="H2952" s="109"/>
      <c r="I2952" s="108"/>
      <c r="J2952" s="115"/>
      <c r="K2952" s="113"/>
      <c r="L2952" s="108"/>
      <c r="M2952" s="115"/>
      <c r="N2952" s="113"/>
    </row>
    <row r="2953" spans="1:14" ht="16.5">
      <c r="A2953" s="105"/>
      <c r="B2953" s="67"/>
      <c r="C2953" s="67"/>
      <c r="D2953" s="67"/>
      <c r="E2953" s="68"/>
      <c r="F2953" s="108"/>
      <c r="G2953" s="111"/>
      <c r="H2953" s="109"/>
      <c r="I2953" s="108"/>
      <c r="J2953" s="115"/>
      <c r="K2953" s="113"/>
      <c r="L2953" s="108"/>
      <c r="M2953" s="115"/>
      <c r="N2953" s="113"/>
    </row>
    <row r="2954" spans="1:14" ht="16.5">
      <c r="A2954" s="105"/>
      <c r="B2954" s="67"/>
      <c r="C2954" s="67"/>
      <c r="D2954" s="67"/>
      <c r="E2954" s="68"/>
      <c r="F2954" s="108"/>
      <c r="G2954" s="111"/>
      <c r="H2954" s="109"/>
      <c r="I2954" s="108"/>
      <c r="J2954" s="115"/>
      <c r="K2954" s="113"/>
      <c r="L2954" s="108"/>
      <c r="M2954" s="115"/>
      <c r="N2954" s="113"/>
    </row>
    <row r="2955" spans="1:14" ht="16.5">
      <c r="A2955" s="105"/>
      <c r="B2955" s="67"/>
      <c r="C2955" s="67"/>
      <c r="D2955" s="67"/>
      <c r="E2955" s="68"/>
      <c r="F2955" s="108"/>
      <c r="G2955" s="111"/>
      <c r="H2955" s="109"/>
      <c r="I2955" s="108"/>
      <c r="J2955" s="115"/>
      <c r="K2955" s="113"/>
      <c r="L2955" s="108"/>
      <c r="M2955" s="115"/>
      <c r="N2955" s="113"/>
    </row>
    <row r="2956" spans="1:14" ht="16.5">
      <c r="A2956" s="105"/>
      <c r="B2956" s="67"/>
      <c r="C2956" s="67"/>
      <c r="D2956" s="67"/>
      <c r="E2956" s="68"/>
      <c r="F2956" s="108"/>
      <c r="G2956" s="111"/>
      <c r="H2956" s="109"/>
      <c r="I2956" s="108"/>
      <c r="J2956" s="115"/>
      <c r="K2956" s="113"/>
      <c r="L2956" s="108"/>
      <c r="M2956" s="115"/>
      <c r="N2956" s="113"/>
    </row>
    <row r="2957" spans="1:14" ht="16.5">
      <c r="A2957" s="105"/>
      <c r="B2957" s="67"/>
      <c r="C2957" s="67"/>
      <c r="D2957" s="67"/>
      <c r="E2957" s="68"/>
      <c r="F2957" s="108"/>
      <c r="G2957" s="111"/>
      <c r="H2957" s="109"/>
      <c r="I2957" s="108"/>
      <c r="J2957" s="115"/>
      <c r="K2957" s="113"/>
      <c r="L2957" s="108"/>
      <c r="M2957" s="115"/>
      <c r="N2957" s="113"/>
    </row>
    <row r="2958" spans="1:14" ht="16.5">
      <c r="A2958" s="105"/>
      <c r="B2958" s="67"/>
      <c r="C2958" s="67"/>
      <c r="D2958" s="67"/>
      <c r="E2958" s="68"/>
      <c r="F2958" s="108"/>
      <c r="G2958" s="111"/>
      <c r="H2958" s="109"/>
      <c r="I2958" s="108"/>
      <c r="J2958" s="115"/>
      <c r="K2958" s="113"/>
      <c r="L2958" s="108"/>
      <c r="M2958" s="115"/>
      <c r="N2958" s="113"/>
    </row>
    <row r="2959" spans="1:14" ht="16.5">
      <c r="A2959" s="105"/>
      <c r="B2959" s="67"/>
      <c r="C2959" s="67"/>
      <c r="D2959" s="67"/>
      <c r="E2959" s="68"/>
      <c r="F2959" s="108"/>
      <c r="G2959" s="111"/>
      <c r="H2959" s="109"/>
      <c r="I2959" s="108"/>
      <c r="J2959" s="115"/>
      <c r="K2959" s="113"/>
      <c r="L2959" s="108"/>
      <c r="M2959" s="115"/>
      <c r="N2959" s="113"/>
    </row>
    <row r="2960" spans="1:14" ht="16.5">
      <c r="A2960" s="105"/>
      <c r="B2960" s="67"/>
      <c r="C2960" s="67"/>
      <c r="D2960" s="67"/>
      <c r="E2960" s="68"/>
      <c r="F2960" s="108"/>
      <c r="G2960" s="111"/>
      <c r="H2960" s="109"/>
      <c r="I2960" s="108"/>
      <c r="J2960" s="115"/>
      <c r="K2960" s="113"/>
      <c r="L2960" s="108"/>
      <c r="M2960" s="115"/>
      <c r="N2960" s="113"/>
    </row>
    <row r="2961" spans="1:14" ht="16.5">
      <c r="A2961" s="105"/>
      <c r="B2961" s="67"/>
      <c r="C2961" s="67"/>
      <c r="D2961" s="67"/>
      <c r="E2961" s="68"/>
      <c r="F2961" s="108"/>
      <c r="G2961" s="111"/>
      <c r="H2961" s="109"/>
      <c r="I2961" s="108"/>
      <c r="J2961" s="115"/>
      <c r="K2961" s="113"/>
      <c r="L2961" s="108"/>
      <c r="M2961" s="115"/>
      <c r="N2961" s="113"/>
    </row>
    <row r="2962" spans="1:14" ht="16.5">
      <c r="A2962" s="105"/>
      <c r="B2962" s="67"/>
      <c r="C2962" s="67"/>
      <c r="D2962" s="67"/>
      <c r="E2962" s="68"/>
      <c r="F2962" s="108"/>
      <c r="G2962" s="111"/>
      <c r="H2962" s="109"/>
      <c r="I2962" s="108"/>
      <c r="J2962" s="115"/>
      <c r="K2962" s="113"/>
      <c r="L2962" s="108"/>
      <c r="M2962" s="115"/>
      <c r="N2962" s="113"/>
    </row>
    <row r="2963" spans="1:14" ht="16.5">
      <c r="A2963" s="105"/>
      <c r="B2963" s="67"/>
      <c r="C2963" s="67"/>
      <c r="D2963" s="67"/>
      <c r="E2963" s="68"/>
      <c r="F2963" s="108"/>
      <c r="G2963" s="111"/>
      <c r="H2963" s="109"/>
      <c r="I2963" s="108"/>
      <c r="J2963" s="115"/>
      <c r="K2963" s="113"/>
      <c r="L2963" s="108"/>
      <c r="M2963" s="115"/>
      <c r="N2963" s="113"/>
    </row>
    <row r="2964" spans="1:14" ht="16.5">
      <c r="A2964" s="105"/>
      <c r="B2964" s="67"/>
      <c r="C2964" s="67"/>
      <c r="D2964" s="67"/>
      <c r="E2964" s="68"/>
      <c r="F2964" s="108"/>
      <c r="G2964" s="111"/>
      <c r="H2964" s="109"/>
      <c r="I2964" s="108"/>
      <c r="J2964" s="115"/>
      <c r="K2964" s="113"/>
      <c r="L2964" s="108"/>
      <c r="M2964" s="115"/>
      <c r="N2964" s="113"/>
    </row>
    <row r="2965" spans="1:14" ht="16.5">
      <c r="A2965" s="105"/>
      <c r="B2965" s="67"/>
      <c r="C2965" s="67"/>
      <c r="D2965" s="67"/>
      <c r="E2965" s="68"/>
      <c r="F2965" s="108"/>
      <c r="G2965" s="111"/>
      <c r="H2965" s="109"/>
      <c r="I2965" s="108"/>
      <c r="J2965" s="115"/>
      <c r="K2965" s="113"/>
      <c r="L2965" s="108"/>
      <c r="M2965" s="115"/>
      <c r="N2965" s="113"/>
    </row>
    <row r="2966" spans="1:14" ht="16.5">
      <c r="A2966" s="105"/>
      <c r="B2966" s="67"/>
      <c r="C2966" s="67"/>
      <c r="D2966" s="67"/>
      <c r="E2966" s="68"/>
      <c r="F2966" s="108"/>
      <c r="G2966" s="111"/>
      <c r="H2966" s="109"/>
      <c r="I2966" s="108"/>
      <c r="J2966" s="115"/>
      <c r="K2966" s="113"/>
      <c r="L2966" s="108"/>
      <c r="M2966" s="115"/>
      <c r="N2966" s="113"/>
    </row>
    <row r="2967" spans="1:14" ht="16.5">
      <c r="A2967" s="105"/>
      <c r="B2967" s="67"/>
      <c r="C2967" s="67"/>
      <c r="D2967" s="67"/>
      <c r="E2967" s="68"/>
      <c r="F2967" s="108"/>
      <c r="G2967" s="111"/>
      <c r="H2967" s="109"/>
      <c r="I2967" s="108"/>
      <c r="J2967" s="115"/>
      <c r="K2967" s="113"/>
      <c r="L2967" s="108"/>
      <c r="M2967" s="115"/>
      <c r="N2967" s="113"/>
    </row>
    <row r="2968" spans="1:14" ht="16.5">
      <c r="A2968" s="105"/>
      <c r="B2968" s="67"/>
      <c r="C2968" s="67"/>
      <c r="D2968" s="67"/>
      <c r="E2968" s="68"/>
      <c r="F2968" s="108"/>
      <c r="G2968" s="111"/>
      <c r="H2968" s="109"/>
      <c r="I2968" s="108"/>
      <c r="J2968" s="115"/>
      <c r="K2968" s="113"/>
      <c r="L2968" s="108"/>
      <c r="M2968" s="115"/>
      <c r="N2968" s="113"/>
    </row>
    <row r="2969" spans="1:14" ht="16.5">
      <c r="A2969" s="105"/>
      <c r="B2969" s="67"/>
      <c r="C2969" s="67"/>
      <c r="D2969" s="67"/>
      <c r="E2969" s="68"/>
      <c r="F2969" s="108"/>
      <c r="G2969" s="111"/>
      <c r="H2969" s="109"/>
      <c r="I2969" s="108"/>
      <c r="J2969" s="115"/>
      <c r="K2969" s="113"/>
      <c r="L2969" s="108"/>
      <c r="M2969" s="115"/>
      <c r="N2969" s="113"/>
    </row>
    <row r="2970" spans="1:14" ht="16.5">
      <c r="A2970" s="105"/>
      <c r="B2970" s="67"/>
      <c r="C2970" s="67"/>
      <c r="D2970" s="67"/>
      <c r="E2970" s="68"/>
      <c r="F2970" s="108"/>
      <c r="G2970" s="111"/>
      <c r="H2970" s="109"/>
      <c r="I2970" s="108"/>
      <c r="J2970" s="115"/>
      <c r="K2970" s="113"/>
      <c r="L2970" s="108"/>
      <c r="M2970" s="115"/>
      <c r="N2970" s="113"/>
    </row>
    <row r="2971" spans="1:14" ht="16.5">
      <c r="A2971" s="105"/>
      <c r="B2971" s="67"/>
      <c r="C2971" s="67"/>
      <c r="D2971" s="67"/>
      <c r="E2971" s="68"/>
      <c r="F2971" s="108"/>
      <c r="G2971" s="111"/>
      <c r="H2971" s="109"/>
      <c r="I2971" s="108"/>
      <c r="J2971" s="115"/>
      <c r="K2971" s="113"/>
      <c r="L2971" s="108"/>
      <c r="M2971" s="115"/>
      <c r="N2971" s="113"/>
    </row>
    <row r="2972" spans="1:14" ht="16.5">
      <c r="A2972" s="105"/>
      <c r="B2972" s="67"/>
      <c r="C2972" s="67"/>
      <c r="D2972" s="67"/>
      <c r="E2972" s="68"/>
      <c r="F2972" s="108"/>
      <c r="G2972" s="111"/>
      <c r="H2972" s="109"/>
      <c r="I2972" s="108"/>
      <c r="J2972" s="115"/>
      <c r="K2972" s="113"/>
      <c r="L2972" s="108"/>
      <c r="M2972" s="115"/>
      <c r="N2972" s="113"/>
    </row>
    <row r="2973" spans="1:14" ht="16.5">
      <c r="A2973" s="105"/>
      <c r="B2973" s="67"/>
      <c r="C2973" s="67"/>
      <c r="D2973" s="67"/>
      <c r="E2973" s="68"/>
      <c r="F2973" s="108"/>
      <c r="G2973" s="111"/>
      <c r="H2973" s="109"/>
      <c r="I2973" s="108"/>
      <c r="J2973" s="115"/>
      <c r="K2973" s="113"/>
      <c r="L2973" s="108"/>
      <c r="M2973" s="115"/>
      <c r="N2973" s="113"/>
    </row>
    <row r="2974" spans="1:14" ht="16.5">
      <c r="A2974" s="105"/>
      <c r="B2974" s="67"/>
      <c r="C2974" s="67"/>
      <c r="D2974" s="67"/>
      <c r="E2974" s="68"/>
      <c r="F2974" s="108"/>
      <c r="G2974" s="111"/>
      <c r="H2974" s="109"/>
      <c r="I2974" s="108"/>
      <c r="J2974" s="115"/>
      <c r="K2974" s="113"/>
      <c r="L2974" s="108"/>
      <c r="M2974" s="115"/>
      <c r="N2974" s="113"/>
    </row>
    <row r="2975" spans="1:14" ht="16.5">
      <c r="A2975" s="105"/>
      <c r="B2975" s="67"/>
      <c r="C2975" s="67"/>
      <c r="D2975" s="67"/>
      <c r="E2975" s="68"/>
      <c r="F2975" s="108"/>
      <c r="G2975" s="111"/>
      <c r="H2975" s="109"/>
      <c r="I2975" s="108"/>
      <c r="J2975" s="115"/>
      <c r="K2975" s="113"/>
      <c r="L2975" s="108"/>
      <c r="M2975" s="115"/>
      <c r="N2975" s="113"/>
    </row>
    <row r="2976" spans="1:14" ht="16.5">
      <c r="A2976" s="105"/>
      <c r="B2976" s="67"/>
      <c r="C2976" s="67"/>
      <c r="D2976" s="67"/>
      <c r="E2976" s="68"/>
      <c r="F2976" s="108"/>
      <c r="G2976" s="111"/>
      <c r="H2976" s="109"/>
      <c r="I2976" s="108"/>
      <c r="J2976" s="115"/>
      <c r="K2976" s="113"/>
      <c r="L2976" s="108"/>
      <c r="M2976" s="115"/>
      <c r="N2976" s="113"/>
    </row>
    <row r="2977" spans="1:14" ht="16.5">
      <c r="A2977" s="105"/>
      <c r="B2977" s="67"/>
      <c r="C2977" s="67"/>
      <c r="D2977" s="67"/>
      <c r="E2977" s="68"/>
      <c r="F2977" s="108"/>
      <c r="G2977" s="111"/>
      <c r="H2977" s="109"/>
      <c r="I2977" s="108"/>
      <c r="J2977" s="115"/>
      <c r="K2977" s="113"/>
      <c r="L2977" s="108"/>
      <c r="M2977" s="115"/>
      <c r="N2977" s="113"/>
    </row>
    <row r="2978" spans="1:14" ht="16.5">
      <c r="A2978" s="105"/>
      <c r="B2978" s="67"/>
      <c r="C2978" s="67"/>
      <c r="D2978" s="67"/>
      <c r="E2978" s="68"/>
      <c r="F2978" s="108"/>
      <c r="G2978" s="111"/>
      <c r="H2978" s="109"/>
      <c r="I2978" s="108"/>
      <c r="J2978" s="115"/>
      <c r="K2978" s="113"/>
      <c r="L2978" s="108"/>
      <c r="M2978" s="115"/>
      <c r="N2978" s="113"/>
    </row>
    <row r="2979" spans="1:14" ht="16.5">
      <c r="A2979" s="105"/>
      <c r="B2979" s="67"/>
      <c r="C2979" s="67"/>
      <c r="D2979" s="67"/>
      <c r="E2979" s="68"/>
      <c r="F2979" s="108"/>
      <c r="G2979" s="111"/>
      <c r="H2979" s="109"/>
      <c r="I2979" s="108"/>
      <c r="J2979" s="115"/>
      <c r="K2979" s="113"/>
      <c r="L2979" s="108"/>
      <c r="M2979" s="115"/>
      <c r="N2979" s="113"/>
    </row>
    <row r="2980" spans="1:14" ht="16.5">
      <c r="A2980" s="105"/>
      <c r="B2980" s="67"/>
      <c r="C2980" s="67"/>
      <c r="D2980" s="67"/>
      <c r="E2980" s="68"/>
      <c r="F2980" s="108"/>
      <c r="G2980" s="111"/>
      <c r="H2980" s="109"/>
      <c r="I2980" s="108"/>
      <c r="J2980" s="115"/>
      <c r="K2980" s="113"/>
      <c r="L2980" s="108"/>
      <c r="M2980" s="115"/>
      <c r="N2980" s="113"/>
    </row>
    <row r="2981" spans="1:14" ht="16.5">
      <c r="A2981" s="105"/>
      <c r="B2981" s="67"/>
      <c r="C2981" s="67"/>
      <c r="D2981" s="67"/>
      <c r="E2981" s="68"/>
      <c r="F2981" s="108"/>
      <c r="G2981" s="111"/>
      <c r="H2981" s="109"/>
      <c r="I2981" s="108"/>
      <c r="J2981" s="115"/>
      <c r="K2981" s="113"/>
      <c r="L2981" s="108"/>
      <c r="M2981" s="115"/>
      <c r="N2981" s="113"/>
    </row>
    <row r="2982" spans="1:14" ht="16.5">
      <c r="A2982" s="105"/>
      <c r="B2982" s="67"/>
      <c r="C2982" s="67"/>
      <c r="D2982" s="67"/>
      <c r="E2982" s="68"/>
      <c r="F2982" s="108"/>
      <c r="G2982" s="111"/>
      <c r="H2982" s="109"/>
      <c r="I2982" s="108"/>
      <c r="J2982" s="115"/>
      <c r="K2982" s="113"/>
      <c r="L2982" s="108"/>
      <c r="M2982" s="115"/>
      <c r="N2982" s="113"/>
    </row>
    <row r="2983" spans="1:14" ht="16.5">
      <c r="A2983" s="105"/>
      <c r="B2983" s="67"/>
      <c r="C2983" s="67"/>
      <c r="D2983" s="67"/>
      <c r="E2983" s="68"/>
      <c r="F2983" s="108"/>
      <c r="G2983" s="111"/>
      <c r="H2983" s="109"/>
      <c r="I2983" s="108"/>
      <c r="J2983" s="115"/>
      <c r="K2983" s="113"/>
      <c r="L2983" s="108"/>
      <c r="M2983" s="115"/>
      <c r="N2983" s="113"/>
    </row>
    <row r="2984" spans="1:14" ht="16.5">
      <c r="A2984" s="105"/>
      <c r="B2984" s="67"/>
      <c r="C2984" s="67"/>
      <c r="D2984" s="67"/>
      <c r="E2984" s="68"/>
      <c r="F2984" s="108"/>
      <c r="G2984" s="111"/>
      <c r="H2984" s="109"/>
      <c r="I2984" s="108"/>
      <c r="J2984" s="115"/>
      <c r="K2984" s="113"/>
      <c r="L2984" s="108"/>
      <c r="M2984" s="115"/>
      <c r="N2984" s="113"/>
    </row>
    <row r="2985" spans="1:14" ht="16.5">
      <c r="A2985" s="105"/>
      <c r="B2985" s="67"/>
      <c r="C2985" s="67"/>
      <c r="D2985" s="67"/>
      <c r="E2985" s="68"/>
      <c r="F2985" s="108"/>
      <c r="G2985" s="111"/>
      <c r="H2985" s="109"/>
      <c r="I2985" s="108"/>
      <c r="J2985" s="115"/>
      <c r="K2985" s="113"/>
      <c r="L2985" s="108"/>
      <c r="M2985" s="115"/>
      <c r="N2985" s="113"/>
    </row>
    <row r="2986" spans="1:14" ht="16.5">
      <c r="A2986" s="105"/>
      <c r="B2986" s="67"/>
      <c r="C2986" s="67"/>
      <c r="D2986" s="67"/>
      <c r="E2986" s="68"/>
      <c r="F2986" s="108"/>
      <c r="G2986" s="111"/>
      <c r="H2986" s="109"/>
      <c r="I2986" s="108"/>
      <c r="J2986" s="115"/>
      <c r="K2986" s="113"/>
      <c r="L2986" s="108"/>
      <c r="M2986" s="115"/>
      <c r="N2986" s="113"/>
    </row>
    <row r="2987" spans="1:14" ht="16.5">
      <c r="A2987" s="105"/>
      <c r="B2987" s="67"/>
      <c r="C2987" s="67"/>
      <c r="D2987" s="67"/>
      <c r="E2987" s="68"/>
      <c r="F2987" s="108"/>
      <c r="G2987" s="111"/>
      <c r="H2987" s="109"/>
      <c r="I2987" s="108"/>
      <c r="J2987" s="115"/>
      <c r="K2987" s="113"/>
      <c r="L2987" s="108"/>
      <c r="M2987" s="115"/>
      <c r="N2987" s="113"/>
    </row>
    <row r="2988" spans="1:14" ht="16.5">
      <c r="A2988" s="105"/>
      <c r="B2988" s="67"/>
      <c r="C2988" s="67"/>
      <c r="D2988" s="67"/>
      <c r="E2988" s="68"/>
      <c r="F2988" s="108"/>
      <c r="G2988" s="111"/>
      <c r="H2988" s="109"/>
      <c r="I2988" s="108"/>
      <c r="J2988" s="115"/>
      <c r="K2988" s="113"/>
      <c r="L2988" s="108"/>
      <c r="M2988" s="115"/>
      <c r="N2988" s="113"/>
    </row>
    <row r="2989" spans="1:14" ht="16.5">
      <c r="A2989" s="105"/>
      <c r="B2989" s="67"/>
      <c r="C2989" s="67"/>
      <c r="D2989" s="67"/>
      <c r="E2989" s="68"/>
      <c r="F2989" s="108"/>
      <c r="G2989" s="111"/>
      <c r="H2989" s="109"/>
      <c r="I2989" s="108"/>
      <c r="J2989" s="115"/>
      <c r="K2989" s="113"/>
      <c r="L2989" s="108"/>
      <c r="M2989" s="115"/>
      <c r="N2989" s="113"/>
    </row>
    <row r="2990" spans="1:14" ht="16.5">
      <c r="A2990" s="105"/>
      <c r="B2990" s="67"/>
      <c r="C2990" s="67"/>
      <c r="D2990" s="67"/>
      <c r="E2990" s="68"/>
      <c r="F2990" s="108"/>
      <c r="G2990" s="111"/>
      <c r="H2990" s="109"/>
      <c r="I2990" s="108"/>
      <c r="J2990" s="115"/>
      <c r="K2990" s="113"/>
      <c r="L2990" s="108"/>
      <c r="M2990" s="115"/>
      <c r="N2990" s="113"/>
    </row>
    <row r="2991" spans="1:14" ht="16.5">
      <c r="A2991" s="105"/>
      <c r="B2991" s="67"/>
      <c r="C2991" s="67"/>
      <c r="D2991" s="67"/>
      <c r="E2991" s="68"/>
      <c r="F2991" s="108"/>
      <c r="G2991" s="111"/>
      <c r="H2991" s="109"/>
      <c r="I2991" s="108"/>
      <c r="J2991" s="115"/>
      <c r="K2991" s="113"/>
      <c r="L2991" s="108"/>
      <c r="M2991" s="115"/>
      <c r="N2991" s="113"/>
    </row>
    <row r="2992" spans="1:14" ht="16.5">
      <c r="A2992" s="105"/>
      <c r="B2992" s="67"/>
      <c r="C2992" s="67"/>
      <c r="D2992" s="67"/>
      <c r="E2992" s="68"/>
      <c r="F2992" s="108"/>
      <c r="G2992" s="111"/>
      <c r="H2992" s="109"/>
      <c r="I2992" s="108"/>
      <c r="J2992" s="115"/>
      <c r="K2992" s="113"/>
      <c r="L2992" s="108"/>
      <c r="M2992" s="115"/>
      <c r="N2992" s="113"/>
    </row>
    <row r="2993" spans="1:14" ht="16.5">
      <c r="A2993" s="105"/>
      <c r="B2993" s="67"/>
      <c r="C2993" s="67"/>
      <c r="D2993" s="67"/>
      <c r="E2993" s="68"/>
      <c r="F2993" s="108"/>
      <c r="G2993" s="111"/>
      <c r="H2993" s="109"/>
      <c r="I2993" s="108"/>
      <c r="J2993" s="115"/>
      <c r="K2993" s="113"/>
      <c r="L2993" s="108"/>
      <c r="M2993" s="115"/>
      <c r="N2993" s="113"/>
    </row>
    <row r="2994" spans="1:14" ht="16.5">
      <c r="A2994" s="105"/>
      <c r="B2994" s="67"/>
      <c r="C2994" s="67"/>
      <c r="D2994" s="67"/>
      <c r="E2994" s="68"/>
      <c r="F2994" s="195"/>
      <c r="G2994" s="196"/>
      <c r="H2994" s="197"/>
      <c r="I2994" s="108"/>
      <c r="J2994" s="115"/>
      <c r="K2994" s="113"/>
      <c r="L2994" s="108"/>
      <c r="M2994" s="115"/>
      <c r="N2994" s="113"/>
    </row>
    <row r="2995" spans="1:14" ht="16.5">
      <c r="A2995" s="105"/>
      <c r="B2995" s="67"/>
      <c r="C2995" s="67"/>
      <c r="D2995" s="67"/>
      <c r="E2995" s="68"/>
      <c r="F2995" s="108"/>
      <c r="G2995" s="111"/>
      <c r="H2995" s="109"/>
      <c r="I2995" s="108"/>
      <c r="J2995" s="115"/>
      <c r="K2995" s="113"/>
      <c r="L2995" s="108"/>
      <c r="M2995" s="115"/>
      <c r="N2995" s="113"/>
    </row>
    <row r="2996" spans="1:14" ht="16.5">
      <c r="A2996" s="105"/>
      <c r="B2996" s="67"/>
      <c r="C2996" s="67"/>
      <c r="D2996" s="67"/>
      <c r="E2996" s="68"/>
      <c r="F2996" s="108"/>
      <c r="G2996" s="111"/>
      <c r="H2996" s="109"/>
      <c r="I2996" s="108"/>
      <c r="J2996" s="115"/>
      <c r="K2996" s="113"/>
      <c r="L2996" s="108"/>
      <c r="M2996" s="115"/>
      <c r="N2996" s="113"/>
    </row>
    <row r="2997" spans="1:14" ht="16.5">
      <c r="A2997" s="105"/>
      <c r="B2997" s="67"/>
      <c r="C2997" s="67"/>
      <c r="D2997" s="67"/>
      <c r="E2997" s="68"/>
      <c r="F2997" s="108"/>
      <c r="G2997" s="111"/>
      <c r="H2997" s="109"/>
      <c r="I2997" s="108"/>
      <c r="J2997" s="115"/>
      <c r="K2997" s="113"/>
      <c r="L2997" s="108"/>
      <c r="M2997" s="115"/>
      <c r="N2997" s="113"/>
    </row>
    <row r="2998" spans="1:14" ht="16.5">
      <c r="A2998" s="105"/>
      <c r="B2998" s="67"/>
      <c r="C2998" s="67"/>
      <c r="D2998" s="67"/>
      <c r="E2998" s="68"/>
      <c r="F2998" s="108"/>
      <c r="G2998" s="111"/>
      <c r="H2998" s="109"/>
      <c r="I2998" s="108"/>
      <c r="J2998" s="115"/>
      <c r="K2998" s="113"/>
      <c r="L2998" s="108"/>
      <c r="M2998" s="115"/>
      <c r="N2998" s="113"/>
    </row>
    <row r="2999" spans="1:14" ht="16.5">
      <c r="A2999" s="105"/>
      <c r="B2999" s="67"/>
      <c r="C2999" s="67"/>
      <c r="D2999" s="67"/>
      <c r="E2999" s="68"/>
      <c r="F2999" s="108"/>
      <c r="G2999" s="111"/>
      <c r="H2999" s="109"/>
      <c r="I2999" s="108"/>
      <c r="J2999" s="115"/>
      <c r="K2999" s="113"/>
      <c r="L2999" s="108"/>
      <c r="M2999" s="115"/>
      <c r="N2999" s="113"/>
    </row>
    <row r="3000" spans="1:14" ht="16.5">
      <c r="A3000" s="105"/>
      <c r="B3000" s="67"/>
      <c r="C3000" s="67"/>
      <c r="D3000" s="67"/>
      <c r="E3000" s="68"/>
      <c r="F3000" s="108"/>
      <c r="G3000" s="111"/>
      <c r="H3000" s="109"/>
      <c r="I3000" s="108"/>
      <c r="J3000" s="115"/>
      <c r="K3000" s="113"/>
      <c r="L3000" s="108"/>
      <c r="M3000" s="115"/>
      <c r="N3000" s="113"/>
    </row>
    <row r="3001" spans="1:14" ht="16.5">
      <c r="A3001" s="105"/>
      <c r="B3001" s="67"/>
      <c r="C3001" s="67"/>
      <c r="D3001" s="67"/>
      <c r="E3001" s="68"/>
      <c r="F3001" s="108"/>
      <c r="G3001" s="111"/>
      <c r="H3001" s="109"/>
      <c r="I3001" s="108"/>
      <c r="J3001" s="115"/>
      <c r="K3001" s="113"/>
      <c r="L3001" s="108"/>
      <c r="M3001" s="115"/>
      <c r="N3001" s="113"/>
    </row>
    <row r="3002" spans="1:14" ht="16.5">
      <c r="A3002" s="105"/>
      <c r="B3002" s="67"/>
      <c r="C3002" s="67"/>
      <c r="D3002" s="67"/>
      <c r="E3002" s="68"/>
      <c r="F3002" s="108"/>
      <c r="G3002" s="111"/>
      <c r="H3002" s="109"/>
      <c r="I3002" s="108"/>
      <c r="J3002" s="115"/>
      <c r="K3002" s="113"/>
      <c r="L3002" s="108"/>
      <c r="M3002" s="115"/>
      <c r="N3002" s="113"/>
    </row>
    <row r="3003" spans="1:14" ht="16.5">
      <c r="A3003" s="105"/>
      <c r="B3003" s="67"/>
      <c r="C3003" s="67"/>
      <c r="D3003" s="67"/>
      <c r="E3003" s="68"/>
      <c r="F3003" s="108"/>
      <c r="G3003" s="111"/>
      <c r="H3003" s="109"/>
      <c r="I3003" s="108"/>
      <c r="J3003" s="115"/>
      <c r="K3003" s="113"/>
      <c r="L3003" s="108"/>
      <c r="M3003" s="115"/>
      <c r="N3003" s="113"/>
    </row>
    <row r="3004" spans="1:14" ht="16.5">
      <c r="A3004" s="105"/>
      <c r="B3004" s="67"/>
      <c r="C3004" s="67"/>
      <c r="D3004" s="67"/>
      <c r="E3004" s="68"/>
      <c r="F3004" s="108"/>
      <c r="G3004" s="111"/>
      <c r="H3004" s="109"/>
      <c r="I3004" s="108"/>
      <c r="J3004" s="115"/>
      <c r="K3004" s="113"/>
      <c r="L3004" s="108"/>
      <c r="M3004" s="115"/>
      <c r="N3004" s="113"/>
    </row>
    <row r="3005" spans="1:14" ht="16.5">
      <c r="A3005" s="105"/>
      <c r="B3005" s="67"/>
      <c r="C3005" s="67"/>
      <c r="D3005" s="67"/>
      <c r="E3005" s="68"/>
      <c r="F3005" s="108"/>
      <c r="G3005" s="111"/>
      <c r="H3005" s="109"/>
      <c r="I3005" s="108"/>
      <c r="J3005" s="115"/>
      <c r="K3005" s="113"/>
      <c r="L3005" s="108"/>
      <c r="M3005" s="115"/>
      <c r="N3005" s="113"/>
    </row>
    <row r="3006" spans="1:14" ht="16.5">
      <c r="A3006" s="105"/>
      <c r="B3006" s="67"/>
      <c r="C3006" s="67"/>
      <c r="D3006" s="67"/>
      <c r="E3006" s="68"/>
      <c r="F3006" s="108"/>
      <c r="G3006" s="111"/>
      <c r="H3006" s="109"/>
      <c r="I3006" s="108"/>
      <c r="J3006" s="115"/>
      <c r="K3006" s="113"/>
      <c r="L3006" s="108"/>
      <c r="M3006" s="115"/>
      <c r="N3006" s="113"/>
    </row>
    <row r="3007" spans="1:14" ht="16.5">
      <c r="A3007" s="105"/>
      <c r="B3007" s="67"/>
      <c r="C3007" s="67"/>
      <c r="D3007" s="67"/>
      <c r="E3007" s="68"/>
      <c r="F3007" s="108"/>
      <c r="G3007" s="111"/>
      <c r="H3007" s="109"/>
      <c r="I3007" s="108"/>
      <c r="J3007" s="115"/>
      <c r="K3007" s="113"/>
      <c r="L3007" s="108"/>
      <c r="M3007" s="115"/>
      <c r="N3007" s="113"/>
    </row>
    <row r="3008" spans="1:14" ht="16.5">
      <c r="A3008" s="105"/>
      <c r="B3008" s="67"/>
      <c r="C3008" s="67"/>
      <c r="D3008" s="67"/>
      <c r="E3008" s="68"/>
      <c r="F3008" s="108"/>
      <c r="G3008" s="111"/>
      <c r="H3008" s="109"/>
      <c r="I3008" s="108"/>
      <c r="J3008" s="115"/>
      <c r="K3008" s="113"/>
      <c r="L3008" s="108"/>
      <c r="M3008" s="115"/>
      <c r="N3008" s="113"/>
    </row>
    <row r="3009" spans="1:14" ht="16.5">
      <c r="A3009" s="105"/>
      <c r="B3009" s="67"/>
      <c r="C3009" s="67"/>
      <c r="D3009" s="67"/>
      <c r="E3009" s="68"/>
      <c r="F3009" s="108"/>
      <c r="G3009" s="111"/>
      <c r="H3009" s="109"/>
      <c r="I3009" s="108"/>
      <c r="J3009" s="115"/>
      <c r="K3009" s="113"/>
      <c r="L3009" s="108"/>
      <c r="M3009" s="115"/>
      <c r="N3009" s="113"/>
    </row>
    <row r="3010" spans="1:14" ht="16.5">
      <c r="A3010" s="105"/>
      <c r="B3010" s="67"/>
      <c r="C3010" s="67"/>
      <c r="D3010" s="67"/>
      <c r="E3010" s="68"/>
      <c r="F3010" s="108"/>
      <c r="G3010" s="111"/>
      <c r="H3010" s="109"/>
      <c r="I3010" s="108"/>
      <c r="J3010" s="115"/>
      <c r="K3010" s="113"/>
      <c r="L3010" s="108"/>
      <c r="M3010" s="115"/>
      <c r="N3010" s="113"/>
    </row>
    <row r="3011" spans="1:14" ht="16.5">
      <c r="A3011" s="105"/>
      <c r="B3011" s="67"/>
      <c r="C3011" s="67"/>
      <c r="D3011" s="67"/>
      <c r="E3011" s="68"/>
      <c r="F3011" s="108"/>
      <c r="G3011" s="111"/>
      <c r="H3011" s="109"/>
      <c r="I3011" s="108"/>
      <c r="J3011" s="115"/>
      <c r="K3011" s="113"/>
      <c r="L3011" s="108"/>
      <c r="M3011" s="115"/>
      <c r="N3011" s="113"/>
    </row>
    <row r="3012" spans="1:14" ht="16.5">
      <c r="A3012" s="105"/>
      <c r="B3012" s="67"/>
      <c r="C3012" s="67"/>
      <c r="D3012" s="67"/>
      <c r="E3012" s="68"/>
      <c r="F3012" s="108"/>
      <c r="G3012" s="111"/>
      <c r="H3012" s="109"/>
      <c r="I3012" s="108"/>
      <c r="J3012" s="115"/>
      <c r="K3012" s="113"/>
      <c r="L3012" s="108"/>
      <c r="M3012" s="115"/>
      <c r="N3012" s="113"/>
    </row>
    <row r="3013" spans="1:14" ht="16.5">
      <c r="A3013" s="105"/>
      <c r="B3013" s="67"/>
      <c r="C3013" s="67"/>
      <c r="D3013" s="67"/>
      <c r="E3013" s="68"/>
      <c r="F3013" s="108"/>
      <c r="G3013" s="111"/>
      <c r="H3013" s="109"/>
      <c r="I3013" s="108"/>
      <c r="J3013" s="115"/>
      <c r="K3013" s="113"/>
      <c r="L3013" s="108"/>
      <c r="M3013" s="115"/>
      <c r="N3013" s="113"/>
    </row>
    <row r="3014" spans="1:14" ht="16.5">
      <c r="A3014" s="105"/>
      <c r="B3014" s="67"/>
      <c r="C3014" s="67"/>
      <c r="D3014" s="67"/>
      <c r="E3014" s="68"/>
      <c r="F3014" s="108"/>
      <c r="G3014" s="111"/>
      <c r="H3014" s="109"/>
      <c r="I3014" s="108"/>
      <c r="J3014" s="115"/>
      <c r="K3014" s="113"/>
      <c r="L3014" s="108"/>
      <c r="M3014" s="115"/>
      <c r="N3014" s="113"/>
    </row>
    <row r="3015" spans="1:14" ht="16.5">
      <c r="A3015" s="105"/>
      <c r="B3015" s="67"/>
      <c r="C3015" s="67"/>
      <c r="D3015" s="67"/>
      <c r="E3015" s="68"/>
      <c r="F3015" s="108"/>
      <c r="G3015" s="111"/>
      <c r="H3015" s="109"/>
      <c r="I3015" s="108"/>
      <c r="J3015" s="115"/>
      <c r="K3015" s="113"/>
      <c r="L3015" s="108"/>
      <c r="M3015" s="115"/>
      <c r="N3015" s="113"/>
    </row>
    <row r="3016" spans="1:14" ht="16.5">
      <c r="A3016" s="105"/>
      <c r="B3016" s="67"/>
      <c r="C3016" s="67"/>
      <c r="D3016" s="67"/>
      <c r="E3016" s="68"/>
      <c r="F3016" s="108"/>
      <c r="G3016" s="111"/>
      <c r="H3016" s="109"/>
      <c r="I3016" s="108"/>
      <c r="J3016" s="115"/>
      <c r="K3016" s="113"/>
      <c r="L3016" s="108"/>
      <c r="M3016" s="115"/>
      <c r="N3016" s="113"/>
    </row>
    <row r="3017" spans="1:14" ht="16.5">
      <c r="A3017" s="105"/>
      <c r="B3017" s="67"/>
      <c r="C3017" s="67"/>
      <c r="D3017" s="67"/>
      <c r="E3017" s="68"/>
      <c r="F3017" s="108"/>
      <c r="G3017" s="111"/>
      <c r="H3017" s="109"/>
      <c r="I3017" s="108"/>
      <c r="J3017" s="115"/>
      <c r="K3017" s="113"/>
      <c r="L3017" s="108"/>
      <c r="M3017" s="115"/>
      <c r="N3017" s="113"/>
    </row>
    <row r="3018" spans="1:14" ht="16.5">
      <c r="A3018" s="105"/>
      <c r="B3018" s="67"/>
      <c r="C3018" s="67"/>
      <c r="D3018" s="67"/>
      <c r="E3018" s="68"/>
      <c r="F3018" s="108"/>
      <c r="G3018" s="111"/>
      <c r="H3018" s="109"/>
      <c r="I3018" s="108"/>
      <c r="J3018" s="115"/>
      <c r="K3018" s="113"/>
      <c r="L3018" s="108"/>
      <c r="M3018" s="115"/>
      <c r="N3018" s="113"/>
    </row>
    <row r="3019" spans="1:14" ht="16.5">
      <c r="A3019" s="105"/>
      <c r="B3019" s="67"/>
      <c r="C3019" s="67"/>
      <c r="D3019" s="67"/>
      <c r="E3019" s="68"/>
      <c r="F3019" s="108"/>
      <c r="G3019" s="111"/>
      <c r="H3019" s="109"/>
      <c r="I3019" s="108"/>
      <c r="J3019" s="115"/>
      <c r="K3019" s="113"/>
      <c r="L3019" s="108"/>
      <c r="M3019" s="115"/>
      <c r="N3019" s="113"/>
    </row>
    <row r="3020" spans="1:14" ht="16.5">
      <c r="A3020" s="105"/>
      <c r="B3020" s="67"/>
      <c r="C3020" s="67"/>
      <c r="D3020" s="67"/>
      <c r="E3020" s="68"/>
      <c r="F3020" s="108"/>
      <c r="G3020" s="111"/>
      <c r="H3020" s="109"/>
      <c r="I3020" s="108"/>
      <c r="J3020" s="115"/>
      <c r="K3020" s="113"/>
      <c r="L3020" s="108"/>
      <c r="M3020" s="115"/>
      <c r="N3020" s="113"/>
    </row>
    <row r="3021" spans="1:14" ht="16.5">
      <c r="A3021" s="105"/>
      <c r="B3021" s="67"/>
      <c r="C3021" s="67"/>
      <c r="D3021" s="67"/>
      <c r="E3021" s="68"/>
      <c r="F3021" s="108"/>
      <c r="G3021" s="111"/>
      <c r="H3021" s="109"/>
      <c r="I3021" s="108"/>
      <c r="J3021" s="115"/>
      <c r="K3021" s="113"/>
      <c r="L3021" s="108"/>
      <c r="M3021" s="115"/>
      <c r="N3021" s="113"/>
    </row>
    <row r="3022" spans="1:14" ht="16.5">
      <c r="A3022" s="105"/>
      <c r="B3022" s="67"/>
      <c r="C3022" s="67"/>
      <c r="D3022" s="67"/>
      <c r="E3022" s="68"/>
      <c r="F3022" s="108"/>
      <c r="G3022" s="111"/>
      <c r="H3022" s="109"/>
      <c r="I3022" s="108"/>
      <c r="J3022" s="115"/>
      <c r="K3022" s="113"/>
      <c r="L3022" s="108"/>
      <c r="M3022" s="115"/>
      <c r="N3022" s="113"/>
    </row>
    <row r="3023" spans="1:14" ht="16.5">
      <c r="A3023" s="105"/>
      <c r="B3023" s="67"/>
      <c r="C3023" s="67"/>
      <c r="D3023" s="67"/>
      <c r="E3023" s="68"/>
      <c r="F3023" s="108"/>
      <c r="G3023" s="111"/>
      <c r="H3023" s="109"/>
      <c r="I3023" s="108"/>
      <c r="J3023" s="115"/>
      <c r="K3023" s="113"/>
      <c r="L3023" s="108"/>
      <c r="M3023" s="115"/>
      <c r="N3023" s="113"/>
    </row>
    <row r="3024" spans="1:14" ht="16.5">
      <c r="A3024" s="105"/>
      <c r="B3024" s="67"/>
      <c r="C3024" s="67"/>
      <c r="D3024" s="67"/>
      <c r="E3024" s="68"/>
      <c r="F3024" s="108"/>
      <c r="G3024" s="111"/>
      <c r="H3024" s="109"/>
      <c r="I3024" s="108"/>
      <c r="J3024" s="115"/>
      <c r="K3024" s="113"/>
      <c r="L3024" s="108"/>
      <c r="M3024" s="115"/>
      <c r="N3024" s="113"/>
    </row>
    <row r="3025" spans="1:14" ht="16.5">
      <c r="A3025" s="105"/>
      <c r="B3025" s="67"/>
      <c r="C3025" s="67"/>
      <c r="D3025" s="67"/>
      <c r="E3025" s="68"/>
      <c r="F3025" s="108"/>
      <c r="G3025" s="111"/>
      <c r="H3025" s="109"/>
      <c r="I3025" s="108"/>
      <c r="J3025" s="115"/>
      <c r="K3025" s="113"/>
      <c r="L3025" s="108"/>
      <c r="M3025" s="115"/>
      <c r="N3025" s="113"/>
    </row>
    <row r="3026" spans="1:14" ht="16.5">
      <c r="A3026" s="105"/>
      <c r="B3026" s="67"/>
      <c r="C3026" s="67"/>
      <c r="D3026" s="67"/>
      <c r="E3026" s="68"/>
      <c r="F3026" s="108"/>
      <c r="G3026" s="111"/>
      <c r="H3026" s="109"/>
      <c r="I3026" s="108"/>
      <c r="J3026" s="115"/>
      <c r="K3026" s="113"/>
      <c r="L3026" s="108"/>
      <c r="M3026" s="115"/>
      <c r="N3026" s="113"/>
    </row>
    <row r="3027" spans="1:14" ht="16.5">
      <c r="A3027" s="105"/>
      <c r="B3027" s="67"/>
      <c r="C3027" s="67"/>
      <c r="D3027" s="67"/>
      <c r="E3027" s="68"/>
      <c r="F3027" s="108"/>
      <c r="G3027" s="111"/>
      <c r="H3027" s="109"/>
      <c r="I3027" s="108"/>
      <c r="J3027" s="115"/>
      <c r="K3027" s="113"/>
      <c r="L3027" s="108"/>
      <c r="M3027" s="115"/>
      <c r="N3027" s="113"/>
    </row>
    <row r="3028" spans="1:14" ht="16.5">
      <c r="A3028" s="105"/>
      <c r="B3028" s="67"/>
      <c r="C3028" s="67"/>
      <c r="D3028" s="67"/>
      <c r="E3028" s="68"/>
      <c r="F3028" s="108"/>
      <c r="G3028" s="111"/>
      <c r="H3028" s="109"/>
      <c r="I3028" s="108"/>
      <c r="J3028" s="115"/>
      <c r="K3028" s="113"/>
      <c r="L3028" s="108"/>
      <c r="M3028" s="115"/>
      <c r="N3028" s="113"/>
    </row>
    <row r="3029" spans="1:14" ht="16.5">
      <c r="A3029" s="105"/>
      <c r="B3029" s="67"/>
      <c r="C3029" s="67"/>
      <c r="D3029" s="67"/>
      <c r="E3029" s="68"/>
      <c r="F3029" s="108"/>
      <c r="G3029" s="111"/>
      <c r="H3029" s="109"/>
      <c r="I3029" s="108"/>
      <c r="J3029" s="115"/>
      <c r="K3029" s="113"/>
      <c r="L3029" s="108"/>
      <c r="M3029" s="115"/>
      <c r="N3029" s="113"/>
    </row>
    <row r="3030" spans="1:14" ht="16.5">
      <c r="A3030" s="105"/>
      <c r="B3030" s="67"/>
      <c r="C3030" s="67"/>
      <c r="D3030" s="67"/>
      <c r="E3030" s="68"/>
      <c r="F3030" s="108"/>
      <c r="G3030" s="111"/>
      <c r="H3030" s="109"/>
      <c r="I3030" s="108"/>
      <c r="J3030" s="115"/>
      <c r="K3030" s="113"/>
      <c r="L3030" s="108"/>
      <c r="M3030" s="115"/>
      <c r="N3030" s="113"/>
    </row>
    <row r="3031" spans="1:14" ht="16.5">
      <c r="A3031" s="105"/>
      <c r="B3031" s="67"/>
      <c r="C3031" s="67"/>
      <c r="D3031" s="67"/>
      <c r="E3031" s="68"/>
      <c r="F3031" s="108"/>
      <c r="G3031" s="111"/>
      <c r="H3031" s="109"/>
      <c r="I3031" s="108"/>
      <c r="J3031" s="115"/>
      <c r="K3031" s="113"/>
      <c r="L3031" s="108"/>
      <c r="M3031" s="115"/>
      <c r="N3031" s="113"/>
    </row>
    <row r="3032" spans="1:14" ht="16.5">
      <c r="A3032" s="105"/>
      <c r="B3032" s="67"/>
      <c r="C3032" s="67"/>
      <c r="D3032" s="67"/>
      <c r="E3032" s="68"/>
      <c r="F3032" s="108"/>
      <c r="G3032" s="111"/>
      <c r="H3032" s="109"/>
      <c r="I3032" s="108"/>
      <c r="J3032" s="115"/>
      <c r="K3032" s="113"/>
      <c r="L3032" s="108"/>
      <c r="M3032" s="115"/>
      <c r="N3032" s="113"/>
    </row>
    <row r="3033" spans="1:14" ht="16.5">
      <c r="A3033" s="105"/>
      <c r="B3033" s="67"/>
      <c r="C3033" s="67"/>
      <c r="D3033" s="67"/>
      <c r="E3033" s="68"/>
      <c r="F3033" s="108"/>
      <c r="G3033" s="111"/>
      <c r="H3033" s="109"/>
      <c r="I3033" s="108"/>
      <c r="J3033" s="115"/>
      <c r="K3033" s="113"/>
      <c r="L3033" s="108"/>
      <c r="M3033" s="115"/>
      <c r="N3033" s="113"/>
    </row>
    <row r="3034" spans="1:14" ht="16.5">
      <c r="A3034" s="105"/>
      <c r="B3034" s="67"/>
      <c r="C3034" s="67"/>
      <c r="D3034" s="67"/>
      <c r="E3034" s="68"/>
      <c r="F3034" s="108"/>
      <c r="G3034" s="111"/>
      <c r="H3034" s="109"/>
      <c r="I3034" s="108"/>
      <c r="J3034" s="115"/>
      <c r="K3034" s="113"/>
      <c r="L3034" s="108"/>
      <c r="M3034" s="115"/>
      <c r="N3034" s="113"/>
    </row>
    <row r="3035" spans="1:14" ht="16.5">
      <c r="A3035" s="105"/>
      <c r="B3035" s="67"/>
      <c r="C3035" s="67"/>
      <c r="D3035" s="67"/>
      <c r="E3035" s="68"/>
      <c r="F3035" s="108"/>
      <c r="G3035" s="111"/>
      <c r="H3035" s="109"/>
      <c r="I3035" s="108"/>
      <c r="J3035" s="115"/>
      <c r="K3035" s="113"/>
      <c r="L3035" s="108"/>
      <c r="M3035" s="115"/>
      <c r="N3035" s="113"/>
    </row>
    <row r="3036" spans="1:14" ht="16.5">
      <c r="A3036" s="105"/>
      <c r="B3036" s="67"/>
      <c r="C3036" s="67"/>
      <c r="D3036" s="67"/>
      <c r="E3036" s="68"/>
      <c r="F3036" s="108"/>
      <c r="G3036" s="111"/>
      <c r="H3036" s="109"/>
      <c r="I3036" s="108"/>
      <c r="J3036" s="115"/>
      <c r="K3036" s="113"/>
      <c r="L3036" s="108"/>
      <c r="M3036" s="115"/>
      <c r="N3036" s="113"/>
    </row>
    <row r="3037" spans="1:14" ht="16.5">
      <c r="A3037" s="105"/>
      <c r="B3037" s="67"/>
      <c r="C3037" s="67"/>
      <c r="D3037" s="67"/>
      <c r="E3037" s="68"/>
      <c r="F3037" s="108"/>
      <c r="G3037" s="111"/>
      <c r="H3037" s="109"/>
      <c r="I3037" s="108"/>
      <c r="J3037" s="115"/>
      <c r="K3037" s="113"/>
      <c r="L3037" s="108"/>
      <c r="M3037" s="115"/>
      <c r="N3037" s="113"/>
    </row>
    <row r="3038" spans="1:14" ht="16.5">
      <c r="A3038" s="105"/>
      <c r="B3038" s="67"/>
      <c r="C3038" s="67"/>
      <c r="D3038" s="67"/>
      <c r="E3038" s="68"/>
      <c r="F3038" s="108"/>
      <c r="G3038" s="111"/>
      <c r="H3038" s="109"/>
      <c r="I3038" s="108"/>
      <c r="J3038" s="115"/>
      <c r="K3038" s="113"/>
      <c r="L3038" s="108"/>
      <c r="M3038" s="115"/>
      <c r="N3038" s="113"/>
    </row>
    <row r="3039" spans="1:14" ht="16.5">
      <c r="A3039" s="105"/>
      <c r="B3039" s="67"/>
      <c r="C3039" s="67"/>
      <c r="D3039" s="67"/>
      <c r="E3039" s="68"/>
      <c r="F3039" s="108"/>
      <c r="G3039" s="111"/>
      <c r="H3039" s="109"/>
      <c r="I3039" s="108"/>
      <c r="J3039" s="115"/>
      <c r="K3039" s="113"/>
      <c r="L3039" s="108"/>
      <c r="M3039" s="115"/>
      <c r="N3039" s="113"/>
    </row>
    <row r="3040" spans="1:14" ht="16.5">
      <c r="A3040" s="105"/>
      <c r="B3040" s="67"/>
      <c r="C3040" s="67"/>
      <c r="D3040" s="67"/>
      <c r="E3040" s="68"/>
      <c r="F3040" s="108"/>
      <c r="G3040" s="111"/>
      <c r="H3040" s="109"/>
      <c r="I3040" s="108"/>
      <c r="J3040" s="115"/>
      <c r="K3040" s="113"/>
      <c r="L3040" s="108"/>
      <c r="M3040" s="115"/>
      <c r="N3040" s="113"/>
    </row>
    <row r="3041" spans="1:14" ht="16.5">
      <c r="A3041" s="105"/>
      <c r="B3041" s="67"/>
      <c r="C3041" s="67"/>
      <c r="D3041" s="67"/>
      <c r="E3041" s="68"/>
      <c r="F3041" s="108"/>
      <c r="G3041" s="111"/>
      <c r="H3041" s="109"/>
      <c r="I3041" s="108"/>
      <c r="J3041" s="115"/>
      <c r="K3041" s="113"/>
      <c r="L3041" s="108"/>
      <c r="M3041" s="115"/>
      <c r="N3041" s="113"/>
    </row>
    <row r="3042" spans="1:14" ht="16.5">
      <c r="A3042" s="105"/>
      <c r="B3042" s="67"/>
      <c r="C3042" s="67"/>
      <c r="D3042" s="67"/>
      <c r="E3042" s="68"/>
      <c r="F3042" s="108"/>
      <c r="G3042" s="111"/>
      <c r="H3042" s="109"/>
      <c r="I3042" s="108"/>
      <c r="J3042" s="115"/>
      <c r="K3042" s="113"/>
      <c r="L3042" s="108"/>
      <c r="M3042" s="115"/>
      <c r="N3042" s="113"/>
    </row>
    <row r="3043" spans="1:14" ht="16.5">
      <c r="A3043" s="105"/>
      <c r="B3043" s="67"/>
      <c r="C3043" s="67"/>
      <c r="D3043" s="67"/>
      <c r="E3043" s="68"/>
      <c r="F3043" s="108"/>
      <c r="G3043" s="111"/>
      <c r="H3043" s="109"/>
      <c r="I3043" s="108"/>
      <c r="J3043" s="115"/>
      <c r="K3043" s="113"/>
      <c r="L3043" s="108"/>
      <c r="M3043" s="115"/>
      <c r="N3043" s="113"/>
    </row>
    <row r="3044" spans="1:14" ht="16.5">
      <c r="A3044" s="105"/>
      <c r="B3044" s="67"/>
      <c r="C3044" s="67"/>
      <c r="D3044" s="67"/>
      <c r="E3044" s="68"/>
      <c r="F3044" s="108"/>
      <c r="G3044" s="111"/>
      <c r="H3044" s="109"/>
      <c r="I3044" s="108"/>
      <c r="J3044" s="115"/>
      <c r="K3044" s="113"/>
      <c r="L3044" s="108"/>
      <c r="M3044" s="115"/>
      <c r="N3044" s="113"/>
    </row>
    <row r="3045" spans="1:14" ht="16.5">
      <c r="A3045" s="105"/>
      <c r="B3045" s="67"/>
      <c r="C3045" s="67"/>
      <c r="D3045" s="67"/>
      <c r="E3045" s="68"/>
      <c r="F3045" s="108"/>
      <c r="G3045" s="111"/>
      <c r="H3045" s="109"/>
      <c r="I3045" s="108"/>
      <c r="J3045" s="115"/>
      <c r="K3045" s="113"/>
      <c r="L3045" s="108"/>
      <c r="M3045" s="115"/>
      <c r="N3045" s="113"/>
    </row>
    <row r="3046" spans="1:14" ht="16.5">
      <c r="A3046" s="105"/>
      <c r="B3046" s="67"/>
      <c r="C3046" s="67"/>
      <c r="D3046" s="67"/>
      <c r="E3046" s="68"/>
      <c r="F3046" s="108"/>
      <c r="G3046" s="111"/>
      <c r="H3046" s="109"/>
      <c r="I3046" s="108"/>
      <c r="J3046" s="115"/>
      <c r="K3046" s="113"/>
      <c r="L3046" s="108"/>
      <c r="M3046" s="115"/>
      <c r="N3046" s="113"/>
    </row>
    <row r="3047" spans="1:14" ht="16.5">
      <c r="A3047" s="105"/>
      <c r="B3047" s="67"/>
      <c r="C3047" s="67"/>
      <c r="D3047" s="67"/>
      <c r="E3047" s="68"/>
      <c r="F3047" s="108"/>
      <c r="G3047" s="111"/>
      <c r="H3047" s="109"/>
      <c r="I3047" s="108"/>
      <c r="J3047" s="115"/>
      <c r="K3047" s="113"/>
      <c r="L3047" s="108"/>
      <c r="M3047" s="115"/>
      <c r="N3047" s="113"/>
    </row>
    <row r="3048" spans="1:14" ht="16.5">
      <c r="A3048" s="105"/>
      <c r="B3048" s="67"/>
      <c r="C3048" s="67"/>
      <c r="D3048" s="67"/>
      <c r="E3048" s="68"/>
      <c r="F3048" s="108"/>
      <c r="G3048" s="111"/>
      <c r="H3048" s="109"/>
      <c r="I3048" s="108"/>
      <c r="J3048" s="115"/>
      <c r="K3048" s="113"/>
      <c r="L3048" s="108"/>
      <c r="M3048" s="115"/>
      <c r="N3048" s="113"/>
    </row>
    <row r="3049" spans="1:14" ht="16.5">
      <c r="A3049" s="105"/>
      <c r="B3049" s="67"/>
      <c r="C3049" s="67"/>
      <c r="D3049" s="67"/>
      <c r="E3049" s="68"/>
      <c r="F3049" s="108"/>
      <c r="G3049" s="111"/>
      <c r="H3049" s="109"/>
      <c r="I3049" s="108"/>
      <c r="J3049" s="115"/>
      <c r="K3049" s="113"/>
      <c r="L3049" s="108"/>
      <c r="M3049" s="115"/>
      <c r="N3049" s="113"/>
    </row>
    <row r="3050" spans="1:14" ht="16.5">
      <c r="A3050" s="105"/>
      <c r="B3050" s="67"/>
      <c r="C3050" s="67"/>
      <c r="D3050" s="67"/>
      <c r="E3050" s="68"/>
      <c r="F3050" s="108"/>
      <c r="G3050" s="111"/>
      <c r="H3050" s="109"/>
      <c r="I3050" s="108"/>
      <c r="J3050" s="115"/>
      <c r="K3050" s="113"/>
      <c r="L3050" s="108"/>
      <c r="M3050" s="115"/>
      <c r="N3050" s="113"/>
    </row>
    <row r="3051" spans="1:14" ht="16.5">
      <c r="A3051" s="105"/>
      <c r="B3051" s="67"/>
      <c r="C3051" s="67"/>
      <c r="D3051" s="67"/>
      <c r="E3051" s="68"/>
      <c r="F3051" s="108"/>
      <c r="G3051" s="111"/>
      <c r="H3051" s="109"/>
      <c r="I3051" s="108"/>
      <c r="J3051" s="115"/>
      <c r="K3051" s="113"/>
      <c r="L3051" s="108"/>
      <c r="M3051" s="115"/>
      <c r="N3051" s="113"/>
    </row>
    <row r="3052" spans="1:14" ht="16.5">
      <c r="A3052" s="105"/>
      <c r="B3052" s="67"/>
      <c r="C3052" s="67"/>
      <c r="D3052" s="67"/>
      <c r="E3052" s="68"/>
      <c r="F3052" s="108"/>
      <c r="G3052" s="111"/>
      <c r="H3052" s="109"/>
      <c r="I3052" s="108"/>
      <c r="J3052" s="115"/>
      <c r="K3052" s="113"/>
      <c r="L3052" s="108"/>
      <c r="M3052" s="115"/>
      <c r="N3052" s="113"/>
    </row>
    <row r="3053" spans="1:14" ht="16.5">
      <c r="A3053" s="105"/>
      <c r="B3053" s="67"/>
      <c r="C3053" s="67"/>
      <c r="D3053" s="67"/>
      <c r="E3053" s="68"/>
      <c r="F3053" s="108"/>
      <c r="G3053" s="111"/>
      <c r="H3053" s="109"/>
      <c r="I3053" s="108"/>
      <c r="J3053" s="115"/>
      <c r="K3053" s="113"/>
      <c r="L3053" s="108"/>
      <c r="M3053" s="115"/>
      <c r="N3053" s="113"/>
    </row>
    <row r="3054" spans="1:14" ht="16.5">
      <c r="A3054" s="105"/>
      <c r="B3054" s="67"/>
      <c r="C3054" s="67"/>
      <c r="D3054" s="67"/>
      <c r="E3054" s="68"/>
      <c r="F3054" s="108"/>
      <c r="G3054" s="111"/>
      <c r="H3054" s="109"/>
      <c r="I3054" s="108"/>
      <c r="J3054" s="115"/>
      <c r="K3054" s="113"/>
      <c r="L3054" s="108"/>
      <c r="M3054" s="115"/>
      <c r="N3054" s="113"/>
    </row>
    <row r="3055" spans="1:14" ht="16.5">
      <c r="A3055" s="105"/>
      <c r="B3055" s="67"/>
      <c r="C3055" s="67"/>
      <c r="D3055" s="67"/>
      <c r="E3055" s="68"/>
      <c r="F3055" s="108"/>
      <c r="G3055" s="111"/>
      <c r="H3055" s="109"/>
      <c r="I3055" s="108"/>
      <c r="J3055" s="115"/>
      <c r="K3055" s="113"/>
      <c r="L3055" s="108"/>
      <c r="M3055" s="115"/>
      <c r="N3055" s="113"/>
    </row>
    <row r="3056" spans="1:14" ht="16.5">
      <c r="A3056" s="105"/>
      <c r="B3056" s="67"/>
      <c r="C3056" s="67"/>
      <c r="D3056" s="67"/>
      <c r="E3056" s="68"/>
      <c r="F3056" s="108"/>
      <c r="G3056" s="111"/>
      <c r="H3056" s="109"/>
      <c r="I3056" s="108"/>
      <c r="J3056" s="115"/>
      <c r="K3056" s="113"/>
      <c r="L3056" s="108"/>
      <c r="M3056" s="115"/>
      <c r="N3056" s="113"/>
    </row>
    <row r="3057" spans="1:14" ht="16.5">
      <c r="A3057" s="105"/>
      <c r="B3057" s="67"/>
      <c r="C3057" s="67"/>
      <c r="D3057" s="67"/>
      <c r="E3057" s="68"/>
      <c r="F3057" s="108"/>
      <c r="G3057" s="111"/>
      <c r="H3057" s="109"/>
      <c r="I3057" s="108"/>
      <c r="J3057" s="115"/>
      <c r="K3057" s="113"/>
      <c r="L3057" s="108"/>
      <c r="M3057" s="115"/>
      <c r="N3057" s="113"/>
    </row>
    <row r="3058" spans="1:14" ht="16.5">
      <c r="A3058" s="105"/>
      <c r="B3058" s="67"/>
      <c r="C3058" s="67"/>
      <c r="D3058" s="67"/>
      <c r="E3058" s="68"/>
      <c r="F3058" s="108"/>
      <c r="G3058" s="111"/>
      <c r="H3058" s="109"/>
      <c r="I3058" s="108"/>
      <c r="J3058" s="115"/>
      <c r="K3058" s="113"/>
      <c r="L3058" s="108"/>
      <c r="M3058" s="115"/>
      <c r="N3058" s="113"/>
    </row>
    <row r="3059" spans="1:14" ht="16.5">
      <c r="A3059" s="105"/>
      <c r="B3059" s="67"/>
      <c r="C3059" s="67"/>
      <c r="D3059" s="67"/>
      <c r="E3059" s="68"/>
      <c r="F3059" s="108"/>
      <c r="G3059" s="111"/>
      <c r="H3059" s="109"/>
      <c r="I3059" s="108"/>
      <c r="J3059" s="115"/>
      <c r="K3059" s="113"/>
      <c r="L3059" s="108"/>
      <c r="M3059" s="115"/>
      <c r="N3059" s="113"/>
    </row>
    <row r="3060" spans="1:14" ht="16.5">
      <c r="A3060" s="105"/>
      <c r="B3060" s="67"/>
      <c r="C3060" s="67"/>
      <c r="D3060" s="67"/>
      <c r="E3060" s="68"/>
      <c r="F3060" s="108"/>
      <c r="G3060" s="111"/>
      <c r="H3060" s="109"/>
      <c r="I3060" s="108"/>
      <c r="J3060" s="115"/>
      <c r="K3060" s="113"/>
      <c r="L3060" s="108"/>
      <c r="M3060" s="115"/>
      <c r="N3060" s="113"/>
    </row>
    <row r="3061" spans="1:14" ht="16.5">
      <c r="A3061" s="105"/>
      <c r="B3061" s="67"/>
      <c r="C3061" s="67"/>
      <c r="D3061" s="67"/>
      <c r="E3061" s="68"/>
      <c r="F3061" s="108"/>
      <c r="G3061" s="111"/>
      <c r="H3061" s="109"/>
      <c r="I3061" s="108"/>
      <c r="J3061" s="115"/>
      <c r="K3061" s="113"/>
      <c r="L3061" s="108"/>
      <c r="M3061" s="115"/>
      <c r="N3061" s="113"/>
    </row>
    <row r="3062" spans="1:14" ht="16.5">
      <c r="A3062" s="105"/>
      <c r="B3062" s="67"/>
      <c r="C3062" s="67"/>
      <c r="D3062" s="67"/>
      <c r="E3062" s="68"/>
      <c r="F3062" s="108"/>
      <c r="G3062" s="111"/>
      <c r="H3062" s="109"/>
      <c r="I3062" s="108"/>
      <c r="J3062" s="115"/>
      <c r="K3062" s="113"/>
      <c r="L3062" s="108"/>
      <c r="M3062" s="115"/>
      <c r="N3062" s="113"/>
    </row>
    <row r="3063" spans="1:14" ht="16.5">
      <c r="A3063" s="105"/>
      <c r="B3063" s="67"/>
      <c r="C3063" s="67"/>
      <c r="D3063" s="67"/>
      <c r="E3063" s="68"/>
      <c r="F3063" s="108"/>
      <c r="G3063" s="111"/>
      <c r="H3063" s="109"/>
      <c r="I3063" s="108"/>
      <c r="J3063" s="115"/>
      <c r="K3063" s="113"/>
      <c r="L3063" s="108"/>
      <c r="M3063" s="115"/>
      <c r="N3063" s="113"/>
    </row>
    <row r="3064" spans="1:14" ht="16.5">
      <c r="A3064" s="105"/>
      <c r="B3064" s="67"/>
      <c r="C3064" s="67"/>
      <c r="D3064" s="67"/>
      <c r="E3064" s="68"/>
      <c r="F3064" s="108"/>
      <c r="G3064" s="111"/>
      <c r="H3064" s="109"/>
      <c r="I3064" s="108"/>
      <c r="J3064" s="115"/>
      <c r="K3064" s="113"/>
      <c r="L3064" s="108"/>
      <c r="M3064" s="115"/>
      <c r="N3064" s="113"/>
    </row>
    <row r="3065" spans="1:14" ht="16.5">
      <c r="A3065" s="105"/>
      <c r="B3065" s="67"/>
      <c r="C3065" s="67"/>
      <c r="D3065" s="67"/>
      <c r="E3065" s="68"/>
      <c r="F3065" s="108"/>
      <c r="G3065" s="111"/>
      <c r="H3065" s="109"/>
      <c r="I3065" s="108"/>
      <c r="J3065" s="115"/>
      <c r="K3065" s="113"/>
      <c r="L3065" s="108"/>
      <c r="M3065" s="115"/>
      <c r="N3065" s="113"/>
    </row>
    <row r="3066" spans="1:14" ht="16.5">
      <c r="A3066" s="105"/>
      <c r="B3066" s="67"/>
      <c r="C3066" s="67"/>
      <c r="D3066" s="67"/>
      <c r="E3066" s="68"/>
      <c r="F3066" s="108"/>
      <c r="G3066" s="111"/>
      <c r="H3066" s="109"/>
      <c r="I3066" s="108"/>
      <c r="J3066" s="115"/>
      <c r="K3066" s="113"/>
      <c r="L3066" s="108"/>
      <c r="M3066" s="115"/>
      <c r="N3066" s="113"/>
    </row>
    <row r="3067" spans="1:14" ht="16.5">
      <c r="A3067" s="105"/>
      <c r="B3067" s="67"/>
      <c r="C3067" s="67"/>
      <c r="D3067" s="67"/>
      <c r="E3067" s="68"/>
      <c r="F3067" s="108"/>
      <c r="G3067" s="111"/>
      <c r="H3067" s="109"/>
      <c r="I3067" s="108"/>
      <c r="J3067" s="115"/>
      <c r="K3067" s="113"/>
      <c r="L3067" s="108"/>
      <c r="M3067" s="115"/>
      <c r="N3067" s="113"/>
    </row>
    <row r="3068" spans="1:14" ht="16.5">
      <c r="A3068" s="105"/>
      <c r="B3068" s="67"/>
      <c r="C3068" s="67"/>
      <c r="D3068" s="67"/>
      <c r="E3068" s="68"/>
      <c r="F3068" s="108"/>
      <c r="G3068" s="111"/>
      <c r="H3068" s="109"/>
      <c r="I3068" s="108"/>
      <c r="J3068" s="115"/>
      <c r="K3068" s="113"/>
      <c r="L3068" s="108"/>
      <c r="M3068" s="115"/>
      <c r="N3068" s="113"/>
    </row>
    <row r="3069" spans="1:14" ht="16.5">
      <c r="A3069" s="105"/>
      <c r="B3069" s="67"/>
      <c r="C3069" s="67"/>
      <c r="D3069" s="67"/>
      <c r="E3069" s="68"/>
      <c r="F3069" s="108"/>
      <c r="G3069" s="111"/>
      <c r="H3069" s="109"/>
      <c r="I3069" s="108"/>
      <c r="J3069" s="115"/>
      <c r="K3069" s="113"/>
      <c r="L3069" s="108"/>
      <c r="M3069" s="115"/>
      <c r="N3069" s="113"/>
    </row>
    <row r="3070" spans="1:14" ht="16.5">
      <c r="A3070" s="105"/>
      <c r="B3070" s="67"/>
      <c r="C3070" s="67"/>
      <c r="D3070" s="67"/>
      <c r="E3070" s="68"/>
      <c r="F3070" s="108"/>
      <c r="G3070" s="111"/>
      <c r="H3070" s="109"/>
      <c r="I3070" s="108"/>
      <c r="J3070" s="115"/>
      <c r="K3070" s="113"/>
      <c r="L3070" s="108"/>
      <c r="M3070" s="115"/>
      <c r="N3070" s="113"/>
    </row>
    <row r="3071" spans="1:14" ht="16.5">
      <c r="A3071" s="105"/>
      <c r="B3071" s="67"/>
      <c r="C3071" s="67"/>
      <c r="D3071" s="67"/>
      <c r="E3071" s="68"/>
      <c r="F3071" s="108"/>
      <c r="G3071" s="111"/>
      <c r="H3071" s="109"/>
      <c r="I3071" s="108"/>
      <c r="J3071" s="115"/>
      <c r="K3071" s="113"/>
      <c r="L3071" s="108"/>
      <c r="M3071" s="115"/>
      <c r="N3071" s="113"/>
    </row>
    <row r="3072" spans="1:14" ht="16.5">
      <c r="A3072" s="105"/>
      <c r="B3072" s="67"/>
      <c r="C3072" s="67"/>
      <c r="D3072" s="67"/>
      <c r="E3072" s="68"/>
      <c r="F3072" s="108"/>
      <c r="G3072" s="111"/>
      <c r="H3072" s="109"/>
      <c r="I3072" s="108"/>
      <c r="J3072" s="115"/>
      <c r="K3072" s="113"/>
      <c r="L3072" s="108"/>
      <c r="M3072" s="115"/>
      <c r="N3072" s="113"/>
    </row>
    <row r="3073" spans="1:14" ht="16.5">
      <c r="A3073" s="105"/>
      <c r="B3073" s="67"/>
      <c r="C3073" s="67"/>
      <c r="D3073" s="67"/>
      <c r="E3073" s="68"/>
      <c r="F3073" s="108"/>
      <c r="G3073" s="111"/>
      <c r="H3073" s="109"/>
      <c r="I3073" s="108"/>
      <c r="J3073" s="115"/>
      <c r="K3073" s="113"/>
      <c r="L3073" s="108"/>
      <c r="M3073" s="115"/>
      <c r="N3073" s="113"/>
    </row>
    <row r="3074" spans="1:14" ht="16.5">
      <c r="A3074" s="105"/>
      <c r="B3074" s="67"/>
      <c r="C3074" s="67"/>
      <c r="D3074" s="67"/>
      <c r="E3074" s="68"/>
      <c r="F3074" s="108"/>
      <c r="G3074" s="111"/>
      <c r="H3074" s="109"/>
      <c r="I3074" s="108"/>
      <c r="J3074" s="115"/>
      <c r="K3074" s="113"/>
      <c r="L3074" s="108"/>
      <c r="M3074" s="115"/>
      <c r="N3074" s="113"/>
    </row>
    <row r="3075" spans="1:14" ht="16.5">
      <c r="A3075" s="105"/>
      <c r="B3075" s="67"/>
      <c r="C3075" s="67"/>
      <c r="D3075" s="67"/>
      <c r="E3075" s="68"/>
      <c r="F3075" s="108"/>
      <c r="G3075" s="111"/>
      <c r="H3075" s="109"/>
      <c r="I3075" s="108"/>
      <c r="J3075" s="115"/>
      <c r="K3075" s="113"/>
      <c r="L3075" s="108"/>
      <c r="M3075" s="115"/>
      <c r="N3075" s="113"/>
    </row>
    <row r="3076" spans="1:14" ht="16.5">
      <c r="A3076" s="105"/>
      <c r="B3076" s="67"/>
      <c r="C3076" s="67"/>
      <c r="D3076" s="67"/>
      <c r="E3076" s="68"/>
      <c r="F3076" s="108"/>
      <c r="G3076" s="111"/>
      <c r="H3076" s="109"/>
      <c r="I3076" s="108"/>
      <c r="J3076" s="115"/>
      <c r="K3076" s="113"/>
      <c r="L3076" s="108"/>
      <c r="M3076" s="115"/>
      <c r="N3076" s="113"/>
    </row>
    <row r="3077" spans="1:14" ht="16.5">
      <c r="A3077" s="105"/>
      <c r="B3077" s="67"/>
      <c r="C3077" s="67"/>
      <c r="D3077" s="67"/>
      <c r="E3077" s="68"/>
      <c r="F3077" s="108"/>
      <c r="G3077" s="111"/>
      <c r="H3077" s="109"/>
      <c r="I3077" s="108"/>
      <c r="J3077" s="115"/>
      <c r="K3077" s="113"/>
      <c r="L3077" s="108"/>
      <c r="M3077" s="115"/>
      <c r="N3077" s="113"/>
    </row>
    <row r="3078" spans="1:14" ht="16.5">
      <c r="A3078" s="105"/>
      <c r="B3078" s="67"/>
      <c r="C3078" s="67"/>
      <c r="D3078" s="67"/>
      <c r="E3078" s="68"/>
      <c r="F3078" s="108"/>
      <c r="G3078" s="111"/>
      <c r="H3078" s="109"/>
      <c r="I3078" s="108"/>
      <c r="J3078" s="115"/>
      <c r="K3078" s="113"/>
      <c r="L3078" s="108"/>
      <c r="M3078" s="115"/>
      <c r="N3078" s="113"/>
    </row>
    <row r="3079" spans="1:14" ht="16.5">
      <c r="A3079" s="105"/>
      <c r="B3079" s="67"/>
      <c r="C3079" s="67"/>
      <c r="D3079" s="67"/>
      <c r="E3079" s="68"/>
      <c r="F3079" s="108"/>
      <c r="G3079" s="111"/>
      <c r="H3079" s="109"/>
      <c r="I3079" s="108"/>
      <c r="J3079" s="115"/>
      <c r="K3079" s="113"/>
      <c r="L3079" s="108"/>
      <c r="M3079" s="115"/>
      <c r="N3079" s="113"/>
    </row>
    <row r="3080" spans="1:14" ht="16.5">
      <c r="A3080" s="105"/>
      <c r="B3080" s="67"/>
      <c r="C3080" s="67"/>
      <c r="D3080" s="67"/>
      <c r="E3080" s="68"/>
      <c r="F3080" s="108"/>
      <c r="G3080" s="111"/>
      <c r="H3080" s="109"/>
      <c r="I3080" s="108"/>
      <c r="J3080" s="115"/>
      <c r="K3080" s="113"/>
      <c r="L3080" s="108"/>
      <c r="M3080" s="115"/>
      <c r="N3080" s="113"/>
    </row>
    <row r="3081" spans="1:14" ht="16.5">
      <c r="A3081" s="105"/>
      <c r="B3081" s="67"/>
      <c r="C3081" s="67"/>
      <c r="D3081" s="67"/>
      <c r="E3081" s="68"/>
      <c r="F3081" s="108"/>
      <c r="G3081" s="111"/>
      <c r="H3081" s="109"/>
      <c r="I3081" s="108"/>
      <c r="J3081" s="115"/>
      <c r="K3081" s="113"/>
      <c r="L3081" s="108"/>
      <c r="M3081" s="115"/>
      <c r="N3081" s="113"/>
    </row>
    <row r="3082" spans="1:14" ht="16.5">
      <c r="A3082" s="105"/>
      <c r="B3082" s="67"/>
      <c r="C3082" s="67"/>
      <c r="D3082" s="67"/>
      <c r="E3082" s="68"/>
      <c r="F3082" s="108"/>
      <c r="G3082" s="111"/>
      <c r="H3082" s="109"/>
      <c r="I3082" s="108"/>
      <c r="J3082" s="115"/>
      <c r="K3082" s="113"/>
      <c r="L3082" s="108"/>
      <c r="M3082" s="115"/>
      <c r="N3082" s="113"/>
    </row>
    <row r="3083" spans="1:14" ht="16.5">
      <c r="A3083" s="105"/>
      <c r="B3083" s="67"/>
      <c r="C3083" s="67"/>
      <c r="D3083" s="67"/>
      <c r="E3083" s="68"/>
      <c r="F3083" s="108"/>
      <c r="G3083" s="111"/>
      <c r="H3083" s="109"/>
      <c r="I3083" s="108"/>
      <c r="J3083" s="115"/>
      <c r="K3083" s="113"/>
      <c r="L3083" s="108"/>
      <c r="M3083" s="115"/>
      <c r="N3083" s="113"/>
    </row>
    <row r="3084" spans="1:14" ht="16.5">
      <c r="A3084" s="105"/>
      <c r="B3084" s="67"/>
      <c r="C3084" s="67"/>
      <c r="D3084" s="67"/>
      <c r="E3084" s="68"/>
      <c r="F3084" s="108"/>
      <c r="G3084" s="111"/>
      <c r="H3084" s="109"/>
      <c r="I3084" s="108"/>
      <c r="J3084" s="115"/>
      <c r="K3084" s="113"/>
      <c r="L3084" s="108"/>
      <c r="M3084" s="115"/>
      <c r="N3084" s="113"/>
    </row>
    <row r="3085" spans="1:14" ht="16.5">
      <c r="A3085" s="105"/>
      <c r="B3085" s="67"/>
      <c r="C3085" s="67"/>
      <c r="D3085" s="67"/>
      <c r="E3085" s="68"/>
      <c r="F3085" s="108"/>
      <c r="G3085" s="111"/>
      <c r="H3085" s="109"/>
      <c r="I3085" s="108"/>
      <c r="J3085" s="115"/>
      <c r="K3085" s="113"/>
      <c r="L3085" s="108"/>
      <c r="M3085" s="115"/>
      <c r="N3085" s="113"/>
    </row>
    <row r="3086" spans="1:14" ht="16.5">
      <c r="A3086" s="105"/>
      <c r="B3086" s="67"/>
      <c r="C3086" s="67"/>
      <c r="D3086" s="67"/>
      <c r="E3086" s="68"/>
      <c r="F3086" s="108"/>
      <c r="G3086" s="111"/>
      <c r="H3086" s="109"/>
      <c r="I3086" s="108"/>
      <c r="J3086" s="115"/>
      <c r="K3086" s="113"/>
      <c r="L3086" s="108"/>
      <c r="M3086" s="115"/>
      <c r="N3086" s="113"/>
    </row>
    <row r="3087" spans="1:14" ht="16.5">
      <c r="A3087" s="105"/>
      <c r="B3087" s="67"/>
      <c r="C3087" s="67"/>
      <c r="D3087" s="67"/>
      <c r="E3087" s="68"/>
      <c r="F3087" s="108"/>
      <c r="G3087" s="111"/>
      <c r="H3087" s="109"/>
      <c r="I3087" s="108"/>
      <c r="J3087" s="115"/>
      <c r="K3087" s="113"/>
      <c r="L3087" s="108"/>
      <c r="M3087" s="115"/>
      <c r="N3087" s="113"/>
    </row>
    <row r="3088" spans="1:14" ht="16.5">
      <c r="A3088" s="105"/>
      <c r="B3088" s="67"/>
      <c r="C3088" s="67"/>
      <c r="D3088" s="67"/>
      <c r="E3088" s="68"/>
      <c r="F3088" s="108"/>
      <c r="G3088" s="111"/>
      <c r="H3088" s="109"/>
      <c r="I3088" s="108"/>
      <c r="J3088" s="115"/>
      <c r="K3088" s="113"/>
      <c r="L3088" s="108"/>
      <c r="M3088" s="115"/>
      <c r="N3088" s="113"/>
    </row>
    <row r="3089" spans="1:14" ht="16.5">
      <c r="A3089" s="105"/>
      <c r="B3089" s="67"/>
      <c r="C3089" s="67"/>
      <c r="D3089" s="67"/>
      <c r="E3089" s="68"/>
      <c r="F3089" s="108"/>
      <c r="G3089" s="111"/>
      <c r="H3089" s="109"/>
      <c r="I3089" s="108"/>
      <c r="J3089" s="115"/>
      <c r="K3089" s="113"/>
      <c r="L3089" s="108"/>
      <c r="M3089" s="115"/>
      <c r="N3089" s="113"/>
    </row>
    <row r="3090" spans="1:14" ht="16.5">
      <c r="A3090" s="105"/>
      <c r="B3090" s="67"/>
      <c r="C3090" s="67"/>
      <c r="D3090" s="67"/>
      <c r="E3090" s="68"/>
      <c r="F3090" s="108"/>
      <c r="G3090" s="111"/>
      <c r="H3090" s="109"/>
      <c r="I3090" s="108"/>
      <c r="J3090" s="115"/>
      <c r="K3090" s="113"/>
      <c r="L3090" s="108"/>
      <c r="M3090" s="115"/>
      <c r="N3090" s="113"/>
    </row>
    <row r="3091" spans="1:14" ht="16.5">
      <c r="A3091" s="105"/>
      <c r="B3091" s="67"/>
      <c r="C3091" s="67"/>
      <c r="D3091" s="67"/>
      <c r="E3091" s="68"/>
      <c r="F3091" s="108"/>
      <c r="G3091" s="111"/>
      <c r="H3091" s="109"/>
      <c r="I3091" s="108"/>
      <c r="J3091" s="115"/>
      <c r="K3091" s="113"/>
      <c r="L3091" s="108"/>
      <c r="M3091" s="115"/>
      <c r="N3091" s="113"/>
    </row>
    <row r="3092" spans="1:14" ht="16.5">
      <c r="A3092" s="105"/>
      <c r="B3092" s="67"/>
      <c r="C3092" s="67"/>
      <c r="D3092" s="67"/>
      <c r="E3092" s="68"/>
      <c r="F3092" s="108"/>
      <c r="G3092" s="111"/>
      <c r="H3092" s="109"/>
      <c r="I3092" s="108"/>
      <c r="J3092" s="115"/>
      <c r="K3092" s="113"/>
      <c r="L3092" s="108"/>
      <c r="M3092" s="115"/>
      <c r="N3092" s="113"/>
    </row>
    <row r="3093" spans="1:14" ht="16.5">
      <c r="A3093" s="105"/>
      <c r="B3093" s="67"/>
      <c r="C3093" s="67"/>
      <c r="D3093" s="67"/>
      <c r="E3093" s="68"/>
      <c r="F3093" s="108"/>
      <c r="G3093" s="111"/>
      <c r="H3093" s="109"/>
      <c r="I3093" s="108"/>
      <c r="J3093" s="115"/>
      <c r="K3093" s="113"/>
      <c r="L3093" s="108"/>
      <c r="M3093" s="115"/>
      <c r="N3093" s="113"/>
    </row>
    <row r="3094" spans="1:14" ht="16.5">
      <c r="A3094" s="105"/>
      <c r="B3094" s="67"/>
      <c r="C3094" s="67"/>
      <c r="D3094" s="67"/>
      <c r="E3094" s="68"/>
      <c r="F3094" s="108"/>
      <c r="G3094" s="111"/>
      <c r="H3094" s="109"/>
      <c r="I3094" s="108"/>
      <c r="J3094" s="115"/>
      <c r="K3094" s="113"/>
      <c r="L3094" s="108"/>
      <c r="M3094" s="115"/>
      <c r="N3094" s="113"/>
    </row>
    <row r="3095" spans="1:14" ht="16.5">
      <c r="A3095" s="105"/>
      <c r="B3095" s="67"/>
      <c r="C3095" s="67"/>
      <c r="D3095" s="67"/>
      <c r="E3095" s="68"/>
      <c r="F3095" s="108"/>
      <c r="G3095" s="111"/>
      <c r="H3095" s="109"/>
      <c r="I3095" s="108"/>
      <c r="J3095" s="115"/>
      <c r="K3095" s="113"/>
      <c r="L3095" s="108"/>
      <c r="M3095" s="115"/>
      <c r="N3095" s="113"/>
    </row>
    <row r="3096" spans="1:14" ht="16.5">
      <c r="A3096" s="105"/>
      <c r="B3096" s="67"/>
      <c r="C3096" s="67"/>
      <c r="D3096" s="67"/>
      <c r="E3096" s="68"/>
      <c r="F3096" s="108"/>
      <c r="G3096" s="111"/>
      <c r="H3096" s="109"/>
      <c r="I3096" s="108"/>
      <c r="J3096" s="115"/>
      <c r="K3096" s="113"/>
      <c r="L3096" s="108"/>
      <c r="M3096" s="115"/>
      <c r="N3096" s="113"/>
    </row>
    <row r="3097" spans="1:14" ht="16.5">
      <c r="A3097" s="105"/>
      <c r="B3097" s="67"/>
      <c r="C3097" s="67"/>
      <c r="D3097" s="67"/>
      <c r="E3097" s="68"/>
      <c r="F3097" s="108"/>
      <c r="G3097" s="111"/>
      <c r="H3097" s="109"/>
      <c r="I3097" s="108"/>
      <c r="J3097" s="115"/>
      <c r="K3097" s="113"/>
      <c r="L3097" s="108"/>
      <c r="M3097" s="115"/>
      <c r="N3097" s="113"/>
    </row>
    <row r="3098" spans="1:14" ht="16.5">
      <c r="A3098" s="105"/>
      <c r="B3098" s="67"/>
      <c r="C3098" s="67"/>
      <c r="D3098" s="67"/>
      <c r="E3098" s="68"/>
      <c r="F3098" s="108"/>
      <c r="G3098" s="111"/>
      <c r="H3098" s="109"/>
      <c r="I3098" s="108"/>
      <c r="J3098" s="115"/>
      <c r="K3098" s="113"/>
      <c r="L3098" s="108"/>
      <c r="M3098" s="115"/>
      <c r="N3098" s="113"/>
    </row>
    <row r="3099" spans="1:14" ht="16.5">
      <c r="A3099" s="105"/>
      <c r="B3099" s="67"/>
      <c r="C3099" s="67"/>
      <c r="D3099" s="67"/>
      <c r="E3099" s="68"/>
      <c r="F3099" s="108"/>
      <c r="G3099" s="111"/>
      <c r="H3099" s="109"/>
      <c r="I3099" s="108"/>
      <c r="J3099" s="115"/>
      <c r="K3099" s="113"/>
      <c r="L3099" s="108"/>
      <c r="M3099" s="115"/>
      <c r="N3099" s="113"/>
    </row>
    <row r="3100" spans="1:14" ht="16.5">
      <c r="A3100" s="105"/>
      <c r="B3100" s="67"/>
      <c r="C3100" s="67"/>
      <c r="D3100" s="67"/>
      <c r="E3100" s="68"/>
      <c r="F3100" s="108"/>
      <c r="G3100" s="111"/>
      <c r="H3100" s="109"/>
      <c r="I3100" s="108"/>
      <c r="J3100" s="115"/>
      <c r="K3100" s="113"/>
      <c r="L3100" s="108"/>
      <c r="M3100" s="115"/>
      <c r="N3100" s="113"/>
    </row>
    <row r="3101" spans="1:14" ht="16.5">
      <c r="A3101" s="105"/>
      <c r="B3101" s="67"/>
      <c r="C3101" s="67"/>
      <c r="D3101" s="67"/>
      <c r="E3101" s="68"/>
      <c r="F3101" s="108"/>
      <c r="G3101" s="111"/>
      <c r="H3101" s="109"/>
      <c r="I3101" s="108"/>
      <c r="J3101" s="115"/>
      <c r="K3101" s="113"/>
      <c r="L3101" s="108"/>
      <c r="M3101" s="115"/>
      <c r="N3101" s="113"/>
    </row>
    <row r="3102" spans="1:14" ht="16.5">
      <c r="A3102" s="105"/>
      <c r="B3102" s="67"/>
      <c r="C3102" s="67"/>
      <c r="D3102" s="67"/>
      <c r="E3102" s="68"/>
      <c r="F3102" s="108"/>
      <c r="G3102" s="111"/>
      <c r="H3102" s="109"/>
      <c r="I3102" s="108"/>
      <c r="J3102" s="115"/>
      <c r="K3102" s="113"/>
      <c r="L3102" s="108"/>
      <c r="M3102" s="115"/>
      <c r="N3102" s="113"/>
    </row>
    <row r="3103" spans="1:14" ht="16.5">
      <c r="A3103" s="105"/>
      <c r="B3103" s="67"/>
      <c r="C3103" s="67"/>
      <c r="D3103" s="67"/>
      <c r="E3103" s="68"/>
      <c r="F3103" s="108"/>
      <c r="G3103" s="111"/>
      <c r="H3103" s="109"/>
      <c r="I3103" s="108"/>
      <c r="J3103" s="115"/>
      <c r="K3103" s="113"/>
      <c r="L3103" s="108"/>
      <c r="M3103" s="115"/>
      <c r="N3103" s="113"/>
    </row>
    <row r="3104" spans="1:14" ht="16.5">
      <c r="A3104" s="105"/>
      <c r="B3104" s="67"/>
      <c r="C3104" s="67"/>
      <c r="D3104" s="67"/>
      <c r="E3104" s="68"/>
      <c r="F3104" s="108"/>
      <c r="G3104" s="111"/>
      <c r="H3104" s="109"/>
      <c r="I3104" s="108"/>
      <c r="J3104" s="115"/>
      <c r="K3104" s="113"/>
      <c r="L3104" s="108"/>
      <c r="M3104" s="115"/>
      <c r="N3104" s="113"/>
    </row>
    <row r="3105" spans="1:14" ht="16.5">
      <c r="A3105" s="105"/>
      <c r="B3105" s="67"/>
      <c r="C3105" s="67"/>
      <c r="D3105" s="67"/>
      <c r="E3105" s="68"/>
      <c r="F3105" s="108"/>
      <c r="G3105" s="111"/>
      <c r="H3105" s="109"/>
      <c r="I3105" s="108"/>
      <c r="J3105" s="115"/>
      <c r="K3105" s="113"/>
      <c r="L3105" s="108"/>
      <c r="M3105" s="115"/>
      <c r="N3105" s="113"/>
    </row>
    <row r="3106" spans="1:14" ht="16.5">
      <c r="A3106" s="105"/>
      <c r="B3106" s="67"/>
      <c r="C3106" s="67"/>
      <c r="D3106" s="67"/>
      <c r="E3106" s="68"/>
      <c r="F3106" s="108"/>
      <c r="G3106" s="111"/>
      <c r="H3106" s="109"/>
      <c r="I3106" s="108"/>
      <c r="J3106" s="115"/>
      <c r="K3106" s="113"/>
      <c r="L3106" s="108"/>
      <c r="M3106" s="115"/>
      <c r="N3106" s="113"/>
    </row>
    <row r="3107" spans="1:14" ht="16.5">
      <c r="A3107" s="105"/>
      <c r="B3107" s="67"/>
      <c r="C3107" s="67"/>
      <c r="D3107" s="67"/>
      <c r="E3107" s="68"/>
      <c r="F3107" s="108"/>
      <c r="G3107" s="111"/>
      <c r="H3107" s="109"/>
      <c r="I3107" s="108"/>
      <c r="J3107" s="115"/>
      <c r="K3107" s="113"/>
      <c r="L3107" s="108"/>
      <c r="M3107" s="115"/>
      <c r="N3107" s="113"/>
    </row>
    <row r="3108" spans="1:14" ht="16.5">
      <c r="A3108" s="105"/>
      <c r="B3108" s="67"/>
      <c r="C3108" s="67"/>
      <c r="D3108" s="67"/>
      <c r="E3108" s="68"/>
      <c r="F3108" s="108"/>
      <c r="G3108" s="111"/>
      <c r="H3108" s="109"/>
      <c r="I3108" s="108"/>
      <c r="J3108" s="115"/>
      <c r="K3108" s="113"/>
      <c r="L3108" s="108"/>
      <c r="M3108" s="115"/>
      <c r="N3108" s="113"/>
    </row>
    <row r="3109" spans="1:14" ht="16.5">
      <c r="A3109" s="105"/>
      <c r="B3109" s="67"/>
      <c r="C3109" s="67"/>
      <c r="D3109" s="67"/>
      <c r="E3109" s="68"/>
      <c r="F3109" s="108"/>
      <c r="G3109" s="111"/>
      <c r="H3109" s="109"/>
      <c r="I3109" s="108"/>
      <c r="J3109" s="115"/>
      <c r="K3109" s="113"/>
      <c r="L3109" s="108"/>
      <c r="M3109" s="115"/>
      <c r="N3109" s="113"/>
    </row>
    <row r="3110" spans="1:14" ht="16.5">
      <c r="A3110" s="105"/>
      <c r="B3110" s="67"/>
      <c r="C3110" s="67"/>
      <c r="D3110" s="67"/>
      <c r="E3110" s="68"/>
      <c r="F3110" s="108"/>
      <c r="G3110" s="111"/>
      <c r="H3110" s="109"/>
      <c r="I3110" s="108"/>
      <c r="J3110" s="115"/>
      <c r="K3110" s="113"/>
      <c r="L3110" s="108"/>
      <c r="M3110" s="115"/>
      <c r="N3110" s="113"/>
    </row>
    <row r="3111" spans="1:14" ht="16.5">
      <c r="A3111" s="105"/>
      <c r="B3111" s="67"/>
      <c r="C3111" s="67"/>
      <c r="D3111" s="67"/>
      <c r="E3111" s="68"/>
      <c r="F3111" s="108"/>
      <c r="G3111" s="111"/>
      <c r="H3111" s="109"/>
      <c r="I3111" s="108"/>
      <c r="J3111" s="115"/>
      <c r="K3111" s="113"/>
      <c r="L3111" s="108"/>
      <c r="M3111" s="115"/>
      <c r="N3111" s="113"/>
    </row>
    <row r="3112" spans="1:14" ht="16.5">
      <c r="A3112" s="105"/>
      <c r="B3112" s="67"/>
      <c r="C3112" s="67"/>
      <c r="D3112" s="67"/>
      <c r="E3112" s="68"/>
      <c r="F3112" s="108"/>
      <c r="G3112" s="111"/>
      <c r="H3112" s="109"/>
      <c r="I3112" s="108"/>
      <c r="J3112" s="115"/>
      <c r="K3112" s="113"/>
      <c r="L3112" s="108"/>
      <c r="M3112" s="115"/>
      <c r="N3112" s="113"/>
    </row>
    <row r="3113" spans="1:14" ht="16.5">
      <c r="A3113" s="105"/>
      <c r="B3113" s="67"/>
      <c r="C3113" s="67"/>
      <c r="D3113" s="67"/>
      <c r="E3113" s="68"/>
      <c r="F3113" s="108"/>
      <c r="G3113" s="111"/>
      <c r="H3113" s="109"/>
      <c r="I3113" s="108"/>
      <c r="J3113" s="115"/>
      <c r="K3113" s="113"/>
      <c r="L3113" s="108"/>
      <c r="M3113" s="115"/>
      <c r="N3113" s="113"/>
    </row>
    <row r="3114" spans="1:14" ht="16.5">
      <c r="A3114" s="105"/>
      <c r="B3114" s="67"/>
      <c r="C3114" s="67"/>
      <c r="D3114" s="67"/>
      <c r="E3114" s="68"/>
      <c r="F3114" s="108"/>
      <c r="G3114" s="111"/>
      <c r="H3114" s="109"/>
      <c r="I3114" s="108"/>
      <c r="J3114" s="115"/>
      <c r="K3114" s="113"/>
      <c r="L3114" s="108"/>
      <c r="M3114" s="115"/>
      <c r="N3114" s="113"/>
    </row>
    <row r="3115" spans="1:14" ht="16.5">
      <c r="A3115" s="105"/>
      <c r="B3115" s="67"/>
      <c r="C3115" s="67"/>
      <c r="D3115" s="67"/>
      <c r="E3115" s="68"/>
      <c r="F3115" s="108"/>
      <c r="G3115" s="111"/>
      <c r="H3115" s="109"/>
      <c r="I3115" s="108"/>
      <c r="J3115" s="115"/>
      <c r="K3115" s="113"/>
      <c r="L3115" s="108"/>
      <c r="M3115" s="115"/>
      <c r="N3115" s="113"/>
    </row>
    <row r="3116" spans="1:14" ht="16.5">
      <c r="A3116" s="105"/>
      <c r="B3116" s="67"/>
      <c r="C3116" s="67"/>
      <c r="D3116" s="67"/>
      <c r="E3116" s="68"/>
      <c r="F3116" s="108"/>
      <c r="G3116" s="111"/>
      <c r="H3116" s="109"/>
      <c r="I3116" s="108"/>
      <c r="J3116" s="115"/>
      <c r="K3116" s="113"/>
      <c r="L3116" s="108"/>
      <c r="M3116" s="115"/>
      <c r="N3116" s="113"/>
    </row>
    <row r="3117" spans="1:14" ht="16.5">
      <c r="A3117" s="105"/>
      <c r="B3117" s="67"/>
      <c r="C3117" s="67"/>
      <c r="D3117" s="67"/>
      <c r="E3117" s="68"/>
      <c r="F3117" s="108"/>
      <c r="G3117" s="111"/>
      <c r="H3117" s="109"/>
      <c r="I3117" s="108"/>
      <c r="J3117" s="115"/>
      <c r="K3117" s="113"/>
      <c r="L3117" s="108"/>
      <c r="M3117" s="115"/>
      <c r="N3117" s="113"/>
    </row>
    <row r="3118" spans="1:14" ht="16.5">
      <c r="A3118" s="105"/>
      <c r="B3118" s="67"/>
      <c r="C3118" s="67"/>
      <c r="D3118" s="67"/>
      <c r="E3118" s="68"/>
      <c r="F3118" s="108"/>
      <c r="G3118" s="111"/>
      <c r="H3118" s="109"/>
      <c r="I3118" s="108"/>
      <c r="J3118" s="115"/>
      <c r="K3118" s="113"/>
      <c r="L3118" s="108"/>
      <c r="M3118" s="115"/>
      <c r="N3118" s="113"/>
    </row>
    <row r="3119" spans="1:14" ht="16.5">
      <c r="A3119" s="105"/>
      <c r="B3119" s="67"/>
      <c r="C3119" s="67"/>
      <c r="D3119" s="67"/>
      <c r="E3119" s="68"/>
      <c r="F3119" s="108"/>
      <c r="G3119" s="111"/>
      <c r="H3119" s="109"/>
      <c r="I3119" s="108"/>
      <c r="J3119" s="115"/>
      <c r="K3119" s="113"/>
      <c r="L3119" s="108"/>
      <c r="M3119" s="115"/>
      <c r="N3119" s="113"/>
    </row>
    <row r="3120" spans="1:14" ht="16.5">
      <c r="A3120" s="105"/>
      <c r="B3120" s="67"/>
      <c r="C3120" s="67"/>
      <c r="D3120" s="67"/>
      <c r="E3120" s="68"/>
      <c r="F3120" s="108"/>
      <c r="G3120" s="111"/>
      <c r="H3120" s="109"/>
      <c r="I3120" s="108"/>
      <c r="J3120" s="115"/>
      <c r="K3120" s="113"/>
      <c r="L3120" s="108"/>
      <c r="M3120" s="115"/>
      <c r="N3120" s="113"/>
    </row>
    <row r="3121" spans="1:14" ht="16.5">
      <c r="A3121" s="105"/>
      <c r="B3121" s="67"/>
      <c r="C3121" s="67"/>
      <c r="D3121" s="67"/>
      <c r="E3121" s="68"/>
      <c r="F3121" s="108"/>
      <c r="G3121" s="111"/>
      <c r="H3121" s="109"/>
      <c r="I3121" s="108"/>
      <c r="J3121" s="115"/>
      <c r="K3121" s="113"/>
      <c r="L3121" s="108"/>
      <c r="M3121" s="115"/>
      <c r="N3121" s="113"/>
    </row>
    <row r="3122" spans="1:14" ht="16.5">
      <c r="A3122" s="105"/>
      <c r="B3122" s="67"/>
      <c r="C3122" s="67"/>
      <c r="D3122" s="67"/>
      <c r="E3122" s="68"/>
      <c r="F3122" s="108"/>
      <c r="G3122" s="111"/>
      <c r="H3122" s="109"/>
      <c r="I3122" s="108"/>
      <c r="J3122" s="115"/>
      <c r="K3122" s="113"/>
      <c r="L3122" s="108"/>
      <c r="M3122" s="115"/>
      <c r="N3122" s="113"/>
    </row>
    <row r="3123" spans="1:14" ht="16.5">
      <c r="A3123" s="105"/>
      <c r="B3123" s="67"/>
      <c r="C3123" s="67"/>
      <c r="D3123" s="67"/>
      <c r="E3123" s="68"/>
      <c r="F3123" s="108"/>
      <c r="G3123" s="111"/>
      <c r="H3123" s="109"/>
      <c r="I3123" s="108"/>
      <c r="J3123" s="115"/>
      <c r="K3123" s="113"/>
      <c r="L3123" s="108"/>
      <c r="M3123" s="115"/>
      <c r="N3123" s="113"/>
    </row>
    <row r="3124" spans="1:14" ht="16.5">
      <c r="A3124" s="105"/>
      <c r="B3124" s="67"/>
      <c r="C3124" s="67"/>
      <c r="D3124" s="67"/>
      <c r="E3124" s="68"/>
      <c r="F3124" s="108"/>
      <c r="G3124" s="111"/>
      <c r="H3124" s="109"/>
      <c r="I3124" s="108"/>
      <c r="J3124" s="115"/>
      <c r="K3124" s="113"/>
      <c r="L3124" s="108"/>
      <c r="M3124" s="115"/>
      <c r="N3124" s="113"/>
    </row>
    <row r="3125" spans="1:14" ht="16.5">
      <c r="A3125" s="105"/>
      <c r="B3125" s="67"/>
      <c r="C3125" s="67"/>
      <c r="D3125" s="67"/>
      <c r="E3125" s="68"/>
      <c r="F3125" s="108"/>
      <c r="G3125" s="111"/>
      <c r="H3125" s="109"/>
      <c r="I3125" s="108"/>
      <c r="J3125" s="115"/>
      <c r="K3125" s="113"/>
      <c r="L3125" s="108"/>
      <c r="M3125" s="115"/>
      <c r="N3125" s="113"/>
    </row>
    <row r="3126" spans="1:14" ht="16.5">
      <c r="A3126" s="105"/>
      <c r="B3126" s="67"/>
      <c r="C3126" s="67"/>
      <c r="D3126" s="67"/>
      <c r="E3126" s="68"/>
      <c r="F3126" s="108"/>
      <c r="G3126" s="111"/>
      <c r="H3126" s="109"/>
      <c r="I3126" s="108"/>
      <c r="J3126" s="115"/>
      <c r="K3126" s="113"/>
      <c r="L3126" s="108"/>
      <c r="M3126" s="115"/>
      <c r="N3126" s="113"/>
    </row>
    <row r="3127" spans="1:14" ht="16.5">
      <c r="A3127" s="105"/>
      <c r="B3127" s="67"/>
      <c r="C3127" s="67"/>
      <c r="D3127" s="67"/>
      <c r="E3127" s="68"/>
      <c r="F3127" s="108"/>
      <c r="G3127" s="111"/>
      <c r="H3127" s="109"/>
      <c r="I3127" s="108"/>
      <c r="J3127" s="115"/>
      <c r="K3127" s="113"/>
      <c r="L3127" s="108"/>
      <c r="M3127" s="115"/>
      <c r="N3127" s="113"/>
    </row>
    <row r="3128" spans="1:14" ht="16.5">
      <c r="A3128" s="105"/>
      <c r="B3128" s="67"/>
      <c r="C3128" s="67"/>
      <c r="D3128" s="67"/>
      <c r="E3128" s="68"/>
      <c r="F3128" s="108"/>
      <c r="G3128" s="111"/>
      <c r="H3128" s="109"/>
      <c r="I3128" s="108"/>
      <c r="J3128" s="115"/>
      <c r="K3128" s="113"/>
      <c r="L3128" s="108"/>
      <c r="M3128" s="115"/>
      <c r="N3128" s="113"/>
    </row>
    <row r="3129" spans="1:14" ht="16.5">
      <c r="A3129" s="105"/>
      <c r="B3129" s="67"/>
      <c r="C3129" s="67"/>
      <c r="D3129" s="67"/>
      <c r="E3129" s="68"/>
      <c r="F3129" s="108"/>
      <c r="G3129" s="111"/>
      <c r="H3129" s="109"/>
      <c r="I3129" s="108"/>
      <c r="J3129" s="115"/>
      <c r="K3129" s="113"/>
      <c r="L3129" s="108"/>
      <c r="M3129" s="115"/>
      <c r="N3129" s="113"/>
    </row>
    <row r="3130" spans="1:14" ht="16.5">
      <c r="A3130" s="105"/>
      <c r="B3130" s="67"/>
      <c r="C3130" s="67"/>
      <c r="D3130" s="67"/>
      <c r="E3130" s="68"/>
      <c r="F3130" s="108"/>
      <c r="G3130" s="111"/>
      <c r="H3130" s="109"/>
      <c r="I3130" s="108"/>
      <c r="J3130" s="115"/>
      <c r="K3130" s="113"/>
      <c r="L3130" s="108"/>
      <c r="M3130" s="115"/>
      <c r="N3130" s="113"/>
    </row>
    <row r="3131" spans="1:14" ht="16.5">
      <c r="A3131" s="105"/>
      <c r="B3131" s="67"/>
      <c r="C3131" s="67"/>
      <c r="D3131" s="67"/>
      <c r="E3131" s="68"/>
      <c r="F3131" s="108"/>
      <c r="G3131" s="111"/>
      <c r="H3131" s="109"/>
      <c r="I3131" s="108"/>
      <c r="J3131" s="115"/>
      <c r="K3131" s="113"/>
      <c r="L3131" s="108"/>
      <c r="M3131" s="115"/>
      <c r="N3131" s="113"/>
    </row>
    <row r="3132" spans="1:14" ht="16.5">
      <c r="A3132" s="105"/>
      <c r="B3132" s="67"/>
      <c r="C3132" s="67"/>
      <c r="D3132" s="67"/>
      <c r="E3132" s="68"/>
      <c r="F3132" s="108"/>
      <c r="G3132" s="111"/>
      <c r="H3132" s="109"/>
      <c r="I3132" s="108"/>
      <c r="J3132" s="115"/>
      <c r="K3132" s="113"/>
      <c r="L3132" s="108"/>
      <c r="M3132" s="115"/>
      <c r="N3132" s="113"/>
    </row>
    <row r="3133" spans="1:14" ht="16.5">
      <c r="A3133" s="105"/>
      <c r="B3133" s="67"/>
      <c r="C3133" s="67"/>
      <c r="D3133" s="67"/>
      <c r="E3133" s="68"/>
      <c r="F3133" s="108"/>
      <c r="G3133" s="111"/>
      <c r="H3133" s="109"/>
      <c r="I3133" s="108"/>
      <c r="J3133" s="115"/>
      <c r="K3133" s="113"/>
      <c r="L3133" s="108"/>
      <c r="M3133" s="115"/>
      <c r="N3133" s="113"/>
    </row>
    <row r="3134" spans="1:14" ht="16.5">
      <c r="A3134" s="105"/>
      <c r="B3134" s="67"/>
      <c r="C3134" s="67"/>
      <c r="D3134" s="67"/>
      <c r="E3134" s="68"/>
      <c r="F3134" s="108"/>
      <c r="G3134" s="111"/>
      <c r="H3134" s="109"/>
      <c r="I3134" s="108"/>
      <c r="J3134" s="115"/>
      <c r="K3134" s="113"/>
      <c r="L3134" s="108"/>
      <c r="M3134" s="115"/>
      <c r="N3134" s="113"/>
    </row>
    <row r="3135" spans="1:14" ht="16.5">
      <c r="A3135" s="105"/>
      <c r="B3135" s="67"/>
      <c r="C3135" s="67"/>
      <c r="D3135" s="67"/>
      <c r="E3135" s="68"/>
      <c r="F3135" s="108"/>
      <c r="G3135" s="111"/>
      <c r="H3135" s="109"/>
      <c r="I3135" s="108"/>
      <c r="J3135" s="115"/>
      <c r="K3135" s="113"/>
      <c r="L3135" s="108"/>
      <c r="M3135" s="115"/>
      <c r="N3135" s="113"/>
    </row>
    <row r="3136" spans="1:14" ht="16.5">
      <c r="A3136" s="105"/>
      <c r="B3136" s="67"/>
      <c r="C3136" s="67"/>
      <c r="D3136" s="67"/>
      <c r="E3136" s="68"/>
      <c r="F3136" s="108"/>
      <c r="G3136" s="111"/>
      <c r="H3136" s="109"/>
      <c r="I3136" s="108"/>
      <c r="J3136" s="115"/>
      <c r="K3136" s="113"/>
      <c r="L3136" s="108"/>
      <c r="M3136" s="115"/>
      <c r="N3136" s="113"/>
    </row>
    <row r="3137" spans="1:14" ht="16.5">
      <c r="A3137" s="105"/>
      <c r="B3137" s="67"/>
      <c r="C3137" s="67"/>
      <c r="D3137" s="67"/>
      <c r="E3137" s="68"/>
      <c r="F3137" s="108"/>
      <c r="G3137" s="111"/>
      <c r="H3137" s="109"/>
      <c r="I3137" s="108"/>
      <c r="J3137" s="115"/>
      <c r="K3137" s="113"/>
      <c r="L3137" s="108"/>
      <c r="M3137" s="115"/>
      <c r="N3137" s="113"/>
    </row>
    <row r="3138" spans="1:14" ht="16.5">
      <c r="A3138" s="105"/>
      <c r="B3138" s="67"/>
      <c r="C3138" s="67"/>
      <c r="D3138" s="67"/>
      <c r="E3138" s="68"/>
      <c r="F3138" s="108"/>
      <c r="G3138" s="111"/>
      <c r="H3138" s="109"/>
      <c r="I3138" s="108"/>
      <c r="J3138" s="115"/>
      <c r="K3138" s="113"/>
      <c r="L3138" s="108"/>
      <c r="M3138" s="115"/>
      <c r="N3138" s="113"/>
    </row>
    <row r="3139" spans="1:14" ht="16.5">
      <c r="A3139" s="105"/>
      <c r="B3139" s="67"/>
      <c r="C3139" s="67"/>
      <c r="D3139" s="67"/>
      <c r="E3139" s="68"/>
      <c r="F3139" s="108"/>
      <c r="G3139" s="111"/>
      <c r="H3139" s="109"/>
      <c r="I3139" s="108"/>
      <c r="J3139" s="115"/>
      <c r="K3139" s="113"/>
      <c r="L3139" s="108"/>
      <c r="M3139" s="115"/>
      <c r="N3139" s="113"/>
    </row>
    <row r="3140" spans="1:14" ht="16.5">
      <c r="A3140" s="105"/>
      <c r="B3140" s="67"/>
      <c r="C3140" s="67"/>
      <c r="D3140" s="67"/>
      <c r="E3140" s="68"/>
      <c r="F3140" s="108"/>
      <c r="G3140" s="111"/>
      <c r="H3140" s="109"/>
      <c r="I3140" s="108"/>
      <c r="J3140" s="115"/>
      <c r="K3140" s="113"/>
      <c r="L3140" s="108"/>
      <c r="M3140" s="115"/>
      <c r="N3140" s="113"/>
    </row>
    <row r="3141" spans="1:14" ht="16.5">
      <c r="A3141" s="105"/>
      <c r="B3141" s="67"/>
      <c r="C3141" s="67"/>
      <c r="D3141" s="67"/>
      <c r="E3141" s="68"/>
      <c r="F3141" s="108"/>
      <c r="G3141" s="111"/>
      <c r="H3141" s="109"/>
      <c r="I3141" s="108"/>
      <c r="J3141" s="115"/>
      <c r="K3141" s="113"/>
      <c r="L3141" s="108"/>
      <c r="M3141" s="115"/>
      <c r="N3141" s="113"/>
    </row>
    <row r="3142" spans="1:14" ht="16.5">
      <c r="A3142" s="105"/>
      <c r="B3142" s="67"/>
      <c r="C3142" s="67"/>
      <c r="D3142" s="67"/>
      <c r="E3142" s="68"/>
      <c r="F3142" s="108"/>
      <c r="G3142" s="111"/>
      <c r="H3142" s="109"/>
      <c r="I3142" s="108"/>
      <c r="J3142" s="115"/>
      <c r="K3142" s="113"/>
      <c r="L3142" s="108"/>
      <c r="M3142" s="115"/>
      <c r="N3142" s="113"/>
    </row>
    <row r="3143" spans="1:14" ht="16.5">
      <c r="A3143" s="105"/>
      <c r="B3143" s="67"/>
      <c r="C3143" s="67"/>
      <c r="D3143" s="67"/>
      <c r="E3143" s="68"/>
      <c r="F3143" s="108"/>
      <c r="G3143" s="111"/>
      <c r="H3143" s="109"/>
      <c r="I3143" s="108"/>
      <c r="J3143" s="115"/>
      <c r="K3143" s="113"/>
      <c r="L3143" s="108"/>
      <c r="M3143" s="115"/>
      <c r="N3143" s="113"/>
    </row>
    <row r="3144" spans="1:14" ht="16.5">
      <c r="A3144" s="105"/>
      <c r="B3144" s="67"/>
      <c r="C3144" s="67"/>
      <c r="D3144" s="67"/>
      <c r="E3144" s="68"/>
      <c r="F3144" s="108"/>
      <c r="G3144" s="111"/>
      <c r="H3144" s="109"/>
      <c r="I3144" s="108"/>
      <c r="J3144" s="115"/>
      <c r="K3144" s="113"/>
      <c r="L3144" s="108"/>
      <c r="M3144" s="115"/>
      <c r="N3144" s="113"/>
    </row>
    <row r="3145" spans="1:14" ht="16.5">
      <c r="A3145" s="105"/>
      <c r="B3145" s="67"/>
      <c r="C3145" s="67"/>
      <c r="D3145" s="67"/>
      <c r="E3145" s="68"/>
      <c r="F3145" s="108"/>
      <c r="G3145" s="111"/>
      <c r="H3145" s="109"/>
      <c r="I3145" s="108"/>
      <c r="J3145" s="115"/>
      <c r="K3145" s="113"/>
      <c r="L3145" s="108"/>
      <c r="M3145" s="115"/>
      <c r="N3145" s="113"/>
    </row>
    <row r="3146" spans="1:14" ht="16.5">
      <c r="A3146" s="105"/>
      <c r="B3146" s="67"/>
      <c r="C3146" s="67"/>
      <c r="D3146" s="67"/>
      <c r="E3146" s="68"/>
      <c r="F3146" s="108"/>
      <c r="G3146" s="111"/>
      <c r="H3146" s="109"/>
      <c r="I3146" s="108"/>
      <c r="J3146" s="115"/>
      <c r="K3146" s="113"/>
      <c r="L3146" s="108"/>
      <c r="M3146" s="115"/>
      <c r="N3146" s="113"/>
    </row>
    <row r="3147" spans="1:14" ht="16.5">
      <c r="A3147" s="105"/>
      <c r="B3147" s="67"/>
      <c r="C3147" s="67"/>
      <c r="D3147" s="67"/>
      <c r="E3147" s="68"/>
      <c r="F3147" s="108"/>
      <c r="G3147" s="111"/>
      <c r="H3147" s="109"/>
      <c r="I3147" s="108"/>
      <c r="J3147" s="115"/>
      <c r="K3147" s="113"/>
      <c r="L3147" s="108"/>
      <c r="M3147" s="115"/>
      <c r="N3147" s="113"/>
    </row>
    <row r="3148" spans="1:14" ht="16.5">
      <c r="A3148" s="105"/>
      <c r="B3148" s="67"/>
      <c r="C3148" s="67"/>
      <c r="D3148" s="67"/>
      <c r="E3148" s="68"/>
      <c r="F3148" s="108"/>
      <c r="G3148" s="111"/>
      <c r="H3148" s="109"/>
      <c r="I3148" s="108"/>
      <c r="J3148" s="115"/>
      <c r="K3148" s="113"/>
      <c r="L3148" s="108"/>
      <c r="M3148" s="115"/>
      <c r="N3148" s="113"/>
    </row>
    <row r="3149" spans="1:14" ht="16.5">
      <c r="A3149" s="105"/>
      <c r="B3149" s="67"/>
      <c r="C3149" s="67"/>
      <c r="D3149" s="67"/>
      <c r="E3149" s="68"/>
      <c r="F3149" s="108"/>
      <c r="G3149" s="111"/>
      <c r="H3149" s="109"/>
      <c r="I3149" s="108"/>
      <c r="J3149" s="115"/>
      <c r="K3149" s="113"/>
      <c r="L3149" s="108"/>
      <c r="M3149" s="115"/>
      <c r="N3149" s="113"/>
    </row>
    <row r="3150" spans="1:14" ht="16.5">
      <c r="A3150" s="105"/>
      <c r="B3150" s="67"/>
      <c r="C3150" s="67"/>
      <c r="D3150" s="67"/>
      <c r="E3150" s="68"/>
      <c r="F3150" s="108"/>
      <c r="G3150" s="111"/>
      <c r="H3150" s="109"/>
      <c r="I3150" s="108"/>
      <c r="J3150" s="115"/>
      <c r="K3150" s="113"/>
      <c r="L3150" s="108"/>
      <c r="M3150" s="115"/>
      <c r="N3150" s="113"/>
    </row>
    <row r="3151" spans="1:14" ht="16.5">
      <c r="A3151" s="105"/>
      <c r="B3151" s="67"/>
      <c r="C3151" s="67"/>
      <c r="D3151" s="67"/>
      <c r="E3151" s="68"/>
      <c r="F3151" s="108"/>
      <c r="G3151" s="111"/>
      <c r="H3151" s="109"/>
      <c r="I3151" s="108"/>
      <c r="J3151" s="115"/>
      <c r="K3151" s="113"/>
      <c r="L3151" s="108"/>
      <c r="M3151" s="115"/>
      <c r="N3151" s="113"/>
    </row>
    <row r="3152" spans="1:14" ht="16.5">
      <c r="A3152" s="105"/>
      <c r="B3152" s="67"/>
      <c r="C3152" s="67"/>
      <c r="D3152" s="67"/>
      <c r="E3152" s="68"/>
      <c r="F3152" s="108"/>
      <c r="G3152" s="111"/>
      <c r="H3152" s="109"/>
      <c r="I3152" s="108"/>
      <c r="J3152" s="115"/>
      <c r="K3152" s="113"/>
      <c r="L3152" s="108"/>
      <c r="M3152" s="115"/>
      <c r="N3152" s="113"/>
    </row>
    <row r="3153" spans="1:14" ht="16.5">
      <c r="A3153" s="105"/>
      <c r="B3153" s="67"/>
      <c r="C3153" s="67"/>
      <c r="D3153" s="67"/>
      <c r="E3153" s="68"/>
      <c r="F3153" s="108"/>
      <c r="G3153" s="111"/>
      <c r="H3153" s="109"/>
      <c r="I3153" s="108"/>
      <c r="J3153" s="115"/>
      <c r="K3153" s="113"/>
      <c r="L3153" s="108"/>
      <c r="M3153" s="115"/>
      <c r="N3153" s="113"/>
    </row>
    <row r="3154" spans="1:14" ht="16.5">
      <c r="A3154" s="105"/>
      <c r="B3154" s="67"/>
      <c r="C3154" s="67"/>
      <c r="D3154" s="67"/>
      <c r="E3154" s="68"/>
      <c r="F3154" s="108"/>
      <c r="G3154" s="111"/>
      <c r="H3154" s="109"/>
      <c r="I3154" s="108"/>
      <c r="J3154" s="115"/>
      <c r="K3154" s="113"/>
      <c r="L3154" s="108"/>
      <c r="M3154" s="115"/>
      <c r="N3154" s="113"/>
    </row>
    <row r="3155" spans="1:14" ht="16.5">
      <c r="A3155" s="105"/>
      <c r="B3155" s="67"/>
      <c r="C3155" s="67"/>
      <c r="D3155" s="67"/>
      <c r="E3155" s="68"/>
      <c r="F3155" s="108"/>
      <c r="G3155" s="111"/>
      <c r="H3155" s="109"/>
      <c r="I3155" s="108"/>
      <c r="J3155" s="115"/>
      <c r="K3155" s="113"/>
      <c r="L3155" s="108"/>
      <c r="M3155" s="115"/>
      <c r="N3155" s="113"/>
    </row>
    <row r="3156" spans="1:14" ht="16.5">
      <c r="A3156" s="105"/>
      <c r="B3156" s="67"/>
      <c r="C3156" s="67"/>
      <c r="D3156" s="67"/>
      <c r="E3156" s="68"/>
      <c r="F3156" s="108"/>
      <c r="G3156" s="111"/>
      <c r="H3156" s="109"/>
      <c r="I3156" s="108"/>
      <c r="J3156" s="115"/>
      <c r="K3156" s="113"/>
      <c r="L3156" s="108"/>
      <c r="M3156" s="115"/>
      <c r="N3156" s="113"/>
    </row>
    <row r="3157" spans="1:14" ht="16.5">
      <c r="A3157" s="105"/>
      <c r="B3157" s="67"/>
      <c r="C3157" s="67"/>
      <c r="D3157" s="67"/>
      <c r="E3157" s="68"/>
      <c r="F3157" s="108"/>
      <c r="G3157" s="111"/>
      <c r="H3157" s="109"/>
      <c r="I3157" s="108"/>
      <c r="J3157" s="115"/>
      <c r="K3157" s="113"/>
      <c r="L3157" s="108"/>
      <c r="M3157" s="115"/>
      <c r="N3157" s="113"/>
    </row>
    <row r="3158" spans="1:14" ht="16.5">
      <c r="A3158" s="105"/>
      <c r="B3158" s="67"/>
      <c r="C3158" s="67"/>
      <c r="D3158" s="67"/>
      <c r="E3158" s="68"/>
      <c r="F3158" s="108"/>
      <c r="G3158" s="111"/>
      <c r="H3158" s="109"/>
      <c r="I3158" s="108"/>
      <c r="J3158" s="115"/>
      <c r="K3158" s="113"/>
      <c r="L3158" s="108"/>
      <c r="M3158" s="115"/>
      <c r="N3158" s="113"/>
    </row>
    <row r="3159" spans="1:14" ht="16.5">
      <c r="A3159" s="105"/>
      <c r="B3159" s="67"/>
      <c r="C3159" s="67"/>
      <c r="D3159" s="67"/>
      <c r="E3159" s="68"/>
      <c r="F3159" s="108"/>
      <c r="G3159" s="111"/>
      <c r="H3159" s="109"/>
      <c r="I3159" s="108"/>
      <c r="J3159" s="115"/>
      <c r="K3159" s="113"/>
      <c r="L3159" s="108"/>
      <c r="M3159" s="115"/>
      <c r="N3159" s="113"/>
    </row>
    <row r="3160" spans="1:14" ht="16.5">
      <c r="A3160" s="105"/>
      <c r="B3160" s="67"/>
      <c r="C3160" s="67"/>
      <c r="D3160" s="67"/>
      <c r="E3160" s="68"/>
      <c r="F3160" s="108"/>
      <c r="G3160" s="111"/>
      <c r="H3160" s="109"/>
      <c r="I3160" s="108"/>
      <c r="J3160" s="115"/>
      <c r="K3160" s="113"/>
      <c r="L3160" s="108"/>
      <c r="M3160" s="115"/>
      <c r="N3160" s="113"/>
    </row>
    <row r="3161" spans="1:14" ht="16.5">
      <c r="A3161" s="105"/>
      <c r="B3161" s="67"/>
      <c r="C3161" s="67"/>
      <c r="D3161" s="67"/>
      <c r="E3161" s="68"/>
      <c r="F3161" s="108"/>
      <c r="G3161" s="111"/>
      <c r="H3161" s="109"/>
      <c r="I3161" s="108"/>
      <c r="J3161" s="115"/>
      <c r="K3161" s="113"/>
      <c r="L3161" s="108"/>
      <c r="M3161" s="115"/>
      <c r="N3161" s="113"/>
    </row>
    <row r="3162" spans="1:14" ht="16.5">
      <c r="A3162" s="105"/>
      <c r="B3162" s="67"/>
      <c r="C3162" s="67"/>
      <c r="D3162" s="67"/>
      <c r="E3162" s="68"/>
      <c r="F3162" s="108"/>
      <c r="G3162" s="111"/>
      <c r="H3162" s="109"/>
      <c r="I3162" s="108"/>
      <c r="J3162" s="115"/>
      <c r="K3162" s="113"/>
      <c r="L3162" s="108"/>
      <c r="M3162" s="115"/>
      <c r="N3162" s="113"/>
    </row>
    <row r="3163" spans="1:14" ht="16.5">
      <c r="A3163" s="105"/>
      <c r="B3163" s="67"/>
      <c r="C3163" s="67"/>
      <c r="D3163" s="67"/>
      <c r="E3163" s="68"/>
      <c r="F3163" s="108"/>
      <c r="G3163" s="111"/>
      <c r="H3163" s="109"/>
      <c r="I3163" s="108"/>
      <c r="J3163" s="115"/>
      <c r="K3163" s="113"/>
      <c r="L3163" s="108"/>
      <c r="M3163" s="115"/>
      <c r="N3163" s="113"/>
    </row>
    <row r="3164" spans="1:14" ht="16.5">
      <c r="A3164" s="105"/>
      <c r="B3164" s="67"/>
      <c r="C3164" s="67"/>
      <c r="D3164" s="67"/>
      <c r="E3164" s="68"/>
      <c r="F3164" s="108"/>
      <c r="G3164" s="111"/>
      <c r="H3164" s="109"/>
      <c r="I3164" s="108"/>
      <c r="J3164" s="115"/>
      <c r="K3164" s="113"/>
      <c r="L3164" s="108"/>
      <c r="M3164" s="115"/>
      <c r="N3164" s="113"/>
    </row>
    <row r="3165" spans="1:14" ht="16.5">
      <c r="A3165" s="105"/>
      <c r="B3165" s="67"/>
      <c r="C3165" s="67"/>
      <c r="D3165" s="67"/>
      <c r="E3165" s="68"/>
      <c r="F3165" s="108"/>
      <c r="G3165" s="111"/>
      <c r="H3165" s="109"/>
      <c r="I3165" s="108"/>
      <c r="J3165" s="115"/>
      <c r="K3165" s="113"/>
      <c r="L3165" s="108"/>
      <c r="M3165" s="115"/>
      <c r="N3165" s="113"/>
    </row>
    <row r="3166" spans="1:14" ht="16.5">
      <c r="A3166" s="105"/>
      <c r="B3166" s="67"/>
      <c r="C3166" s="67"/>
      <c r="D3166" s="67"/>
      <c r="E3166" s="68"/>
      <c r="F3166" s="108"/>
      <c r="G3166" s="111"/>
      <c r="H3166" s="109"/>
      <c r="I3166" s="108"/>
      <c r="J3166" s="115"/>
      <c r="K3166" s="113"/>
      <c r="L3166" s="108"/>
      <c r="M3166" s="115"/>
      <c r="N3166" s="113"/>
    </row>
    <row r="3167" spans="1:14" ht="16.5">
      <c r="A3167" s="105"/>
      <c r="B3167" s="67"/>
      <c r="C3167" s="67"/>
      <c r="D3167" s="67"/>
      <c r="E3167" s="68"/>
      <c r="F3167" s="108"/>
      <c r="G3167" s="111"/>
      <c r="H3167" s="109"/>
      <c r="I3167" s="108"/>
      <c r="J3167" s="115"/>
      <c r="K3167" s="113"/>
      <c r="L3167" s="108"/>
      <c r="M3167" s="115"/>
      <c r="N3167" s="113"/>
    </row>
    <row r="3168" spans="1:14" ht="16.5">
      <c r="A3168" s="105"/>
      <c r="B3168" s="67"/>
      <c r="C3168" s="67"/>
      <c r="D3168" s="67"/>
      <c r="E3168" s="68"/>
      <c r="F3168" s="108"/>
      <c r="G3168" s="111"/>
      <c r="H3168" s="109"/>
      <c r="I3168" s="108"/>
      <c r="J3168" s="115"/>
      <c r="K3168" s="113"/>
      <c r="L3168" s="108"/>
      <c r="M3168" s="115"/>
      <c r="N3168" s="113"/>
    </row>
    <row r="3169" spans="1:14" ht="16.5">
      <c r="A3169" s="105"/>
      <c r="B3169" s="67"/>
      <c r="C3169" s="67"/>
      <c r="D3169" s="67"/>
      <c r="E3169" s="68"/>
      <c r="F3169" s="108"/>
      <c r="G3169" s="111"/>
      <c r="H3169" s="109"/>
      <c r="I3169" s="108"/>
      <c r="J3169" s="115"/>
      <c r="K3169" s="113"/>
      <c r="L3169" s="108"/>
      <c r="M3169" s="115"/>
      <c r="N3169" s="113"/>
    </row>
    <row r="3170" spans="1:14" ht="16.5">
      <c r="A3170" s="105"/>
      <c r="B3170" s="67"/>
      <c r="C3170" s="67"/>
      <c r="D3170" s="67"/>
      <c r="E3170" s="68"/>
      <c r="F3170" s="108"/>
      <c r="G3170" s="111"/>
      <c r="H3170" s="109"/>
      <c r="I3170" s="108"/>
      <c r="J3170" s="115"/>
      <c r="K3170" s="113"/>
      <c r="L3170" s="108"/>
      <c r="M3170" s="115"/>
      <c r="N3170" s="113"/>
    </row>
    <row r="3171" spans="1:14" ht="16.5">
      <c r="A3171" s="105"/>
      <c r="B3171" s="67"/>
      <c r="C3171" s="67"/>
      <c r="D3171" s="67"/>
      <c r="E3171" s="68"/>
      <c r="F3171" s="108"/>
      <c r="G3171" s="111"/>
      <c r="H3171" s="109"/>
      <c r="I3171" s="108"/>
      <c r="J3171" s="115"/>
      <c r="K3171" s="113"/>
      <c r="L3171" s="108"/>
      <c r="M3171" s="115"/>
      <c r="N3171" s="113"/>
    </row>
    <row r="3172" spans="1:14" ht="16.5">
      <c r="A3172" s="105"/>
      <c r="B3172" s="67"/>
      <c r="C3172" s="67"/>
      <c r="D3172" s="67"/>
      <c r="E3172" s="68"/>
      <c r="F3172" s="108"/>
      <c r="G3172" s="111"/>
      <c r="H3172" s="109"/>
      <c r="I3172" s="108"/>
      <c r="J3172" s="115"/>
      <c r="K3172" s="113"/>
      <c r="L3172" s="108"/>
      <c r="M3172" s="115"/>
      <c r="N3172" s="113"/>
    </row>
    <row r="3173" spans="1:14" ht="16.5">
      <c r="A3173" s="105"/>
      <c r="B3173" s="67"/>
      <c r="C3173" s="67"/>
      <c r="D3173" s="67"/>
      <c r="E3173" s="68"/>
      <c r="F3173" s="108"/>
      <c r="G3173" s="111"/>
      <c r="H3173" s="109"/>
      <c r="I3173" s="108"/>
      <c r="J3173" s="115"/>
      <c r="K3173" s="113"/>
      <c r="L3173" s="108"/>
      <c r="M3173" s="115"/>
      <c r="N3173" s="113"/>
    </row>
    <row r="3174" spans="1:14" ht="16.5">
      <c r="A3174" s="105"/>
      <c r="B3174" s="67"/>
      <c r="C3174" s="67"/>
      <c r="D3174" s="67"/>
      <c r="E3174" s="68"/>
      <c r="F3174" s="108"/>
      <c r="G3174" s="111"/>
      <c r="H3174" s="109"/>
      <c r="I3174" s="108"/>
      <c r="J3174" s="115"/>
      <c r="K3174" s="113"/>
      <c r="L3174" s="108"/>
      <c r="M3174" s="115"/>
      <c r="N3174" s="113"/>
    </row>
    <row r="3175" spans="1:14" ht="16.5">
      <c r="A3175" s="105"/>
      <c r="B3175" s="67"/>
      <c r="C3175" s="67"/>
      <c r="D3175" s="67"/>
      <c r="E3175" s="68"/>
      <c r="F3175" s="108"/>
      <c r="G3175" s="111"/>
      <c r="H3175" s="109"/>
      <c r="I3175" s="108"/>
      <c r="J3175" s="115"/>
      <c r="K3175" s="113"/>
      <c r="L3175" s="108"/>
      <c r="M3175" s="115"/>
      <c r="N3175" s="113"/>
    </row>
    <row r="3176" spans="1:14" ht="16.5">
      <c r="A3176" s="105"/>
      <c r="B3176" s="67"/>
      <c r="C3176" s="67"/>
      <c r="D3176" s="67"/>
      <c r="E3176" s="68"/>
      <c r="F3176" s="108"/>
      <c r="G3176" s="111"/>
      <c r="H3176" s="109"/>
      <c r="I3176" s="108"/>
      <c r="J3176" s="115"/>
      <c r="K3176" s="113"/>
      <c r="L3176" s="108"/>
      <c r="M3176" s="115"/>
      <c r="N3176" s="113"/>
    </row>
    <row r="3177" spans="1:14" ht="16.5">
      <c r="A3177" s="105"/>
      <c r="B3177" s="67"/>
      <c r="C3177" s="67"/>
      <c r="D3177" s="67"/>
      <c r="E3177" s="68"/>
      <c r="F3177" s="108"/>
      <c r="G3177" s="111"/>
      <c r="H3177" s="109"/>
      <c r="I3177" s="108"/>
      <c r="J3177" s="115"/>
      <c r="K3177" s="113"/>
      <c r="L3177" s="108"/>
      <c r="M3177" s="115"/>
      <c r="N3177" s="113"/>
    </row>
    <row r="3178" spans="1:14" ht="16.5">
      <c r="A3178" s="105"/>
      <c r="B3178" s="67"/>
      <c r="C3178" s="67"/>
      <c r="D3178" s="67"/>
      <c r="E3178" s="68"/>
      <c r="F3178" s="108"/>
      <c r="G3178" s="111"/>
      <c r="H3178" s="109"/>
      <c r="I3178" s="108"/>
      <c r="J3178" s="115"/>
      <c r="K3178" s="113"/>
      <c r="L3178" s="108"/>
      <c r="M3178" s="115"/>
      <c r="N3178" s="113"/>
    </row>
    <row r="3179" spans="1:14" ht="16.5">
      <c r="A3179" s="105"/>
      <c r="B3179" s="67"/>
      <c r="C3179" s="67"/>
      <c r="D3179" s="67"/>
      <c r="E3179" s="68"/>
      <c r="F3179" s="108"/>
      <c r="G3179" s="111"/>
      <c r="H3179" s="109"/>
      <c r="I3179" s="108"/>
      <c r="J3179" s="115"/>
      <c r="K3179" s="113"/>
      <c r="L3179" s="108"/>
      <c r="M3179" s="115"/>
      <c r="N3179" s="113"/>
    </row>
    <row r="3180" spans="1:14" ht="16.5">
      <c r="A3180" s="105"/>
      <c r="B3180" s="67"/>
      <c r="C3180" s="67"/>
      <c r="D3180" s="67"/>
      <c r="E3180" s="68"/>
      <c r="F3180" s="108"/>
      <c r="G3180" s="111"/>
      <c r="H3180" s="109"/>
      <c r="I3180" s="108"/>
      <c r="J3180" s="115"/>
      <c r="K3180" s="113"/>
      <c r="L3180" s="108"/>
      <c r="M3180" s="115"/>
      <c r="N3180" s="113"/>
    </row>
    <row r="3181" spans="1:14" ht="16.5">
      <c r="A3181" s="105"/>
      <c r="B3181" s="67"/>
      <c r="C3181" s="67"/>
      <c r="D3181" s="67"/>
      <c r="E3181" s="68"/>
      <c r="F3181" s="108"/>
      <c r="G3181" s="111"/>
      <c r="H3181" s="109"/>
      <c r="I3181" s="108"/>
      <c r="J3181" s="115"/>
      <c r="K3181" s="113"/>
      <c r="L3181" s="108"/>
      <c r="M3181" s="115"/>
      <c r="N3181" s="113"/>
    </row>
    <row r="3182" spans="1:14" ht="16.5">
      <c r="A3182" s="105"/>
      <c r="B3182" s="67"/>
      <c r="C3182" s="67"/>
      <c r="D3182" s="67"/>
      <c r="E3182" s="68"/>
      <c r="F3182" s="108"/>
      <c r="G3182" s="111"/>
      <c r="H3182" s="109"/>
      <c r="I3182" s="108"/>
      <c r="J3182" s="115"/>
      <c r="K3182" s="113"/>
      <c r="L3182" s="108"/>
      <c r="M3182" s="115"/>
      <c r="N3182" s="113"/>
    </row>
    <row r="3183" spans="1:14" ht="16.5">
      <c r="A3183" s="105"/>
      <c r="B3183" s="67"/>
      <c r="C3183" s="67"/>
      <c r="D3183" s="67"/>
      <c r="E3183" s="68"/>
      <c r="F3183" s="108"/>
      <c r="G3183" s="111"/>
      <c r="H3183" s="109"/>
      <c r="I3183" s="108"/>
      <c r="J3183" s="115"/>
      <c r="K3183" s="113"/>
      <c r="L3183" s="108"/>
      <c r="M3183" s="115"/>
      <c r="N3183" s="113"/>
    </row>
    <row r="3184" spans="1:14" ht="16.5">
      <c r="A3184" s="105"/>
      <c r="B3184" s="67"/>
      <c r="C3184" s="67"/>
      <c r="D3184" s="67"/>
      <c r="E3184" s="68"/>
      <c r="F3184" s="108"/>
      <c r="G3184" s="111"/>
      <c r="H3184" s="109"/>
      <c r="I3184" s="108"/>
      <c r="J3184" s="115"/>
      <c r="K3184" s="113"/>
      <c r="L3184" s="108"/>
      <c r="M3184" s="115"/>
      <c r="N3184" s="113"/>
    </row>
    <row r="3185" spans="1:14" ht="16.5">
      <c r="A3185" s="105"/>
      <c r="B3185" s="67"/>
      <c r="C3185" s="67"/>
      <c r="D3185" s="67"/>
      <c r="E3185" s="68"/>
      <c r="F3185" s="108"/>
      <c r="G3185" s="111"/>
      <c r="H3185" s="109"/>
      <c r="I3185" s="108"/>
      <c r="J3185" s="115"/>
      <c r="K3185" s="113"/>
      <c r="L3185" s="108"/>
      <c r="M3185" s="115"/>
      <c r="N3185" s="113"/>
    </row>
    <row r="3186" spans="1:14" ht="16.5">
      <c r="A3186" s="105"/>
      <c r="B3186" s="67"/>
      <c r="C3186" s="67"/>
      <c r="D3186" s="67"/>
      <c r="E3186" s="68"/>
      <c r="F3186" s="108"/>
      <c r="G3186" s="111"/>
      <c r="H3186" s="109"/>
      <c r="I3186" s="108"/>
      <c r="J3186" s="115"/>
      <c r="K3186" s="113"/>
      <c r="L3186" s="108"/>
      <c r="M3186" s="115"/>
      <c r="N3186" s="113"/>
    </row>
    <row r="3187" spans="1:14" ht="16.5">
      <c r="A3187" s="105"/>
      <c r="B3187" s="67"/>
      <c r="C3187" s="67"/>
      <c r="D3187" s="67"/>
      <c r="E3187" s="68"/>
      <c r="F3187" s="108"/>
      <c r="G3187" s="111"/>
      <c r="H3187" s="109"/>
      <c r="I3187" s="108"/>
      <c r="J3187" s="115"/>
      <c r="K3187" s="113"/>
      <c r="L3187" s="108"/>
      <c r="M3187" s="115"/>
      <c r="N3187" s="113"/>
    </row>
    <row r="3188" spans="1:14" ht="16.5">
      <c r="A3188" s="105"/>
      <c r="B3188" s="67"/>
      <c r="C3188" s="67"/>
      <c r="D3188" s="67"/>
      <c r="E3188" s="68"/>
      <c r="F3188" s="108"/>
      <c r="G3188" s="111"/>
      <c r="H3188" s="109"/>
      <c r="I3188" s="108"/>
      <c r="J3188" s="115"/>
      <c r="K3188" s="113"/>
      <c r="L3188" s="108"/>
      <c r="M3188" s="115"/>
      <c r="N3188" s="113"/>
    </row>
    <row r="3189" spans="1:14" ht="16.5">
      <c r="A3189" s="105"/>
      <c r="B3189" s="67"/>
      <c r="C3189" s="67"/>
      <c r="D3189" s="67"/>
      <c r="E3189" s="68"/>
      <c r="F3189" s="108"/>
      <c r="G3189" s="111"/>
      <c r="H3189" s="109"/>
      <c r="I3189" s="108"/>
      <c r="J3189" s="115"/>
      <c r="K3189" s="113"/>
      <c r="L3189" s="108"/>
      <c r="M3189" s="115"/>
      <c r="N3189" s="113"/>
    </row>
    <row r="3190" spans="1:14" ht="16.5">
      <c r="A3190" s="105"/>
      <c r="B3190" s="67"/>
      <c r="C3190" s="67"/>
      <c r="D3190" s="67"/>
      <c r="E3190" s="68"/>
      <c r="F3190" s="108"/>
      <c r="G3190" s="111"/>
      <c r="H3190" s="109"/>
      <c r="I3190" s="108"/>
      <c r="J3190" s="115"/>
      <c r="K3190" s="113"/>
      <c r="L3190" s="108"/>
      <c r="M3190" s="115"/>
      <c r="N3190" s="113"/>
    </row>
    <row r="3191" spans="1:14" ht="16.5">
      <c r="A3191" s="105"/>
      <c r="B3191" s="67"/>
      <c r="C3191" s="67"/>
      <c r="D3191" s="67"/>
      <c r="E3191" s="68"/>
      <c r="F3191" s="108"/>
      <c r="G3191" s="111"/>
      <c r="H3191" s="109"/>
      <c r="I3191" s="108"/>
      <c r="J3191" s="115"/>
      <c r="K3191" s="113"/>
      <c r="L3191" s="108"/>
      <c r="M3191" s="115"/>
      <c r="N3191" s="113"/>
    </row>
    <row r="3192" spans="1:14" ht="16.5">
      <c r="A3192" s="105"/>
      <c r="B3192" s="67"/>
      <c r="C3192" s="67"/>
      <c r="D3192" s="67"/>
      <c r="E3192" s="68"/>
      <c r="F3192" s="108"/>
      <c r="G3192" s="111"/>
      <c r="H3192" s="109"/>
      <c r="I3192" s="108"/>
      <c r="J3192" s="115"/>
      <c r="K3192" s="113"/>
      <c r="L3192" s="108"/>
      <c r="M3192" s="115"/>
      <c r="N3192" s="113"/>
    </row>
    <row r="3193" spans="1:14" ht="16.5">
      <c r="A3193" s="105"/>
      <c r="B3193" s="67"/>
      <c r="C3193" s="67"/>
      <c r="D3193" s="67"/>
      <c r="E3193" s="68"/>
      <c r="F3193" s="108"/>
      <c r="G3193" s="111"/>
      <c r="H3193" s="109"/>
      <c r="I3193" s="108"/>
      <c r="J3193" s="115"/>
      <c r="K3193" s="113"/>
      <c r="L3193" s="108"/>
      <c r="M3193" s="115"/>
      <c r="N3193" s="113"/>
    </row>
    <row r="3194" spans="1:14" ht="16.5">
      <c r="A3194" s="105"/>
      <c r="B3194" s="67"/>
      <c r="C3194" s="67"/>
      <c r="D3194" s="67"/>
      <c r="E3194" s="68"/>
      <c r="F3194" s="108"/>
      <c r="G3194" s="111"/>
      <c r="H3194" s="109"/>
      <c r="I3194" s="108"/>
      <c r="J3194" s="115"/>
      <c r="K3194" s="113"/>
      <c r="L3194" s="108"/>
      <c r="M3194" s="115"/>
      <c r="N3194" s="113"/>
    </row>
    <row r="3195" spans="1:14" ht="16.5">
      <c r="A3195" s="105"/>
      <c r="B3195" s="67"/>
      <c r="C3195" s="67"/>
      <c r="D3195" s="67"/>
      <c r="E3195" s="68"/>
      <c r="F3195" s="108"/>
      <c r="G3195" s="111"/>
      <c r="H3195" s="109"/>
      <c r="I3195" s="108"/>
      <c r="J3195" s="115"/>
      <c r="K3195" s="113"/>
      <c r="L3195" s="108"/>
      <c r="M3195" s="115"/>
      <c r="N3195" s="113"/>
    </row>
    <row r="3196" spans="1:14" ht="16.5">
      <c r="A3196" s="105"/>
      <c r="B3196" s="67"/>
      <c r="C3196" s="67"/>
      <c r="D3196" s="67"/>
      <c r="E3196" s="68"/>
      <c r="F3196" s="108"/>
      <c r="G3196" s="111"/>
      <c r="H3196" s="109"/>
      <c r="I3196" s="108"/>
      <c r="J3196" s="115"/>
      <c r="K3196" s="113"/>
      <c r="L3196" s="108"/>
      <c r="M3196" s="115"/>
      <c r="N3196" s="113"/>
    </row>
    <row r="3197" spans="1:14" ht="16.5">
      <c r="A3197" s="105"/>
      <c r="B3197" s="67"/>
      <c r="C3197" s="67"/>
      <c r="D3197" s="67"/>
      <c r="E3197" s="68"/>
      <c r="F3197" s="108"/>
      <c r="G3197" s="111"/>
      <c r="H3197" s="109"/>
      <c r="I3197" s="108"/>
      <c r="J3197" s="115"/>
      <c r="K3197" s="113"/>
      <c r="L3197" s="108"/>
      <c r="M3197" s="115"/>
      <c r="N3197" s="113"/>
    </row>
    <row r="3198" spans="1:14" ht="16.5">
      <c r="A3198" s="105"/>
      <c r="B3198" s="67"/>
      <c r="C3198" s="67"/>
      <c r="D3198" s="67"/>
      <c r="E3198" s="68"/>
      <c r="F3198" s="108"/>
      <c r="G3198" s="111"/>
      <c r="H3198" s="109"/>
      <c r="I3198" s="108"/>
      <c r="J3198" s="115"/>
      <c r="K3198" s="113"/>
      <c r="L3198" s="108"/>
      <c r="M3198" s="115"/>
      <c r="N3198" s="113"/>
    </row>
    <row r="3199" spans="1:14" ht="16.5">
      <c r="A3199" s="105"/>
      <c r="B3199" s="67"/>
      <c r="C3199" s="67"/>
      <c r="D3199" s="67"/>
      <c r="E3199" s="68"/>
      <c r="F3199" s="108"/>
      <c r="G3199" s="111"/>
      <c r="H3199" s="109"/>
      <c r="I3199" s="108"/>
      <c r="J3199" s="115"/>
      <c r="K3199" s="113"/>
      <c r="L3199" s="108"/>
      <c r="M3199" s="115"/>
      <c r="N3199" s="113"/>
    </row>
    <row r="3200" spans="1:14" ht="16.5">
      <c r="A3200" s="105"/>
      <c r="B3200" s="67"/>
      <c r="C3200" s="67"/>
      <c r="D3200" s="67"/>
      <c r="E3200" s="68"/>
      <c r="F3200" s="108"/>
      <c r="G3200" s="111"/>
      <c r="H3200" s="109"/>
      <c r="I3200" s="108"/>
      <c r="J3200" s="115"/>
      <c r="K3200" s="113"/>
      <c r="L3200" s="108"/>
      <c r="M3200" s="115"/>
      <c r="N3200" s="113"/>
    </row>
    <row r="3201" spans="1:14" ht="16.5">
      <c r="A3201" s="105"/>
      <c r="B3201" s="67"/>
      <c r="C3201" s="67"/>
      <c r="D3201" s="67"/>
      <c r="E3201" s="68"/>
      <c r="F3201" s="108"/>
      <c r="G3201" s="111"/>
      <c r="H3201" s="109"/>
      <c r="I3201" s="108"/>
      <c r="J3201" s="115"/>
      <c r="K3201" s="113"/>
      <c r="L3201" s="108"/>
      <c r="M3201" s="115"/>
      <c r="N3201" s="113"/>
    </row>
    <row r="3202" spans="1:14" ht="16.5">
      <c r="A3202" s="105"/>
      <c r="B3202" s="67"/>
      <c r="C3202" s="67"/>
      <c r="D3202" s="67"/>
      <c r="E3202" s="68"/>
      <c r="F3202" s="108"/>
      <c r="G3202" s="111"/>
      <c r="H3202" s="109"/>
      <c r="I3202" s="108"/>
      <c r="J3202" s="115"/>
      <c r="K3202" s="113"/>
      <c r="L3202" s="108"/>
      <c r="M3202" s="115"/>
      <c r="N3202" s="113"/>
    </row>
    <row r="3203" spans="1:14" ht="16.5">
      <c r="A3203" s="105"/>
      <c r="B3203" s="67"/>
      <c r="C3203" s="67"/>
      <c r="D3203" s="67"/>
      <c r="E3203" s="68"/>
      <c r="F3203" s="108"/>
      <c r="G3203" s="111"/>
      <c r="H3203" s="109"/>
      <c r="I3203" s="108"/>
      <c r="J3203" s="115"/>
      <c r="K3203" s="113"/>
      <c r="L3203" s="108"/>
      <c r="M3203" s="115"/>
      <c r="N3203" s="113"/>
    </row>
    <row r="3204" spans="1:14" ht="16.5">
      <c r="A3204" s="105"/>
      <c r="B3204" s="67"/>
      <c r="C3204" s="67"/>
      <c r="D3204" s="67"/>
      <c r="E3204" s="68"/>
      <c r="F3204" s="108"/>
      <c r="G3204" s="111"/>
      <c r="H3204" s="109"/>
      <c r="I3204" s="108"/>
      <c r="J3204" s="115"/>
      <c r="K3204" s="113"/>
      <c r="L3204" s="108"/>
      <c r="M3204" s="115"/>
      <c r="N3204" s="113"/>
    </row>
    <row r="3205" spans="1:14" ht="16.5">
      <c r="A3205" s="105"/>
      <c r="B3205" s="67"/>
      <c r="C3205" s="67"/>
      <c r="D3205" s="67"/>
      <c r="E3205" s="68"/>
      <c r="F3205" s="108"/>
      <c r="G3205" s="111"/>
      <c r="H3205" s="109"/>
      <c r="I3205" s="108"/>
      <c r="J3205" s="115"/>
      <c r="K3205" s="113"/>
      <c r="L3205" s="108"/>
      <c r="M3205" s="115"/>
      <c r="N3205" s="113"/>
    </row>
    <row r="3206" spans="1:14" ht="16.5">
      <c r="A3206" s="105"/>
      <c r="B3206" s="67"/>
      <c r="C3206" s="67"/>
      <c r="D3206" s="67"/>
      <c r="E3206" s="68"/>
      <c r="F3206" s="108"/>
      <c r="G3206" s="111"/>
      <c r="H3206" s="109"/>
      <c r="I3206" s="108"/>
      <c r="J3206" s="115"/>
      <c r="K3206" s="113"/>
      <c r="L3206" s="108"/>
      <c r="M3206" s="115"/>
      <c r="N3206" s="113"/>
    </row>
    <row r="3207" spans="1:14" ht="16.5">
      <c r="A3207" s="105"/>
      <c r="B3207" s="67"/>
      <c r="C3207" s="67"/>
      <c r="D3207" s="67"/>
      <c r="E3207" s="68"/>
      <c r="F3207" s="108"/>
      <c r="G3207" s="111"/>
      <c r="H3207" s="109"/>
      <c r="I3207" s="108"/>
      <c r="J3207" s="115"/>
      <c r="K3207" s="113"/>
      <c r="L3207" s="108"/>
      <c r="M3207" s="115"/>
      <c r="N3207" s="113"/>
    </row>
    <row r="3208" spans="1:14" ht="16.5">
      <c r="A3208" s="105"/>
      <c r="B3208" s="67"/>
      <c r="C3208" s="67"/>
      <c r="D3208" s="67"/>
      <c r="E3208" s="68"/>
      <c r="F3208" s="108"/>
      <c r="G3208" s="111"/>
      <c r="H3208" s="109"/>
      <c r="I3208" s="108"/>
      <c r="J3208" s="115"/>
      <c r="K3208" s="113"/>
      <c r="L3208" s="108"/>
      <c r="M3208" s="115"/>
      <c r="N3208" s="113"/>
    </row>
    <row r="3209" spans="1:14" ht="16.5">
      <c r="A3209" s="105"/>
      <c r="B3209" s="67"/>
      <c r="C3209" s="67"/>
      <c r="D3209" s="67"/>
      <c r="E3209" s="68"/>
      <c r="F3209" s="108"/>
      <c r="G3209" s="111"/>
      <c r="H3209" s="109"/>
      <c r="I3209" s="108"/>
      <c r="J3209" s="115"/>
      <c r="K3209" s="113"/>
      <c r="L3209" s="108"/>
      <c r="M3209" s="115"/>
      <c r="N3209" s="113"/>
    </row>
    <row r="3210" spans="1:14" ht="16.5">
      <c r="A3210" s="105"/>
      <c r="B3210" s="67"/>
      <c r="C3210" s="67"/>
      <c r="D3210" s="67"/>
      <c r="E3210" s="68"/>
      <c r="F3210" s="108"/>
      <c r="G3210" s="111"/>
      <c r="H3210" s="109"/>
      <c r="I3210" s="108"/>
      <c r="J3210" s="115"/>
      <c r="K3210" s="113"/>
      <c r="L3210" s="108"/>
      <c r="M3210" s="115"/>
      <c r="N3210" s="113"/>
    </row>
    <row r="3211" spans="1:14" ht="16.5">
      <c r="A3211" s="105"/>
      <c r="B3211" s="67"/>
      <c r="C3211" s="67"/>
      <c r="D3211" s="67"/>
      <c r="E3211" s="68"/>
      <c r="F3211" s="108"/>
      <c r="G3211" s="111"/>
      <c r="H3211" s="109"/>
      <c r="I3211" s="108"/>
      <c r="J3211" s="115"/>
      <c r="K3211" s="113"/>
      <c r="L3211" s="108"/>
      <c r="M3211" s="115"/>
      <c r="N3211" s="113"/>
    </row>
    <row r="3212" spans="1:14" ht="16.5">
      <c r="A3212" s="105"/>
      <c r="B3212" s="67"/>
      <c r="C3212" s="67"/>
      <c r="D3212" s="67"/>
      <c r="E3212" s="68"/>
      <c r="F3212" s="108"/>
      <c r="G3212" s="111"/>
      <c r="H3212" s="109"/>
      <c r="I3212" s="108"/>
      <c r="J3212" s="115"/>
      <c r="K3212" s="113"/>
      <c r="L3212" s="108"/>
      <c r="M3212" s="115"/>
      <c r="N3212" s="113"/>
    </row>
    <row r="3213" spans="1:14" ht="16.5">
      <c r="A3213" s="105"/>
      <c r="B3213" s="67"/>
      <c r="C3213" s="67"/>
      <c r="D3213" s="67"/>
      <c r="E3213" s="68"/>
      <c r="F3213" s="108"/>
      <c r="G3213" s="111"/>
      <c r="H3213" s="109"/>
      <c r="I3213" s="108"/>
      <c r="J3213" s="115"/>
      <c r="K3213" s="113"/>
      <c r="L3213" s="108"/>
      <c r="M3213" s="115"/>
      <c r="N3213" s="113"/>
    </row>
    <row r="3214" spans="1:14" ht="16.5">
      <c r="A3214" s="105"/>
      <c r="B3214" s="67"/>
      <c r="C3214" s="67"/>
      <c r="D3214" s="67"/>
      <c r="E3214" s="68"/>
      <c r="F3214" s="108"/>
      <c r="G3214" s="111"/>
      <c r="H3214" s="109"/>
      <c r="I3214" s="108"/>
      <c r="J3214" s="115"/>
      <c r="K3214" s="113"/>
      <c r="L3214" s="108"/>
      <c r="M3214" s="115"/>
      <c r="N3214" s="113"/>
    </row>
    <row r="3215" spans="1:14" ht="16.5">
      <c r="A3215" s="105"/>
      <c r="B3215" s="67"/>
      <c r="C3215" s="67"/>
      <c r="D3215" s="67"/>
      <c r="E3215" s="68"/>
      <c r="F3215" s="108"/>
      <c r="G3215" s="111"/>
      <c r="H3215" s="109"/>
      <c r="I3215" s="108"/>
      <c r="J3215" s="115"/>
      <c r="K3215" s="113"/>
      <c r="L3215" s="108"/>
      <c r="M3215" s="115"/>
      <c r="N3215" s="113"/>
    </row>
    <row r="3216" spans="1:14" ht="16.5">
      <c r="A3216" s="105"/>
      <c r="B3216" s="67"/>
      <c r="C3216" s="67"/>
      <c r="D3216" s="67"/>
      <c r="E3216" s="68"/>
      <c r="F3216" s="108"/>
      <c r="G3216" s="111"/>
      <c r="H3216" s="109"/>
      <c r="I3216" s="108"/>
      <c r="J3216" s="115"/>
      <c r="K3216" s="113"/>
      <c r="L3216" s="108"/>
      <c r="M3216" s="115"/>
      <c r="N3216" s="113"/>
    </row>
    <row r="3217" spans="1:14" ht="16.5">
      <c r="A3217" s="105"/>
      <c r="B3217" s="67"/>
      <c r="C3217" s="67"/>
      <c r="D3217" s="67"/>
      <c r="E3217" s="68"/>
      <c r="F3217" s="108"/>
      <c r="G3217" s="111"/>
      <c r="H3217" s="109"/>
      <c r="I3217" s="108"/>
      <c r="J3217" s="115"/>
      <c r="K3217" s="113"/>
      <c r="L3217" s="108"/>
      <c r="M3217" s="115"/>
      <c r="N3217" s="113"/>
    </row>
    <row r="3218" spans="1:14" ht="16.5">
      <c r="A3218" s="105"/>
      <c r="B3218" s="67"/>
      <c r="C3218" s="67"/>
      <c r="D3218" s="67"/>
      <c r="E3218" s="68"/>
      <c r="F3218" s="108"/>
      <c r="G3218" s="111"/>
      <c r="H3218" s="109"/>
      <c r="I3218" s="108"/>
      <c r="J3218" s="115"/>
      <c r="K3218" s="113"/>
      <c r="L3218" s="108"/>
      <c r="M3218" s="115"/>
      <c r="N3218" s="113"/>
    </row>
    <row r="3219" spans="1:14" ht="16.5">
      <c r="A3219" s="105"/>
      <c r="B3219" s="67"/>
      <c r="C3219" s="67"/>
      <c r="D3219" s="67"/>
      <c r="E3219" s="68"/>
      <c r="F3219" s="108"/>
      <c r="G3219" s="111"/>
      <c r="H3219" s="109"/>
      <c r="I3219" s="108"/>
      <c r="J3219" s="115"/>
      <c r="K3219" s="113"/>
      <c r="L3219" s="108"/>
      <c r="M3219" s="115"/>
      <c r="N3219" s="113"/>
    </row>
    <row r="3220" spans="1:14" ht="16.5">
      <c r="A3220" s="105"/>
      <c r="B3220" s="67"/>
      <c r="C3220" s="67"/>
      <c r="D3220" s="67"/>
      <c r="E3220" s="68"/>
      <c r="F3220" s="108"/>
      <c r="G3220" s="111"/>
      <c r="H3220" s="109"/>
      <c r="I3220" s="108"/>
      <c r="J3220" s="115"/>
      <c r="K3220" s="113"/>
      <c r="L3220" s="108"/>
      <c r="M3220" s="115"/>
      <c r="N3220" s="113"/>
    </row>
    <row r="3221" spans="1:14" ht="16.5">
      <c r="A3221" s="105"/>
      <c r="B3221" s="67"/>
      <c r="C3221" s="67"/>
      <c r="D3221" s="67"/>
      <c r="E3221" s="68"/>
      <c r="F3221" s="108"/>
      <c r="G3221" s="111"/>
      <c r="H3221" s="109"/>
      <c r="I3221" s="108"/>
      <c r="J3221" s="115"/>
      <c r="K3221" s="113"/>
      <c r="L3221" s="108"/>
      <c r="M3221" s="115"/>
      <c r="N3221" s="113"/>
    </row>
    <row r="3222" spans="1:14" ht="16.5">
      <c r="A3222" s="105"/>
      <c r="B3222" s="67"/>
      <c r="C3222" s="67"/>
      <c r="D3222" s="67"/>
      <c r="E3222" s="68"/>
      <c r="F3222" s="108"/>
      <c r="G3222" s="111"/>
      <c r="H3222" s="109"/>
      <c r="I3222" s="108"/>
      <c r="J3222" s="115"/>
      <c r="K3222" s="113"/>
      <c r="L3222" s="108"/>
      <c r="M3222" s="115"/>
      <c r="N3222" s="113"/>
    </row>
    <row r="3223" spans="1:14" ht="16.5">
      <c r="A3223" s="105"/>
      <c r="B3223" s="67"/>
      <c r="C3223" s="67"/>
      <c r="D3223" s="67"/>
      <c r="E3223" s="68"/>
      <c r="F3223" s="108"/>
      <c r="G3223" s="111"/>
      <c r="H3223" s="109"/>
      <c r="I3223" s="108"/>
      <c r="J3223" s="115"/>
      <c r="K3223" s="113"/>
      <c r="L3223" s="108"/>
      <c r="M3223" s="115"/>
      <c r="N3223" s="113"/>
    </row>
    <row r="3224" spans="1:14" ht="16.5">
      <c r="A3224" s="105"/>
      <c r="B3224" s="67"/>
      <c r="C3224" s="67"/>
      <c r="D3224" s="67"/>
      <c r="E3224" s="68"/>
      <c r="F3224" s="108"/>
      <c r="G3224" s="111"/>
      <c r="H3224" s="109"/>
      <c r="I3224" s="108"/>
      <c r="J3224" s="115"/>
      <c r="K3224" s="113"/>
      <c r="L3224" s="108"/>
      <c r="M3224" s="115"/>
      <c r="N3224" s="113"/>
    </row>
    <row r="3225" spans="1:14" ht="16.5">
      <c r="A3225" s="105"/>
      <c r="B3225" s="67"/>
      <c r="C3225" s="67"/>
      <c r="D3225" s="67"/>
      <c r="E3225" s="68"/>
      <c r="F3225" s="108"/>
      <c r="G3225" s="111"/>
      <c r="H3225" s="109"/>
      <c r="I3225" s="108"/>
      <c r="J3225" s="115"/>
      <c r="K3225" s="113"/>
      <c r="L3225" s="108"/>
      <c r="M3225" s="115"/>
      <c r="N3225" s="113"/>
    </row>
    <row r="3226" spans="1:14" ht="16.5">
      <c r="A3226" s="105"/>
      <c r="B3226" s="67"/>
      <c r="C3226" s="67"/>
      <c r="D3226" s="67"/>
      <c r="E3226" s="68"/>
      <c r="F3226" s="108"/>
      <c r="G3226" s="111"/>
      <c r="H3226" s="109"/>
      <c r="I3226" s="108"/>
      <c r="J3226" s="115"/>
      <c r="K3226" s="113"/>
      <c r="L3226" s="108"/>
      <c r="M3226" s="115"/>
      <c r="N3226" s="113"/>
    </row>
    <row r="3227" spans="1:14" ht="16.5">
      <c r="A3227" s="105"/>
      <c r="B3227" s="67"/>
      <c r="C3227" s="67"/>
      <c r="D3227" s="67"/>
      <c r="E3227" s="68"/>
      <c r="F3227" s="108"/>
      <c r="G3227" s="111"/>
      <c r="H3227" s="109"/>
      <c r="I3227" s="108"/>
      <c r="J3227" s="115"/>
      <c r="K3227" s="113"/>
      <c r="L3227" s="108"/>
      <c r="M3227" s="115"/>
      <c r="N3227" s="113"/>
    </row>
    <row r="3228" spans="1:14" ht="16.5">
      <c r="A3228" s="105"/>
      <c r="B3228" s="67"/>
      <c r="C3228" s="67"/>
      <c r="D3228" s="67"/>
      <c r="E3228" s="68"/>
      <c r="F3228" s="108"/>
      <c r="G3228" s="111"/>
      <c r="H3228" s="109"/>
      <c r="I3228" s="108"/>
      <c r="J3228" s="115"/>
      <c r="K3228" s="113"/>
      <c r="L3228" s="108"/>
      <c r="M3228" s="115"/>
      <c r="N3228" s="113"/>
    </row>
    <row r="3229" spans="1:14" ht="16.5">
      <c r="A3229" s="105"/>
      <c r="B3229" s="67"/>
      <c r="C3229" s="67"/>
      <c r="D3229" s="67"/>
      <c r="E3229" s="68"/>
      <c r="F3229" s="108"/>
      <c r="G3229" s="111"/>
      <c r="H3229" s="109"/>
      <c r="I3229" s="108"/>
      <c r="J3229" s="115"/>
      <c r="K3229" s="113"/>
      <c r="L3229" s="108"/>
      <c r="M3229" s="115"/>
      <c r="N3229" s="113"/>
    </row>
    <row r="3230" spans="1:14" ht="16.5">
      <c r="A3230" s="105"/>
      <c r="B3230" s="67"/>
      <c r="C3230" s="67"/>
      <c r="D3230" s="67"/>
      <c r="E3230" s="68"/>
      <c r="F3230" s="108"/>
      <c r="G3230" s="111"/>
      <c r="H3230" s="109"/>
      <c r="I3230" s="108"/>
      <c r="J3230" s="115"/>
      <c r="K3230" s="113"/>
      <c r="L3230" s="108"/>
      <c r="M3230" s="115"/>
      <c r="N3230" s="113"/>
    </row>
    <row r="3231" spans="1:14" ht="16.5">
      <c r="A3231" s="105"/>
      <c r="B3231" s="67"/>
      <c r="C3231" s="67"/>
      <c r="D3231" s="67"/>
      <c r="E3231" s="68"/>
      <c r="F3231" s="108"/>
      <c r="G3231" s="111"/>
      <c r="H3231" s="109"/>
      <c r="I3231" s="108"/>
      <c r="J3231" s="115"/>
      <c r="K3231" s="113"/>
      <c r="L3231" s="108"/>
      <c r="M3231" s="115"/>
      <c r="N3231" s="113"/>
    </row>
    <row r="3232" spans="1:14" ht="16.5">
      <c r="A3232" s="105"/>
      <c r="B3232" s="67"/>
      <c r="C3232" s="67"/>
      <c r="D3232" s="67"/>
      <c r="E3232" s="68"/>
      <c r="F3232" s="108"/>
      <c r="G3232" s="111"/>
      <c r="H3232" s="109"/>
      <c r="I3232" s="108"/>
      <c r="J3232" s="115"/>
      <c r="K3232" s="113"/>
      <c r="L3232" s="108"/>
      <c r="M3232" s="115"/>
      <c r="N3232" s="113"/>
    </row>
    <row r="3233" spans="1:14" ht="16.5">
      <c r="A3233" s="105"/>
      <c r="B3233" s="67"/>
      <c r="C3233" s="67"/>
      <c r="D3233" s="67"/>
      <c r="E3233" s="68"/>
      <c r="F3233" s="108"/>
      <c r="G3233" s="111"/>
      <c r="H3233" s="109"/>
      <c r="I3233" s="108"/>
      <c r="J3233" s="115"/>
      <c r="K3233" s="113"/>
      <c r="L3233" s="108"/>
      <c r="M3233" s="115"/>
      <c r="N3233" s="113"/>
    </row>
    <row r="3234" spans="1:14" ht="16.5">
      <c r="A3234" s="105"/>
      <c r="B3234" s="67"/>
      <c r="C3234" s="67"/>
      <c r="D3234" s="67"/>
      <c r="E3234" s="68"/>
      <c r="F3234" s="108"/>
      <c r="G3234" s="111"/>
      <c r="H3234" s="109"/>
      <c r="I3234" s="108"/>
      <c r="J3234" s="115"/>
      <c r="K3234" s="113"/>
      <c r="L3234" s="108"/>
      <c r="M3234" s="115"/>
      <c r="N3234" s="113"/>
    </row>
    <row r="3235" spans="1:14" ht="16.5">
      <c r="A3235" s="105"/>
      <c r="B3235" s="67"/>
      <c r="C3235" s="67"/>
      <c r="D3235" s="67"/>
      <c r="E3235" s="68"/>
      <c r="F3235" s="108"/>
      <c r="G3235" s="111"/>
      <c r="H3235" s="109"/>
      <c r="I3235" s="108"/>
      <c r="J3235" s="115"/>
      <c r="K3235" s="113"/>
      <c r="L3235" s="108"/>
      <c r="M3235" s="115"/>
      <c r="N3235" s="113"/>
    </row>
    <row r="3236" spans="1:14" ht="16.5">
      <c r="A3236" s="105"/>
      <c r="B3236" s="67"/>
      <c r="C3236" s="67"/>
      <c r="D3236" s="67"/>
      <c r="E3236" s="68"/>
      <c r="F3236" s="108"/>
      <c r="G3236" s="111"/>
      <c r="H3236" s="109"/>
      <c r="I3236" s="108"/>
      <c r="J3236" s="115"/>
      <c r="K3236" s="113"/>
      <c r="L3236" s="108"/>
      <c r="M3236" s="115"/>
      <c r="N3236" s="113"/>
    </row>
    <row r="3237" spans="1:14" ht="16.5">
      <c r="A3237" s="105"/>
      <c r="B3237" s="67"/>
      <c r="C3237" s="67"/>
      <c r="D3237" s="67"/>
      <c r="E3237" s="68"/>
      <c r="F3237" s="108"/>
      <c r="G3237" s="111"/>
      <c r="H3237" s="109"/>
      <c r="I3237" s="108"/>
      <c r="J3237" s="115"/>
      <c r="K3237" s="113"/>
      <c r="L3237" s="108"/>
      <c r="M3237" s="115"/>
      <c r="N3237" s="113"/>
    </row>
    <row r="3238" spans="1:14" ht="16.5">
      <c r="A3238" s="105"/>
      <c r="B3238" s="67"/>
      <c r="C3238" s="67"/>
      <c r="D3238" s="67"/>
      <c r="E3238" s="68"/>
      <c r="F3238" s="108"/>
      <c r="G3238" s="111"/>
      <c r="H3238" s="109"/>
      <c r="I3238" s="108"/>
      <c r="J3238" s="115"/>
      <c r="K3238" s="113"/>
      <c r="L3238" s="108"/>
      <c r="M3238" s="115"/>
      <c r="N3238" s="113"/>
    </row>
    <row r="3239" spans="1:14" ht="16.5">
      <c r="A3239" s="105"/>
      <c r="B3239" s="67"/>
      <c r="C3239" s="67"/>
      <c r="D3239" s="67"/>
      <c r="E3239" s="68"/>
      <c r="F3239" s="108"/>
      <c r="G3239" s="111"/>
      <c r="H3239" s="109"/>
      <c r="I3239" s="108"/>
      <c r="J3239" s="115"/>
      <c r="K3239" s="113"/>
      <c r="L3239" s="108"/>
      <c r="M3239" s="115"/>
      <c r="N3239" s="113"/>
    </row>
    <row r="3240" spans="1:14" ht="16.5">
      <c r="A3240" s="105"/>
      <c r="B3240" s="67"/>
      <c r="C3240" s="67"/>
      <c r="D3240" s="67"/>
      <c r="E3240" s="68"/>
      <c r="F3240" s="108"/>
      <c r="G3240" s="111"/>
      <c r="H3240" s="109"/>
      <c r="I3240" s="108"/>
      <c r="J3240" s="115"/>
      <c r="K3240" s="113"/>
      <c r="L3240" s="108"/>
      <c r="M3240" s="115"/>
      <c r="N3240" s="113"/>
    </row>
    <row r="3241" spans="1:14" ht="16.5">
      <c r="A3241" s="105"/>
      <c r="B3241" s="67"/>
      <c r="C3241" s="67"/>
      <c r="D3241" s="67"/>
      <c r="E3241" s="68"/>
      <c r="F3241" s="108"/>
      <c r="G3241" s="111"/>
      <c r="H3241" s="109"/>
      <c r="I3241" s="108"/>
      <c r="J3241" s="115"/>
      <c r="K3241" s="113"/>
      <c r="L3241" s="108"/>
      <c r="M3241" s="115"/>
      <c r="N3241" s="113"/>
    </row>
    <row r="3242" spans="1:14" ht="16.5">
      <c r="A3242" s="105"/>
      <c r="B3242" s="67"/>
      <c r="C3242" s="67"/>
      <c r="D3242" s="67"/>
      <c r="E3242" s="68"/>
      <c r="F3242" s="108"/>
      <c r="G3242" s="111"/>
      <c r="H3242" s="109"/>
      <c r="I3242" s="108"/>
      <c r="J3242" s="115"/>
      <c r="K3242" s="113"/>
      <c r="L3242" s="108"/>
      <c r="M3242" s="115"/>
      <c r="N3242" s="113"/>
    </row>
    <row r="3243" spans="1:14" ht="16.5">
      <c r="A3243" s="105"/>
      <c r="B3243" s="67"/>
      <c r="C3243" s="67"/>
      <c r="D3243" s="67"/>
      <c r="E3243" s="68"/>
      <c r="F3243" s="108"/>
      <c r="G3243" s="111"/>
      <c r="H3243" s="109"/>
      <c r="I3243" s="108"/>
      <c r="J3243" s="115"/>
      <c r="K3243" s="113"/>
      <c r="L3243" s="108"/>
      <c r="M3243" s="115"/>
      <c r="N3243" s="113"/>
    </row>
    <row r="3244" spans="1:14" ht="16.5">
      <c r="A3244" s="105"/>
      <c r="B3244" s="67"/>
      <c r="C3244" s="67"/>
      <c r="D3244" s="67"/>
      <c r="E3244" s="68"/>
      <c r="F3244" s="108"/>
      <c r="G3244" s="111"/>
      <c r="H3244" s="109"/>
      <c r="I3244" s="108"/>
      <c r="J3244" s="115"/>
      <c r="K3244" s="113"/>
      <c r="L3244" s="108"/>
      <c r="M3244" s="115"/>
      <c r="N3244" s="113"/>
    </row>
    <row r="3245" spans="1:14" ht="16.5">
      <c r="A3245" s="105"/>
      <c r="B3245" s="67"/>
      <c r="C3245" s="67"/>
      <c r="D3245" s="67"/>
      <c r="E3245" s="68"/>
      <c r="F3245" s="108"/>
      <c r="G3245" s="111"/>
      <c r="H3245" s="109"/>
      <c r="I3245" s="108"/>
      <c r="J3245" s="115"/>
      <c r="K3245" s="113"/>
      <c r="L3245" s="108"/>
      <c r="M3245" s="115"/>
      <c r="N3245" s="113"/>
    </row>
    <row r="3246" spans="1:14" ht="16.5">
      <c r="A3246" s="105"/>
      <c r="B3246" s="67"/>
      <c r="C3246" s="67"/>
      <c r="D3246" s="67"/>
      <c r="E3246" s="68"/>
      <c r="F3246" s="108"/>
      <c r="G3246" s="111"/>
      <c r="H3246" s="109"/>
      <c r="I3246" s="108"/>
      <c r="J3246" s="115"/>
      <c r="K3246" s="113"/>
      <c r="L3246" s="108"/>
      <c r="M3246" s="115"/>
      <c r="N3246" s="113"/>
    </row>
    <row r="3247" spans="1:14" ht="16.5">
      <c r="A3247" s="105"/>
      <c r="B3247" s="67"/>
      <c r="C3247" s="67"/>
      <c r="D3247" s="67"/>
      <c r="E3247" s="68"/>
      <c r="F3247" s="108"/>
      <c r="G3247" s="111"/>
      <c r="H3247" s="109"/>
      <c r="I3247" s="108"/>
      <c r="J3247" s="115"/>
      <c r="K3247" s="113"/>
      <c r="L3247" s="108"/>
      <c r="M3247" s="115"/>
      <c r="N3247" s="113"/>
    </row>
    <row r="3248" spans="1:14" ht="16.5">
      <c r="A3248" s="105"/>
      <c r="B3248" s="67"/>
      <c r="C3248" s="67"/>
      <c r="D3248" s="67"/>
      <c r="E3248" s="68"/>
      <c r="F3248" s="108"/>
      <c r="G3248" s="111"/>
      <c r="H3248" s="109"/>
      <c r="I3248" s="108"/>
      <c r="J3248" s="115"/>
      <c r="K3248" s="113"/>
      <c r="L3248" s="108"/>
      <c r="M3248" s="115"/>
      <c r="N3248" s="113"/>
    </row>
    <row r="3249" spans="1:14" ht="16.5">
      <c r="A3249" s="105"/>
      <c r="B3249" s="67"/>
      <c r="C3249" s="67"/>
      <c r="D3249" s="67"/>
      <c r="E3249" s="68"/>
      <c r="F3249" s="195"/>
      <c r="G3249" s="196"/>
      <c r="H3249" s="197"/>
      <c r="I3249" s="195"/>
      <c r="J3249" s="198"/>
      <c r="K3249" s="199"/>
      <c r="L3249" s="108"/>
      <c r="M3249" s="115"/>
      <c r="N3249" s="113"/>
    </row>
    <row r="3250" spans="1:14" ht="16.5">
      <c r="A3250" s="105"/>
      <c r="B3250" s="67"/>
      <c r="C3250" s="67"/>
      <c r="D3250" s="67"/>
      <c r="E3250" s="68"/>
      <c r="F3250" s="108"/>
      <c r="G3250" s="111"/>
      <c r="H3250" s="109"/>
      <c r="I3250" s="108"/>
      <c r="J3250" s="115"/>
      <c r="K3250" s="113"/>
      <c r="L3250" s="108"/>
      <c r="M3250" s="115"/>
      <c r="N3250" s="113"/>
    </row>
    <row r="3251" spans="1:14" ht="16.5">
      <c r="A3251" s="105"/>
      <c r="B3251" s="67"/>
      <c r="C3251" s="67"/>
      <c r="D3251" s="67"/>
      <c r="E3251" s="68"/>
      <c r="F3251" s="108"/>
      <c r="G3251" s="111"/>
      <c r="H3251" s="109"/>
      <c r="I3251" s="108"/>
      <c r="J3251" s="115"/>
      <c r="K3251" s="113"/>
      <c r="L3251" s="108"/>
      <c r="M3251" s="115"/>
      <c r="N3251" s="113"/>
    </row>
    <row r="3252" spans="1:14" ht="16.5">
      <c r="A3252" s="105"/>
      <c r="B3252" s="67"/>
      <c r="C3252" s="67"/>
      <c r="D3252" s="67"/>
      <c r="E3252" s="68"/>
      <c r="F3252" s="108"/>
      <c r="G3252" s="111"/>
      <c r="H3252" s="109"/>
      <c r="I3252" s="108"/>
      <c r="J3252" s="115"/>
      <c r="K3252" s="113"/>
      <c r="L3252" s="108"/>
      <c r="M3252" s="115"/>
      <c r="N3252" s="113"/>
    </row>
    <row r="3253" spans="1:14" ht="16.5">
      <c r="A3253" s="105"/>
      <c r="B3253" s="67"/>
      <c r="C3253" s="67"/>
      <c r="D3253" s="67"/>
      <c r="E3253" s="68"/>
      <c r="F3253" s="108"/>
      <c r="G3253" s="111"/>
      <c r="H3253" s="109"/>
      <c r="I3253" s="108"/>
      <c r="J3253" s="115"/>
      <c r="K3253" s="113"/>
      <c r="L3253" s="108"/>
      <c r="M3253" s="115"/>
      <c r="N3253" s="113"/>
    </row>
    <row r="3254" spans="1:14" ht="16.5">
      <c r="A3254" s="105"/>
      <c r="B3254" s="67"/>
      <c r="C3254" s="67"/>
      <c r="D3254" s="67"/>
      <c r="E3254" s="68"/>
      <c r="F3254" s="108"/>
      <c r="G3254" s="111"/>
      <c r="H3254" s="109"/>
      <c r="I3254" s="108"/>
      <c r="J3254" s="115"/>
      <c r="K3254" s="113"/>
      <c r="L3254" s="108"/>
      <c r="M3254" s="115"/>
      <c r="N3254" s="113"/>
    </row>
    <row r="3255" spans="1:14" ht="16.5">
      <c r="A3255" s="105"/>
      <c r="B3255" s="67"/>
      <c r="C3255" s="67"/>
      <c r="D3255" s="67"/>
      <c r="E3255" s="68"/>
      <c r="F3255" s="108"/>
      <c r="G3255" s="111"/>
      <c r="H3255" s="109"/>
      <c r="I3255" s="108"/>
      <c r="J3255" s="115"/>
      <c r="K3255" s="113"/>
      <c r="L3255" s="108"/>
      <c r="M3255" s="115"/>
      <c r="N3255" s="113"/>
    </row>
    <row r="3256" spans="1:14" ht="16.5">
      <c r="A3256" s="105"/>
      <c r="B3256" s="67"/>
      <c r="C3256" s="67"/>
      <c r="D3256" s="67"/>
      <c r="E3256" s="68"/>
      <c r="F3256" s="108"/>
      <c r="G3256" s="111"/>
      <c r="H3256" s="109"/>
      <c r="I3256" s="108"/>
      <c r="J3256" s="115"/>
      <c r="K3256" s="113"/>
      <c r="L3256" s="108"/>
      <c r="M3256" s="115"/>
      <c r="N3256" s="113"/>
    </row>
    <row r="3257" spans="1:14" ht="16.5">
      <c r="A3257" s="105"/>
      <c r="B3257" s="67"/>
      <c r="C3257" s="67"/>
      <c r="D3257" s="67"/>
      <c r="E3257" s="68"/>
      <c r="F3257" s="108"/>
      <c r="G3257" s="111"/>
      <c r="H3257" s="109"/>
      <c r="I3257" s="108"/>
      <c r="J3257" s="115"/>
      <c r="K3257" s="113"/>
      <c r="L3257" s="108"/>
      <c r="M3257" s="115"/>
      <c r="N3257" s="113"/>
    </row>
    <row r="3258" spans="1:14" ht="16.5">
      <c r="A3258" s="105"/>
      <c r="B3258" s="67"/>
      <c r="C3258" s="67"/>
      <c r="D3258" s="67"/>
      <c r="E3258" s="68"/>
      <c r="F3258" s="108"/>
      <c r="G3258" s="111"/>
      <c r="H3258" s="109"/>
      <c r="I3258" s="108"/>
      <c r="J3258" s="115"/>
      <c r="K3258" s="113"/>
      <c r="L3258" s="108"/>
      <c r="M3258" s="115"/>
      <c r="N3258" s="113"/>
    </row>
    <row r="3259" spans="1:14" ht="16.5">
      <c r="A3259" s="105"/>
      <c r="B3259" s="67"/>
      <c r="C3259" s="67"/>
      <c r="D3259" s="67"/>
      <c r="E3259" s="68"/>
      <c r="F3259" s="108"/>
      <c r="G3259" s="111"/>
      <c r="H3259" s="109"/>
      <c r="I3259" s="108"/>
      <c r="J3259" s="115"/>
      <c r="K3259" s="113"/>
      <c r="L3259" s="108"/>
      <c r="M3259" s="115"/>
      <c r="N3259" s="113"/>
    </row>
    <row r="3260" spans="1:14" ht="16.5">
      <c r="A3260" s="105"/>
      <c r="B3260" s="67"/>
      <c r="C3260" s="67"/>
      <c r="D3260" s="67"/>
      <c r="E3260" s="68"/>
      <c r="F3260" s="108"/>
      <c r="G3260" s="111"/>
      <c r="H3260" s="109"/>
      <c r="I3260" s="108"/>
      <c r="J3260" s="115"/>
      <c r="K3260" s="113"/>
      <c r="L3260" s="108"/>
      <c r="M3260" s="115"/>
      <c r="N3260" s="113"/>
    </row>
    <row r="3261" spans="1:14" ht="16.5">
      <c r="A3261" s="105"/>
      <c r="B3261" s="67"/>
      <c r="C3261" s="67"/>
      <c r="D3261" s="67"/>
      <c r="E3261" s="68"/>
      <c r="F3261" s="108"/>
      <c r="G3261" s="111"/>
      <c r="H3261" s="109"/>
      <c r="I3261" s="108"/>
      <c r="J3261" s="115"/>
      <c r="K3261" s="113"/>
      <c r="L3261" s="108"/>
      <c r="M3261" s="115"/>
      <c r="N3261" s="113"/>
    </row>
    <row r="3262" spans="1:14" ht="16.5">
      <c r="A3262" s="105"/>
      <c r="B3262" s="67"/>
      <c r="C3262" s="67"/>
      <c r="D3262" s="67"/>
      <c r="E3262" s="68"/>
      <c r="F3262" s="108"/>
      <c r="G3262" s="111"/>
      <c r="H3262" s="109"/>
      <c r="I3262" s="108"/>
      <c r="J3262" s="115"/>
      <c r="K3262" s="113"/>
      <c r="L3262" s="108"/>
      <c r="M3262" s="115"/>
      <c r="N3262" s="113"/>
    </row>
    <row r="3263" spans="1:14" ht="16.5">
      <c r="A3263" s="105"/>
      <c r="B3263" s="67"/>
      <c r="C3263" s="67"/>
      <c r="D3263" s="67"/>
      <c r="E3263" s="68"/>
      <c r="F3263" s="108"/>
      <c r="G3263" s="111"/>
      <c r="H3263" s="109"/>
      <c r="I3263" s="108"/>
      <c r="J3263" s="115"/>
      <c r="K3263" s="113"/>
      <c r="L3263" s="108"/>
      <c r="M3263" s="115"/>
      <c r="N3263" s="113"/>
    </row>
    <row r="3264" spans="1:14" ht="16.5">
      <c r="A3264" s="105"/>
      <c r="B3264" s="67"/>
      <c r="C3264" s="67"/>
      <c r="D3264" s="67"/>
      <c r="E3264" s="68"/>
      <c r="F3264" s="108"/>
      <c r="G3264" s="111"/>
      <c r="H3264" s="109"/>
      <c r="I3264" s="108"/>
      <c r="J3264" s="115"/>
      <c r="K3264" s="113"/>
      <c r="L3264" s="108"/>
      <c r="M3264" s="115"/>
      <c r="N3264" s="113"/>
    </row>
    <row r="3265" spans="1:14" ht="16.5">
      <c r="A3265" s="105"/>
      <c r="B3265" s="67"/>
      <c r="C3265" s="67"/>
      <c r="D3265" s="67"/>
      <c r="E3265" s="68"/>
      <c r="F3265" s="108"/>
      <c r="G3265" s="111"/>
      <c r="H3265" s="109"/>
      <c r="I3265" s="108"/>
      <c r="J3265" s="115"/>
      <c r="K3265" s="113"/>
      <c r="L3265" s="108"/>
      <c r="M3265" s="115"/>
      <c r="N3265" s="113"/>
    </row>
    <row r="3266" spans="1:14" ht="16.5">
      <c r="A3266" s="105"/>
      <c r="B3266" s="67"/>
      <c r="C3266" s="67"/>
      <c r="D3266" s="67"/>
      <c r="E3266" s="68"/>
      <c r="F3266" s="108"/>
      <c r="G3266" s="111"/>
      <c r="H3266" s="109"/>
      <c r="I3266" s="108"/>
      <c r="J3266" s="115"/>
      <c r="K3266" s="113"/>
      <c r="L3266" s="108"/>
      <c r="M3266" s="115"/>
      <c r="N3266" s="113"/>
    </row>
    <row r="3267" spans="1:14" ht="16.5">
      <c r="A3267" s="105"/>
      <c r="B3267" s="67"/>
      <c r="C3267" s="67"/>
      <c r="D3267" s="67"/>
      <c r="E3267" s="68"/>
      <c r="F3267" s="108"/>
      <c r="G3267" s="111"/>
      <c r="H3267" s="109"/>
      <c r="I3267" s="108"/>
      <c r="J3267" s="115"/>
      <c r="K3267" s="113"/>
      <c r="L3267" s="108"/>
      <c r="M3267" s="115"/>
      <c r="N3267" s="113"/>
    </row>
    <row r="3268" spans="1:14" ht="16.5">
      <c r="A3268" s="105"/>
      <c r="B3268" s="67"/>
      <c r="C3268" s="67"/>
      <c r="D3268" s="67"/>
      <c r="E3268" s="68"/>
      <c r="F3268" s="108"/>
      <c r="G3268" s="111"/>
      <c r="H3268" s="109"/>
      <c r="I3268" s="108"/>
      <c r="J3268" s="115"/>
      <c r="K3268" s="113"/>
      <c r="L3268" s="108"/>
      <c r="M3268" s="115"/>
      <c r="N3268" s="113"/>
    </row>
    <row r="3269" spans="1:14" ht="16.5">
      <c r="A3269" s="105"/>
      <c r="B3269" s="67"/>
      <c r="C3269" s="67"/>
      <c r="D3269" s="67"/>
      <c r="E3269" s="68"/>
      <c r="F3269" s="108"/>
      <c r="G3269" s="111"/>
      <c r="H3269" s="109"/>
      <c r="I3269" s="108"/>
      <c r="J3269" s="115"/>
      <c r="K3269" s="113"/>
      <c r="L3269" s="108"/>
      <c r="M3269" s="115"/>
      <c r="N3269" s="113"/>
    </row>
    <row r="3270" spans="1:14" ht="16.5">
      <c r="A3270" s="105"/>
      <c r="B3270" s="67"/>
      <c r="C3270" s="67"/>
      <c r="D3270" s="67"/>
      <c r="E3270" s="68"/>
      <c r="F3270" s="108"/>
      <c r="G3270" s="111"/>
      <c r="H3270" s="109"/>
      <c r="I3270" s="108"/>
      <c r="J3270" s="115"/>
      <c r="K3270" s="113"/>
      <c r="L3270" s="108"/>
      <c r="M3270" s="115"/>
      <c r="N3270" s="113"/>
    </row>
    <row r="3271" spans="1:14" ht="16.5">
      <c r="A3271" s="105"/>
      <c r="B3271" s="67"/>
      <c r="C3271" s="67"/>
      <c r="D3271" s="67"/>
      <c r="E3271" s="68"/>
      <c r="F3271" s="108"/>
      <c r="G3271" s="111"/>
      <c r="H3271" s="109"/>
      <c r="I3271" s="108"/>
      <c r="J3271" s="115"/>
      <c r="K3271" s="113"/>
      <c r="L3271" s="108"/>
      <c r="M3271" s="115"/>
      <c r="N3271" s="113"/>
    </row>
    <row r="3272" spans="1:14" ht="16.5">
      <c r="A3272" s="105"/>
      <c r="B3272" s="67"/>
      <c r="C3272" s="67"/>
      <c r="D3272" s="67"/>
      <c r="E3272" s="68"/>
      <c r="F3272" s="108"/>
      <c r="G3272" s="111"/>
      <c r="H3272" s="109"/>
      <c r="I3272" s="108"/>
      <c r="J3272" s="115"/>
      <c r="K3272" s="113"/>
      <c r="L3272" s="108"/>
      <c r="M3272" s="115"/>
      <c r="N3272" s="113"/>
    </row>
    <row r="3273" spans="1:14" ht="16.5">
      <c r="A3273" s="105"/>
      <c r="B3273" s="67"/>
      <c r="C3273" s="67"/>
      <c r="D3273" s="67"/>
      <c r="E3273" s="68"/>
      <c r="F3273" s="108"/>
      <c r="G3273" s="111"/>
      <c r="H3273" s="109"/>
      <c r="I3273" s="108"/>
      <c r="J3273" s="115"/>
      <c r="K3273" s="113"/>
      <c r="L3273" s="108"/>
      <c r="M3273" s="115"/>
      <c r="N3273" s="113"/>
    </row>
    <row r="3274" spans="1:14" ht="16.5">
      <c r="A3274" s="105"/>
      <c r="B3274" s="67"/>
      <c r="C3274" s="67"/>
      <c r="D3274" s="67"/>
      <c r="E3274" s="68"/>
      <c r="F3274" s="108"/>
      <c r="G3274" s="111"/>
      <c r="H3274" s="109"/>
      <c r="I3274" s="108"/>
      <c r="J3274" s="115"/>
      <c r="K3274" s="113"/>
      <c r="L3274" s="108"/>
      <c r="M3274" s="115"/>
      <c r="N3274" s="113"/>
    </row>
    <row r="3275" spans="1:14" ht="16.5">
      <c r="A3275" s="105"/>
      <c r="B3275" s="67"/>
      <c r="C3275" s="67"/>
      <c r="D3275" s="67"/>
      <c r="E3275" s="68"/>
      <c r="F3275" s="108"/>
      <c r="G3275" s="111"/>
      <c r="H3275" s="109"/>
      <c r="I3275" s="108"/>
      <c r="J3275" s="115"/>
      <c r="K3275" s="113"/>
      <c r="L3275" s="108"/>
      <c r="M3275" s="115"/>
      <c r="N3275" s="113"/>
    </row>
    <row r="3276" spans="1:14" ht="16.5">
      <c r="A3276" s="105"/>
      <c r="B3276" s="67"/>
      <c r="C3276" s="67"/>
      <c r="D3276" s="67"/>
      <c r="E3276" s="68"/>
      <c r="F3276" s="108"/>
      <c r="G3276" s="111"/>
      <c r="H3276" s="109"/>
      <c r="I3276" s="108"/>
      <c r="J3276" s="115"/>
      <c r="K3276" s="113"/>
      <c r="L3276" s="108"/>
      <c r="M3276" s="115"/>
      <c r="N3276" s="113"/>
    </row>
    <row r="3277" spans="1:14" ht="16.5">
      <c r="A3277" s="105"/>
      <c r="B3277" s="67"/>
      <c r="C3277" s="67"/>
      <c r="D3277" s="67"/>
      <c r="E3277" s="68"/>
      <c r="F3277" s="108"/>
      <c r="G3277" s="111"/>
      <c r="H3277" s="109"/>
      <c r="I3277" s="108"/>
      <c r="J3277" s="115"/>
      <c r="K3277" s="113"/>
      <c r="L3277" s="108"/>
      <c r="M3277" s="115"/>
      <c r="N3277" s="113"/>
    </row>
    <row r="3278" spans="1:14" ht="16.5">
      <c r="A3278" s="105"/>
      <c r="B3278" s="67"/>
      <c r="C3278" s="67"/>
      <c r="D3278" s="67"/>
      <c r="E3278" s="68"/>
      <c r="F3278" s="108"/>
      <c r="G3278" s="111"/>
      <c r="H3278" s="109"/>
      <c r="I3278" s="108"/>
      <c r="J3278" s="115"/>
      <c r="K3278" s="113"/>
      <c r="L3278" s="108"/>
      <c r="M3278" s="115"/>
      <c r="N3278" s="113"/>
    </row>
    <row r="3279" spans="1:14" ht="16.5">
      <c r="A3279" s="105"/>
      <c r="B3279" s="67"/>
      <c r="C3279" s="67"/>
      <c r="D3279" s="67"/>
      <c r="E3279" s="68"/>
      <c r="F3279" s="108"/>
      <c r="G3279" s="111"/>
      <c r="H3279" s="109"/>
      <c r="I3279" s="108"/>
      <c r="J3279" s="115"/>
      <c r="K3279" s="113"/>
      <c r="L3279" s="108"/>
      <c r="M3279" s="115"/>
      <c r="N3279" s="113"/>
    </row>
    <row r="3280" spans="1:14" ht="16.5">
      <c r="A3280" s="105"/>
      <c r="B3280" s="67"/>
      <c r="C3280" s="67"/>
      <c r="D3280" s="67"/>
      <c r="E3280" s="68"/>
      <c r="F3280" s="108"/>
      <c r="G3280" s="111"/>
      <c r="H3280" s="109"/>
      <c r="I3280" s="108"/>
      <c r="J3280" s="115"/>
      <c r="K3280" s="113"/>
      <c r="L3280" s="108"/>
      <c r="M3280" s="115"/>
      <c r="N3280" s="113"/>
    </row>
    <row r="3281" spans="1:14" ht="16.5">
      <c r="A3281" s="105"/>
      <c r="B3281" s="67"/>
      <c r="C3281" s="67"/>
      <c r="D3281" s="67"/>
      <c r="E3281" s="68"/>
      <c r="F3281" s="108"/>
      <c r="G3281" s="111"/>
      <c r="H3281" s="109"/>
      <c r="I3281" s="108"/>
      <c r="J3281" s="115"/>
      <c r="K3281" s="113"/>
      <c r="L3281" s="108"/>
      <c r="M3281" s="115"/>
      <c r="N3281" s="113"/>
    </row>
    <row r="3282" spans="1:14" ht="16.5">
      <c r="A3282" s="105"/>
      <c r="B3282" s="67"/>
      <c r="C3282" s="67"/>
      <c r="D3282" s="67"/>
      <c r="E3282" s="68"/>
      <c r="F3282" s="108"/>
      <c r="G3282" s="111"/>
      <c r="H3282" s="109"/>
      <c r="I3282" s="108"/>
      <c r="J3282" s="115"/>
      <c r="K3282" s="113"/>
      <c r="L3282" s="108"/>
      <c r="M3282" s="115"/>
      <c r="N3282" s="113"/>
    </row>
    <row r="3283" spans="1:14" ht="16.5">
      <c r="A3283" s="105"/>
      <c r="B3283" s="67"/>
      <c r="C3283" s="67"/>
      <c r="D3283" s="67"/>
      <c r="E3283" s="68"/>
      <c r="F3283" s="108"/>
      <c r="G3283" s="111"/>
      <c r="H3283" s="109"/>
      <c r="I3283" s="108"/>
      <c r="J3283" s="115"/>
      <c r="K3283" s="113"/>
      <c r="L3283" s="108"/>
      <c r="M3283" s="115"/>
      <c r="N3283" s="113"/>
    </row>
    <row r="3284" spans="1:14" ht="16.5">
      <c r="A3284" s="105"/>
      <c r="B3284" s="67"/>
      <c r="C3284" s="67"/>
      <c r="D3284" s="67"/>
      <c r="E3284" s="68"/>
      <c r="F3284" s="108"/>
      <c r="G3284" s="111"/>
      <c r="H3284" s="109"/>
      <c r="I3284" s="108"/>
      <c r="J3284" s="115"/>
      <c r="K3284" s="113"/>
      <c r="L3284" s="108"/>
      <c r="M3284" s="115"/>
      <c r="N3284" s="113"/>
    </row>
    <row r="3285" spans="1:14" ht="16.5">
      <c r="A3285" s="105"/>
      <c r="B3285" s="67"/>
      <c r="C3285" s="67"/>
      <c r="D3285" s="67"/>
      <c r="E3285" s="68"/>
      <c r="F3285" s="108"/>
      <c r="G3285" s="111"/>
      <c r="H3285" s="109"/>
      <c r="I3285" s="108"/>
      <c r="J3285" s="115"/>
      <c r="K3285" s="113"/>
      <c r="L3285" s="108"/>
      <c r="M3285" s="115"/>
      <c r="N3285" s="113"/>
    </row>
    <row r="3286" spans="1:14" ht="16.5">
      <c r="A3286" s="105"/>
      <c r="B3286" s="67"/>
      <c r="C3286" s="67"/>
      <c r="D3286" s="67"/>
      <c r="E3286" s="68"/>
      <c r="F3286" s="108"/>
      <c r="G3286" s="111"/>
      <c r="H3286" s="109"/>
      <c r="I3286" s="108"/>
      <c r="J3286" s="115"/>
      <c r="K3286" s="113"/>
      <c r="L3286" s="108"/>
      <c r="M3286" s="115"/>
      <c r="N3286" s="113"/>
    </row>
    <row r="3287" spans="1:14" ht="16.5">
      <c r="A3287" s="105"/>
      <c r="B3287" s="67"/>
      <c r="C3287" s="67"/>
      <c r="D3287" s="67"/>
      <c r="E3287" s="68"/>
      <c r="F3287" s="108"/>
      <c r="G3287" s="111"/>
      <c r="H3287" s="109"/>
      <c r="I3287" s="108"/>
      <c r="J3287" s="115"/>
      <c r="K3287" s="113"/>
      <c r="L3287" s="108"/>
      <c r="M3287" s="115"/>
      <c r="N3287" s="113"/>
    </row>
    <row r="3288" spans="1:14" ht="16.5">
      <c r="A3288" s="105"/>
      <c r="B3288" s="67"/>
      <c r="C3288" s="67"/>
      <c r="D3288" s="67"/>
      <c r="E3288" s="68"/>
      <c r="F3288" s="108"/>
      <c r="G3288" s="111"/>
      <c r="H3288" s="109"/>
      <c r="I3288" s="108"/>
      <c r="J3288" s="115"/>
      <c r="K3288" s="113"/>
      <c r="L3288" s="108"/>
      <c r="M3288" s="115"/>
      <c r="N3288" s="113"/>
    </row>
    <row r="3289" spans="1:14" ht="16.5">
      <c r="A3289" s="105"/>
      <c r="B3289" s="67"/>
      <c r="C3289" s="67"/>
      <c r="D3289" s="67"/>
      <c r="E3289" s="68"/>
      <c r="F3289" s="108"/>
      <c r="G3289" s="111"/>
      <c r="H3289" s="109"/>
      <c r="I3289" s="108"/>
      <c r="J3289" s="115"/>
      <c r="K3289" s="113"/>
      <c r="L3289" s="108"/>
      <c r="M3289" s="115"/>
      <c r="N3289" s="113"/>
    </row>
    <row r="3290" spans="1:14" ht="16.5">
      <c r="A3290" s="105"/>
      <c r="B3290" s="67"/>
      <c r="C3290" s="67"/>
      <c r="D3290" s="67"/>
      <c r="E3290" s="68"/>
      <c r="F3290" s="108"/>
      <c r="G3290" s="111"/>
      <c r="H3290" s="109"/>
      <c r="I3290" s="108"/>
      <c r="J3290" s="115"/>
      <c r="K3290" s="113"/>
      <c r="L3290" s="108"/>
      <c r="M3290" s="115"/>
      <c r="N3290" s="113"/>
    </row>
    <row r="3291" spans="1:14" ht="16.5">
      <c r="A3291" s="105"/>
      <c r="B3291" s="67"/>
      <c r="C3291" s="67"/>
      <c r="D3291" s="67"/>
      <c r="E3291" s="68"/>
      <c r="F3291" s="108"/>
      <c r="G3291" s="111"/>
      <c r="H3291" s="109"/>
      <c r="I3291" s="108"/>
      <c r="J3291" s="115"/>
      <c r="K3291" s="113"/>
      <c r="L3291" s="108"/>
      <c r="M3291" s="115"/>
      <c r="N3291" s="113"/>
    </row>
    <row r="3292" spans="1:14" ht="16.5">
      <c r="A3292" s="105"/>
      <c r="B3292" s="67"/>
      <c r="C3292" s="67"/>
      <c r="D3292" s="67"/>
      <c r="E3292" s="68"/>
      <c r="F3292" s="108"/>
      <c r="G3292" s="111"/>
      <c r="H3292" s="109"/>
      <c r="I3292" s="108"/>
      <c r="J3292" s="115"/>
      <c r="K3292" s="113"/>
      <c r="L3292" s="108"/>
      <c r="M3292" s="115"/>
      <c r="N3292" s="113"/>
    </row>
    <row r="3293" spans="1:14" ht="16.5">
      <c r="A3293" s="105"/>
      <c r="B3293" s="67"/>
      <c r="C3293" s="67"/>
      <c r="D3293" s="67"/>
      <c r="E3293" s="68"/>
      <c r="F3293" s="108"/>
      <c r="G3293" s="111"/>
      <c r="H3293" s="109"/>
      <c r="I3293" s="108"/>
      <c r="J3293" s="115"/>
      <c r="K3293" s="113"/>
      <c r="L3293" s="108"/>
      <c r="M3293" s="115"/>
      <c r="N3293" s="113"/>
    </row>
    <row r="3294" spans="1:14" ht="16.5">
      <c r="A3294" s="105"/>
      <c r="B3294" s="67"/>
      <c r="C3294" s="67"/>
      <c r="D3294" s="67"/>
      <c r="E3294" s="68"/>
      <c r="F3294" s="108"/>
      <c r="G3294" s="111"/>
      <c r="H3294" s="109"/>
      <c r="I3294" s="108"/>
      <c r="J3294" s="115"/>
      <c r="K3294" s="113"/>
      <c r="L3294" s="108"/>
      <c r="M3294" s="115"/>
      <c r="N3294" s="113"/>
    </row>
    <row r="3295" spans="1:14" ht="16.5">
      <c r="A3295" s="105"/>
      <c r="B3295" s="67"/>
      <c r="C3295" s="67"/>
      <c r="D3295" s="67"/>
      <c r="E3295" s="68"/>
      <c r="F3295" s="108"/>
      <c r="G3295" s="111"/>
      <c r="H3295" s="109"/>
      <c r="I3295" s="108"/>
      <c r="J3295" s="115"/>
      <c r="K3295" s="113"/>
      <c r="L3295" s="108"/>
      <c r="M3295" s="115"/>
      <c r="N3295" s="113"/>
    </row>
    <row r="3296" spans="1:14" ht="16.5">
      <c r="A3296" s="105"/>
      <c r="B3296" s="67"/>
      <c r="C3296" s="67"/>
      <c r="D3296" s="67"/>
      <c r="E3296" s="68"/>
      <c r="F3296" s="108"/>
      <c r="G3296" s="111"/>
      <c r="H3296" s="109"/>
      <c r="I3296" s="108"/>
      <c r="J3296" s="115"/>
      <c r="K3296" s="113"/>
      <c r="L3296" s="108"/>
      <c r="M3296" s="115"/>
      <c r="N3296" s="113"/>
    </row>
    <row r="3297" spans="1:14" ht="16.5">
      <c r="A3297" s="105"/>
      <c r="B3297" s="67"/>
      <c r="C3297" s="67"/>
      <c r="D3297" s="67"/>
      <c r="E3297" s="68"/>
      <c r="F3297" s="108"/>
      <c r="G3297" s="111"/>
      <c r="H3297" s="109"/>
      <c r="I3297" s="108"/>
      <c r="J3297" s="115"/>
      <c r="K3297" s="113"/>
      <c r="L3297" s="108"/>
      <c r="M3297" s="115"/>
      <c r="N3297" s="113"/>
    </row>
    <row r="3298" spans="1:14" ht="16.5">
      <c r="A3298" s="105"/>
      <c r="B3298" s="67"/>
      <c r="C3298" s="67"/>
      <c r="D3298" s="67"/>
      <c r="E3298" s="68"/>
      <c r="F3298" s="108"/>
      <c r="G3298" s="111"/>
      <c r="H3298" s="109"/>
      <c r="I3298" s="108"/>
      <c r="J3298" s="115"/>
      <c r="K3298" s="113"/>
      <c r="L3298" s="108"/>
      <c r="M3298" s="115"/>
      <c r="N3298" s="113"/>
    </row>
    <row r="3299" spans="1:14" ht="16.5">
      <c r="A3299" s="105"/>
      <c r="B3299" s="67"/>
      <c r="C3299" s="67"/>
      <c r="D3299" s="67"/>
      <c r="E3299" s="68"/>
      <c r="F3299" s="108"/>
      <c r="G3299" s="111"/>
      <c r="H3299" s="109"/>
      <c r="I3299" s="108"/>
      <c r="J3299" s="115"/>
      <c r="K3299" s="113"/>
      <c r="L3299" s="108"/>
      <c r="M3299" s="115"/>
      <c r="N3299" s="113"/>
    </row>
    <row r="3300" spans="1:14" ht="16.5">
      <c r="A3300" s="105"/>
      <c r="B3300" s="67"/>
      <c r="C3300" s="67"/>
      <c r="D3300" s="67"/>
      <c r="E3300" s="68"/>
      <c r="F3300" s="108"/>
      <c r="G3300" s="111"/>
      <c r="H3300" s="109"/>
      <c r="I3300" s="108"/>
      <c r="J3300" s="115"/>
      <c r="K3300" s="113"/>
      <c r="L3300" s="108"/>
      <c r="M3300" s="115"/>
      <c r="N3300" s="113"/>
    </row>
    <row r="3301" spans="1:14" ht="16.5">
      <c r="A3301" s="105"/>
      <c r="B3301" s="67"/>
      <c r="C3301" s="67"/>
      <c r="D3301" s="67"/>
      <c r="E3301" s="68"/>
      <c r="F3301" s="108"/>
      <c r="G3301" s="111"/>
      <c r="H3301" s="109"/>
      <c r="I3301" s="108"/>
      <c r="J3301" s="115"/>
      <c r="K3301" s="113"/>
      <c r="L3301" s="108"/>
      <c r="M3301" s="115"/>
      <c r="N3301" s="113"/>
    </row>
    <row r="3302" spans="1:14" ht="16.5">
      <c r="A3302" s="105"/>
      <c r="B3302" s="67"/>
      <c r="C3302" s="67"/>
      <c r="D3302" s="67"/>
      <c r="E3302" s="68"/>
      <c r="F3302" s="108"/>
      <c r="G3302" s="111"/>
      <c r="H3302" s="109"/>
      <c r="I3302" s="108"/>
      <c r="J3302" s="115"/>
      <c r="K3302" s="113"/>
      <c r="L3302" s="108"/>
      <c r="M3302" s="115"/>
      <c r="N3302" s="113"/>
    </row>
    <row r="3303" spans="1:14" ht="16.5">
      <c r="A3303" s="105"/>
      <c r="B3303" s="67"/>
      <c r="C3303" s="67"/>
      <c r="D3303" s="67"/>
      <c r="E3303" s="68"/>
      <c r="F3303" s="108"/>
      <c r="G3303" s="111"/>
      <c r="H3303" s="109"/>
      <c r="I3303" s="108"/>
      <c r="J3303" s="115"/>
      <c r="K3303" s="113"/>
      <c r="L3303" s="108"/>
      <c r="M3303" s="115"/>
      <c r="N3303" s="113"/>
    </row>
    <row r="3304" spans="1:14" ht="16.5">
      <c r="A3304" s="105"/>
      <c r="B3304" s="67"/>
      <c r="C3304" s="67"/>
      <c r="D3304" s="67"/>
      <c r="E3304" s="68"/>
      <c r="F3304" s="108"/>
      <c r="G3304" s="111"/>
      <c r="H3304" s="109"/>
      <c r="I3304" s="108"/>
      <c r="J3304" s="115"/>
      <c r="K3304" s="113"/>
      <c r="L3304" s="108"/>
      <c r="M3304" s="115"/>
      <c r="N3304" s="113"/>
    </row>
    <row r="3305" spans="1:14" ht="16.5">
      <c r="A3305" s="105"/>
      <c r="B3305" s="67"/>
      <c r="C3305" s="67"/>
      <c r="D3305" s="67"/>
      <c r="E3305" s="68"/>
      <c r="F3305" s="108"/>
      <c r="G3305" s="111"/>
      <c r="H3305" s="109"/>
      <c r="I3305" s="108"/>
      <c r="J3305" s="115"/>
      <c r="K3305" s="113"/>
      <c r="L3305" s="108"/>
      <c r="M3305" s="115"/>
      <c r="N3305" s="113"/>
    </row>
    <row r="3306" spans="1:14" ht="16.5">
      <c r="A3306" s="105"/>
      <c r="B3306" s="67"/>
      <c r="C3306" s="67"/>
      <c r="D3306" s="67"/>
      <c r="E3306" s="68"/>
      <c r="F3306" s="108"/>
      <c r="G3306" s="111"/>
      <c r="H3306" s="109"/>
      <c r="I3306" s="108"/>
      <c r="J3306" s="115"/>
      <c r="K3306" s="113"/>
      <c r="L3306" s="108"/>
      <c r="M3306" s="115"/>
      <c r="N3306" s="113"/>
    </row>
    <row r="3307" spans="1:14" ht="16.5">
      <c r="A3307" s="105"/>
      <c r="B3307" s="67"/>
      <c r="C3307" s="67"/>
      <c r="D3307" s="67"/>
      <c r="E3307" s="68"/>
      <c r="F3307" s="108"/>
      <c r="G3307" s="111"/>
      <c r="H3307" s="109"/>
      <c r="I3307" s="108"/>
      <c r="J3307" s="115"/>
      <c r="K3307" s="113"/>
      <c r="L3307" s="108"/>
      <c r="M3307" s="115"/>
      <c r="N3307" s="113"/>
    </row>
    <row r="3308" spans="1:14" ht="16.5">
      <c r="A3308" s="105"/>
      <c r="B3308" s="67"/>
      <c r="C3308" s="67"/>
      <c r="D3308" s="67"/>
      <c r="E3308" s="68"/>
      <c r="F3308" s="108"/>
      <c r="G3308" s="111"/>
      <c r="H3308" s="109"/>
      <c r="I3308" s="108"/>
      <c r="J3308" s="115"/>
      <c r="K3308" s="113"/>
      <c r="L3308" s="108"/>
      <c r="M3308" s="115"/>
      <c r="N3308" s="113"/>
    </row>
    <row r="3309" spans="1:14" ht="16.5">
      <c r="A3309" s="105"/>
      <c r="B3309" s="67"/>
      <c r="C3309" s="67"/>
      <c r="D3309" s="67"/>
      <c r="E3309" s="68"/>
      <c r="F3309" s="108"/>
      <c r="G3309" s="111"/>
      <c r="H3309" s="109"/>
      <c r="I3309" s="108"/>
      <c r="J3309" s="115"/>
      <c r="K3309" s="113"/>
      <c r="L3309" s="108"/>
      <c r="M3309" s="115"/>
      <c r="N3309" s="113"/>
    </row>
    <row r="3310" spans="1:14" ht="16.5">
      <c r="A3310" s="105"/>
      <c r="B3310" s="67"/>
      <c r="C3310" s="67"/>
      <c r="D3310" s="67"/>
      <c r="E3310" s="68"/>
      <c r="F3310" s="108"/>
      <c r="G3310" s="111"/>
      <c r="H3310" s="109"/>
      <c r="I3310" s="108"/>
      <c r="J3310" s="115"/>
      <c r="K3310" s="113"/>
      <c r="L3310" s="108"/>
      <c r="M3310" s="115"/>
      <c r="N3310" s="113"/>
    </row>
    <row r="3311" spans="1:14" ht="16.5">
      <c r="A3311" s="105"/>
      <c r="B3311" s="67"/>
      <c r="C3311" s="67"/>
      <c r="D3311" s="67"/>
      <c r="E3311" s="68"/>
      <c r="F3311" s="108"/>
      <c r="G3311" s="111"/>
      <c r="H3311" s="109"/>
      <c r="I3311" s="108"/>
      <c r="J3311" s="115"/>
      <c r="K3311" s="113"/>
      <c r="L3311" s="108"/>
      <c r="M3311" s="115"/>
      <c r="N3311" s="113"/>
    </row>
    <row r="3312" spans="1:14" ht="16.5">
      <c r="A3312" s="105"/>
      <c r="B3312" s="67"/>
      <c r="C3312" s="67"/>
      <c r="D3312" s="67"/>
      <c r="E3312" s="68"/>
      <c r="F3312" s="108"/>
      <c r="G3312" s="111"/>
      <c r="H3312" s="109"/>
      <c r="I3312" s="108"/>
      <c r="J3312" s="115"/>
      <c r="K3312" s="113"/>
      <c r="L3312" s="108"/>
      <c r="M3312" s="115"/>
      <c r="N3312" s="113"/>
    </row>
    <row r="3313" spans="1:14" ht="16.5">
      <c r="A3313" s="105"/>
      <c r="B3313" s="67"/>
      <c r="C3313" s="67"/>
      <c r="D3313" s="67"/>
      <c r="E3313" s="68"/>
      <c r="F3313" s="108"/>
      <c r="G3313" s="111"/>
      <c r="H3313" s="109"/>
      <c r="I3313" s="108"/>
      <c r="J3313" s="115"/>
      <c r="K3313" s="113"/>
      <c r="L3313" s="108"/>
      <c r="M3313" s="115"/>
      <c r="N3313" s="113"/>
    </row>
    <row r="3314" spans="1:14" ht="16.5">
      <c r="A3314" s="105"/>
      <c r="B3314" s="67"/>
      <c r="C3314" s="67"/>
      <c r="D3314" s="67"/>
      <c r="E3314" s="68"/>
      <c r="F3314" s="108"/>
      <c r="G3314" s="111"/>
      <c r="H3314" s="109"/>
      <c r="I3314" s="108"/>
      <c r="J3314" s="115"/>
      <c r="K3314" s="113"/>
      <c r="L3314" s="108"/>
      <c r="M3314" s="115"/>
      <c r="N3314" s="113"/>
    </row>
    <row r="3315" spans="1:14" ht="16.5">
      <c r="A3315" s="105"/>
      <c r="B3315" s="67"/>
      <c r="C3315" s="67"/>
      <c r="D3315" s="67"/>
      <c r="E3315" s="68"/>
      <c r="F3315" s="108"/>
      <c r="G3315" s="111"/>
      <c r="H3315" s="109"/>
      <c r="I3315" s="108"/>
      <c r="J3315" s="115"/>
      <c r="K3315" s="113"/>
      <c r="L3315" s="108"/>
      <c r="M3315" s="115"/>
      <c r="N3315" s="113"/>
    </row>
    <row r="3316" spans="1:14" ht="16.5">
      <c r="A3316" s="105"/>
      <c r="B3316" s="67"/>
      <c r="C3316" s="67"/>
      <c r="D3316" s="67"/>
      <c r="E3316" s="68"/>
      <c r="F3316" s="108"/>
      <c r="G3316" s="111"/>
      <c r="H3316" s="109"/>
      <c r="I3316" s="108"/>
      <c r="J3316" s="115"/>
      <c r="K3316" s="113"/>
      <c r="L3316" s="108"/>
      <c r="M3316" s="115"/>
      <c r="N3316" s="113"/>
    </row>
    <row r="3317" spans="1:14" ht="16.5">
      <c r="A3317" s="105"/>
      <c r="B3317" s="67"/>
      <c r="C3317" s="67"/>
      <c r="D3317" s="67"/>
      <c r="E3317" s="68"/>
      <c r="F3317" s="108"/>
      <c r="G3317" s="111"/>
      <c r="H3317" s="109"/>
      <c r="I3317" s="108"/>
      <c r="J3317" s="115"/>
      <c r="K3317" s="113"/>
      <c r="L3317" s="108"/>
      <c r="M3317" s="115"/>
      <c r="N3317" s="113"/>
    </row>
    <row r="3318" spans="1:14" ht="16.5">
      <c r="A3318" s="105"/>
      <c r="B3318" s="67"/>
      <c r="C3318" s="67"/>
      <c r="D3318" s="67"/>
      <c r="E3318" s="68"/>
      <c r="F3318" s="108"/>
      <c r="G3318" s="111"/>
      <c r="H3318" s="109"/>
      <c r="I3318" s="108"/>
      <c r="J3318" s="115"/>
      <c r="K3318" s="113"/>
      <c r="L3318" s="108"/>
      <c r="M3318" s="115"/>
      <c r="N3318" s="113"/>
    </row>
    <row r="3319" spans="1:14" ht="16.5">
      <c r="A3319" s="105"/>
      <c r="B3319" s="67"/>
      <c r="C3319" s="67"/>
      <c r="D3319" s="67"/>
      <c r="E3319" s="68"/>
      <c r="F3319" s="108"/>
      <c r="G3319" s="111"/>
      <c r="H3319" s="109"/>
      <c r="I3319" s="108"/>
      <c r="J3319" s="115"/>
      <c r="K3319" s="113"/>
      <c r="L3319" s="108"/>
      <c r="M3319" s="115"/>
      <c r="N3319" s="113"/>
    </row>
    <row r="3320" spans="1:14" ht="16.5">
      <c r="A3320" s="105"/>
      <c r="B3320" s="67"/>
      <c r="C3320" s="67"/>
      <c r="D3320" s="67"/>
      <c r="E3320" s="68"/>
      <c r="F3320" s="108"/>
      <c r="G3320" s="111"/>
      <c r="H3320" s="109"/>
      <c r="I3320" s="108"/>
      <c r="J3320" s="115"/>
      <c r="K3320" s="113"/>
      <c r="L3320" s="108"/>
      <c r="M3320" s="115"/>
      <c r="N3320" s="113"/>
    </row>
    <row r="3321" spans="1:14" ht="16.5">
      <c r="A3321" s="105"/>
      <c r="B3321" s="67"/>
      <c r="C3321" s="67"/>
      <c r="D3321" s="67"/>
      <c r="E3321" s="68"/>
      <c r="F3321" s="108"/>
      <c r="G3321" s="111"/>
      <c r="H3321" s="109"/>
      <c r="I3321" s="108"/>
      <c r="J3321" s="115"/>
      <c r="K3321" s="113"/>
      <c r="L3321" s="108"/>
      <c r="M3321" s="115"/>
      <c r="N3321" s="113"/>
    </row>
    <row r="3322" spans="1:14" ht="16.5">
      <c r="A3322" s="105"/>
      <c r="B3322" s="67"/>
      <c r="C3322" s="67"/>
      <c r="D3322" s="67"/>
      <c r="E3322" s="68"/>
      <c r="F3322" s="108"/>
      <c r="G3322" s="111"/>
      <c r="H3322" s="109"/>
      <c r="I3322" s="108"/>
      <c r="J3322" s="115"/>
      <c r="K3322" s="113"/>
      <c r="L3322" s="108"/>
      <c r="M3322" s="115"/>
      <c r="N3322" s="113"/>
    </row>
    <row r="3323" spans="1:14" ht="16.5">
      <c r="A3323" s="105"/>
      <c r="B3323" s="67"/>
      <c r="C3323" s="67"/>
      <c r="D3323" s="67"/>
      <c r="E3323" s="68"/>
      <c r="F3323" s="108"/>
      <c r="G3323" s="111"/>
      <c r="H3323" s="109"/>
      <c r="I3323" s="108"/>
      <c r="J3323" s="115"/>
      <c r="K3323" s="113"/>
      <c r="L3323" s="108"/>
      <c r="M3323" s="115"/>
      <c r="N3323" s="113"/>
    </row>
    <row r="3324" spans="1:14" ht="16.5">
      <c r="A3324" s="105"/>
      <c r="B3324" s="67"/>
      <c r="C3324" s="67"/>
      <c r="D3324" s="67"/>
      <c r="E3324" s="68"/>
      <c r="F3324" s="108"/>
      <c r="G3324" s="111"/>
      <c r="H3324" s="109"/>
      <c r="I3324" s="108"/>
      <c r="J3324" s="115"/>
      <c r="K3324" s="113"/>
      <c r="L3324" s="108"/>
      <c r="M3324" s="115"/>
      <c r="N3324" s="113"/>
    </row>
    <row r="3325" spans="1:14" ht="16.5">
      <c r="A3325" s="105"/>
      <c r="B3325" s="67"/>
      <c r="C3325" s="67"/>
      <c r="D3325" s="67"/>
      <c r="E3325" s="68"/>
      <c r="F3325" s="108"/>
      <c r="G3325" s="111"/>
      <c r="H3325" s="109"/>
      <c r="I3325" s="108"/>
      <c r="J3325" s="115"/>
      <c r="K3325" s="113"/>
      <c r="L3325" s="108"/>
      <c r="M3325" s="115"/>
      <c r="N3325" s="113"/>
    </row>
    <row r="3326" spans="1:14" ht="16.5">
      <c r="A3326" s="105"/>
      <c r="B3326" s="67"/>
      <c r="C3326" s="67"/>
      <c r="D3326" s="67"/>
      <c r="E3326" s="68"/>
      <c r="F3326" s="108"/>
      <c r="G3326" s="111"/>
      <c r="H3326" s="109"/>
      <c r="I3326" s="108"/>
      <c r="J3326" s="115"/>
      <c r="K3326" s="113"/>
      <c r="L3326" s="108"/>
      <c r="M3326" s="115"/>
      <c r="N3326" s="113"/>
    </row>
    <row r="3327" spans="1:14" ht="16.5">
      <c r="A3327" s="105"/>
      <c r="B3327" s="67"/>
      <c r="C3327" s="67"/>
      <c r="D3327" s="67"/>
      <c r="E3327" s="68"/>
      <c r="F3327" s="108"/>
      <c r="G3327" s="111"/>
      <c r="H3327" s="109"/>
      <c r="I3327" s="108"/>
      <c r="J3327" s="115"/>
      <c r="K3327" s="113"/>
      <c r="L3327" s="108"/>
      <c r="M3327" s="115"/>
      <c r="N3327" s="113"/>
    </row>
    <row r="3328" spans="1:14" ht="16.5">
      <c r="A3328" s="105"/>
      <c r="B3328" s="67"/>
      <c r="C3328" s="67"/>
      <c r="D3328" s="67"/>
      <c r="E3328" s="68"/>
      <c r="F3328" s="108"/>
      <c r="G3328" s="111"/>
      <c r="H3328" s="109"/>
      <c r="I3328" s="108"/>
      <c r="J3328" s="115"/>
      <c r="K3328" s="113"/>
      <c r="L3328" s="108"/>
      <c r="M3328" s="115"/>
      <c r="N3328" s="113"/>
    </row>
    <row r="3329" spans="1:14" ht="16.5">
      <c r="A3329" s="105"/>
      <c r="B3329" s="67"/>
      <c r="C3329" s="67"/>
      <c r="D3329" s="67"/>
      <c r="E3329" s="68"/>
      <c r="F3329" s="108"/>
      <c r="G3329" s="111"/>
      <c r="H3329" s="109"/>
      <c r="I3329" s="108"/>
      <c r="J3329" s="115"/>
      <c r="K3329" s="113"/>
      <c r="L3329" s="108"/>
      <c r="M3329" s="115"/>
      <c r="N3329" s="113"/>
    </row>
    <row r="3330" spans="1:14" ht="16.5">
      <c r="A3330" s="105"/>
      <c r="B3330" s="67"/>
      <c r="C3330" s="67"/>
      <c r="D3330" s="67"/>
      <c r="E3330" s="68"/>
      <c r="F3330" s="108"/>
      <c r="G3330" s="111"/>
      <c r="H3330" s="109"/>
      <c r="I3330" s="108"/>
      <c r="J3330" s="115"/>
      <c r="K3330" s="113"/>
      <c r="L3330" s="108"/>
      <c r="M3330" s="115"/>
      <c r="N3330" s="113"/>
    </row>
    <row r="3331" spans="1:14" ht="16.5">
      <c r="A3331" s="105"/>
      <c r="B3331" s="67"/>
      <c r="C3331" s="67"/>
      <c r="D3331" s="67"/>
      <c r="E3331" s="68"/>
      <c r="F3331" s="108"/>
      <c r="G3331" s="111"/>
      <c r="H3331" s="109"/>
      <c r="I3331" s="108"/>
      <c r="J3331" s="115"/>
      <c r="K3331" s="113"/>
      <c r="L3331" s="108"/>
      <c r="M3331" s="115"/>
      <c r="N3331" s="113"/>
    </row>
    <row r="3332" spans="1:14" ht="16.5">
      <c r="A3332" s="105"/>
      <c r="B3332" s="67"/>
      <c r="C3332" s="67"/>
      <c r="D3332" s="67"/>
      <c r="E3332" s="68"/>
      <c r="F3332" s="108"/>
      <c r="G3332" s="111"/>
      <c r="H3332" s="109"/>
      <c r="I3332" s="108"/>
      <c r="J3332" s="115"/>
      <c r="K3332" s="113"/>
      <c r="L3332" s="108"/>
      <c r="M3332" s="115"/>
      <c r="N3332" s="113"/>
    </row>
    <row r="3333" spans="1:14" ht="16.5">
      <c r="A3333" s="105"/>
      <c r="B3333" s="67"/>
      <c r="C3333" s="67"/>
      <c r="D3333" s="67"/>
      <c r="E3333" s="68"/>
      <c r="F3333" s="108"/>
      <c r="G3333" s="111"/>
      <c r="H3333" s="109"/>
      <c r="I3333" s="108"/>
      <c r="J3333" s="115"/>
      <c r="K3333" s="113"/>
      <c r="L3333" s="108"/>
      <c r="M3333" s="115"/>
      <c r="N3333" s="113"/>
    </row>
    <row r="3334" spans="1:14" ht="16.5">
      <c r="A3334" s="105"/>
      <c r="B3334" s="67"/>
      <c r="C3334" s="67"/>
      <c r="D3334" s="67"/>
      <c r="E3334" s="68"/>
      <c r="F3334" s="108"/>
      <c r="G3334" s="111"/>
      <c r="H3334" s="109"/>
      <c r="I3334" s="108"/>
      <c r="J3334" s="115"/>
      <c r="K3334" s="113"/>
      <c r="L3334" s="108"/>
      <c r="M3334" s="115"/>
      <c r="N3334" s="113"/>
    </row>
    <row r="3335" spans="1:14" ht="16.5">
      <c r="A3335" s="105"/>
      <c r="B3335" s="67"/>
      <c r="C3335" s="67"/>
      <c r="D3335" s="67"/>
      <c r="E3335" s="68"/>
      <c r="F3335" s="108"/>
      <c r="G3335" s="111"/>
      <c r="H3335" s="109"/>
      <c r="I3335" s="108"/>
      <c r="J3335" s="115"/>
      <c r="K3335" s="113"/>
      <c r="L3335" s="108"/>
      <c r="M3335" s="115"/>
      <c r="N3335" s="113"/>
    </row>
    <row r="3336" spans="1:14" ht="16.5">
      <c r="A3336" s="105"/>
      <c r="B3336" s="67"/>
      <c r="C3336" s="67"/>
      <c r="D3336" s="67"/>
      <c r="E3336" s="68"/>
      <c r="F3336" s="108"/>
      <c r="G3336" s="111"/>
      <c r="H3336" s="109"/>
      <c r="I3336" s="108"/>
      <c r="J3336" s="115"/>
      <c r="K3336" s="113"/>
      <c r="L3336" s="108"/>
      <c r="M3336" s="115"/>
      <c r="N3336" s="113"/>
    </row>
    <row r="3337" spans="1:14" ht="16.5">
      <c r="A3337" s="105"/>
      <c r="B3337" s="67"/>
      <c r="C3337" s="67"/>
      <c r="D3337" s="67"/>
      <c r="E3337" s="68"/>
      <c r="F3337" s="108"/>
      <c r="G3337" s="111"/>
      <c r="H3337" s="109"/>
      <c r="I3337" s="108"/>
      <c r="J3337" s="115"/>
      <c r="K3337" s="113"/>
      <c r="L3337" s="108"/>
      <c r="M3337" s="115"/>
      <c r="N3337" s="113"/>
    </row>
    <row r="3338" spans="1:14" ht="16.5">
      <c r="A3338" s="105"/>
      <c r="B3338" s="67"/>
      <c r="C3338" s="67"/>
      <c r="D3338" s="67"/>
      <c r="E3338" s="68"/>
      <c r="F3338" s="108"/>
      <c r="G3338" s="111"/>
      <c r="H3338" s="109"/>
      <c r="I3338" s="108"/>
      <c r="J3338" s="115"/>
      <c r="K3338" s="113"/>
      <c r="L3338" s="108"/>
      <c r="M3338" s="115"/>
      <c r="N3338" s="113"/>
    </row>
    <row r="3339" spans="1:14" ht="16.5">
      <c r="A3339" s="105"/>
      <c r="B3339" s="67"/>
      <c r="C3339" s="67"/>
      <c r="D3339" s="67"/>
      <c r="E3339" s="68"/>
      <c r="F3339" s="108"/>
      <c r="G3339" s="111"/>
      <c r="H3339" s="109"/>
      <c r="I3339" s="108"/>
      <c r="J3339" s="115"/>
      <c r="K3339" s="113"/>
      <c r="L3339" s="108"/>
      <c r="M3339" s="115"/>
      <c r="N3339" s="113"/>
    </row>
    <row r="3340" spans="1:14" ht="16.5">
      <c r="A3340" s="105"/>
      <c r="B3340" s="67"/>
      <c r="C3340" s="67"/>
      <c r="D3340" s="67"/>
      <c r="E3340" s="68"/>
      <c r="F3340" s="108"/>
      <c r="G3340" s="111"/>
      <c r="H3340" s="109"/>
      <c r="I3340" s="108"/>
      <c r="J3340" s="115"/>
      <c r="K3340" s="113"/>
      <c r="L3340" s="108"/>
      <c r="M3340" s="115"/>
      <c r="N3340" s="113"/>
    </row>
    <row r="3341" spans="1:14" ht="16.5">
      <c r="A3341" s="105"/>
      <c r="B3341" s="67"/>
      <c r="C3341" s="67"/>
      <c r="D3341" s="67"/>
      <c r="E3341" s="68"/>
      <c r="F3341" s="108"/>
      <c r="G3341" s="111"/>
      <c r="H3341" s="109"/>
      <c r="I3341" s="108"/>
      <c r="J3341" s="115"/>
      <c r="K3341" s="113"/>
      <c r="L3341" s="108"/>
      <c r="M3341" s="115"/>
      <c r="N3341" s="113"/>
    </row>
    <row r="3342" spans="1:14" ht="16.5">
      <c r="A3342" s="105"/>
      <c r="B3342" s="67"/>
      <c r="C3342" s="67"/>
      <c r="D3342" s="67"/>
      <c r="E3342" s="68"/>
      <c r="F3342" s="108"/>
      <c r="G3342" s="111"/>
      <c r="H3342" s="109"/>
      <c r="I3342" s="108"/>
      <c r="J3342" s="115"/>
      <c r="K3342" s="113"/>
      <c r="L3342" s="108"/>
      <c r="M3342" s="115"/>
      <c r="N3342" s="113"/>
    </row>
    <row r="3343" spans="1:14" ht="16.5">
      <c r="A3343" s="105"/>
      <c r="B3343" s="67"/>
      <c r="C3343" s="67"/>
      <c r="D3343" s="67"/>
      <c r="E3343" s="68"/>
      <c r="F3343" s="108"/>
      <c r="G3343" s="111"/>
      <c r="H3343" s="109"/>
      <c r="I3343" s="108"/>
      <c r="J3343" s="115"/>
      <c r="K3343" s="113"/>
      <c r="L3343" s="108"/>
      <c r="M3343" s="115"/>
      <c r="N3343" s="113"/>
    </row>
    <row r="3344" spans="1:14" ht="16.5">
      <c r="A3344" s="105"/>
      <c r="B3344" s="67"/>
      <c r="C3344" s="67"/>
      <c r="D3344" s="67"/>
      <c r="E3344" s="68"/>
      <c r="F3344" s="108"/>
      <c r="G3344" s="111"/>
      <c r="H3344" s="109"/>
      <c r="I3344" s="108"/>
      <c r="J3344" s="115"/>
      <c r="K3344" s="113"/>
      <c r="L3344" s="108"/>
      <c r="M3344" s="115"/>
      <c r="N3344" s="113"/>
    </row>
    <row r="3345" spans="1:14" ht="16.5">
      <c r="A3345" s="105"/>
      <c r="B3345" s="67"/>
      <c r="C3345" s="67"/>
      <c r="D3345" s="67"/>
      <c r="E3345" s="68"/>
      <c r="F3345" s="108"/>
      <c r="G3345" s="111"/>
      <c r="H3345" s="109"/>
      <c r="I3345" s="108"/>
      <c r="J3345" s="115"/>
      <c r="K3345" s="113"/>
      <c r="L3345" s="108"/>
      <c r="M3345" s="115"/>
      <c r="N3345" s="113"/>
    </row>
    <row r="3346" spans="1:14" ht="16.5">
      <c r="A3346" s="105"/>
      <c r="B3346" s="67"/>
      <c r="C3346" s="67"/>
      <c r="D3346" s="67"/>
      <c r="E3346" s="68"/>
      <c r="F3346" s="108"/>
      <c r="G3346" s="111"/>
      <c r="H3346" s="109"/>
      <c r="I3346" s="108"/>
      <c r="J3346" s="115"/>
      <c r="K3346" s="113"/>
      <c r="L3346" s="108"/>
      <c r="M3346" s="115"/>
      <c r="N3346" s="113"/>
    </row>
    <row r="3347" spans="1:14" ht="16.5">
      <c r="A3347" s="105"/>
      <c r="B3347" s="67"/>
      <c r="C3347" s="67"/>
      <c r="D3347" s="67"/>
      <c r="E3347" s="68"/>
      <c r="F3347" s="108"/>
      <c r="G3347" s="111"/>
      <c r="H3347" s="109"/>
      <c r="I3347" s="108"/>
      <c r="J3347" s="115"/>
      <c r="K3347" s="113"/>
      <c r="L3347" s="108"/>
      <c r="M3347" s="115"/>
      <c r="N3347" s="113"/>
    </row>
    <row r="3348" spans="1:14" ht="16.5">
      <c r="A3348" s="105"/>
      <c r="B3348" s="67"/>
      <c r="C3348" s="67"/>
      <c r="D3348" s="67"/>
      <c r="E3348" s="68"/>
      <c r="F3348" s="108"/>
      <c r="G3348" s="111"/>
      <c r="H3348" s="109"/>
      <c r="I3348" s="108"/>
      <c r="J3348" s="115"/>
      <c r="K3348" s="113"/>
      <c r="L3348" s="108"/>
      <c r="M3348" s="115"/>
      <c r="N3348" s="113"/>
    </row>
    <row r="3349" spans="1:14" ht="16.5">
      <c r="A3349" s="105"/>
      <c r="B3349" s="67"/>
      <c r="C3349" s="67"/>
      <c r="D3349" s="67"/>
      <c r="E3349" s="68"/>
      <c r="F3349" s="108"/>
      <c r="G3349" s="111"/>
      <c r="H3349" s="109"/>
      <c r="I3349" s="108"/>
      <c r="J3349" s="115"/>
      <c r="K3349" s="113"/>
      <c r="L3349" s="108"/>
      <c r="M3349" s="115"/>
      <c r="N3349" s="113"/>
    </row>
    <row r="3350" spans="1:14" ht="16.5">
      <c r="A3350" s="105"/>
      <c r="B3350" s="67"/>
      <c r="C3350" s="67"/>
      <c r="D3350" s="67"/>
      <c r="E3350" s="68"/>
      <c r="F3350" s="108"/>
      <c r="G3350" s="111"/>
      <c r="H3350" s="109"/>
      <c r="I3350" s="108"/>
      <c r="J3350" s="115"/>
      <c r="K3350" s="113"/>
      <c r="L3350" s="108"/>
      <c r="M3350" s="115"/>
      <c r="N3350" s="113"/>
    </row>
    <row r="3351" spans="1:14" ht="16.5">
      <c r="A3351" s="105"/>
      <c r="B3351" s="67"/>
      <c r="C3351" s="67"/>
      <c r="D3351" s="67"/>
      <c r="E3351" s="68"/>
      <c r="F3351" s="108"/>
      <c r="G3351" s="111"/>
      <c r="H3351" s="109"/>
      <c r="I3351" s="108"/>
      <c r="J3351" s="115"/>
      <c r="K3351" s="113"/>
      <c r="L3351" s="108"/>
      <c r="M3351" s="115"/>
      <c r="N3351" s="113"/>
    </row>
    <row r="3352" spans="1:14" ht="16.5">
      <c r="A3352" s="105"/>
      <c r="B3352" s="67"/>
      <c r="C3352" s="67"/>
      <c r="D3352" s="67"/>
      <c r="E3352" s="68"/>
      <c r="F3352" s="108"/>
      <c r="G3352" s="111"/>
      <c r="H3352" s="109"/>
      <c r="I3352" s="108"/>
      <c r="J3352" s="115"/>
      <c r="K3352" s="113"/>
      <c r="L3352" s="108"/>
      <c r="M3352" s="115"/>
      <c r="N3352" s="113"/>
    </row>
    <row r="3353" spans="1:14" ht="16.5">
      <c r="A3353" s="105"/>
      <c r="B3353" s="67"/>
      <c r="C3353" s="67"/>
      <c r="D3353" s="67"/>
      <c r="E3353" s="68"/>
      <c r="F3353" s="108"/>
      <c r="G3353" s="111"/>
      <c r="H3353" s="109"/>
      <c r="I3353" s="108"/>
      <c r="J3353" s="115"/>
      <c r="K3353" s="113"/>
      <c r="L3353" s="108"/>
      <c r="M3353" s="115"/>
      <c r="N3353" s="113"/>
    </row>
    <row r="3354" spans="1:14" ht="16.5">
      <c r="A3354" s="105"/>
      <c r="B3354" s="67"/>
      <c r="C3354" s="67"/>
      <c r="D3354" s="67"/>
      <c r="E3354" s="68"/>
      <c r="F3354" s="108"/>
      <c r="G3354" s="111"/>
      <c r="H3354" s="109"/>
      <c r="I3354" s="108"/>
      <c r="J3354" s="115"/>
      <c r="K3354" s="113"/>
      <c r="L3354" s="108"/>
      <c r="M3354" s="115"/>
      <c r="N3354" s="113"/>
    </row>
    <row r="3355" spans="1:14" ht="16.5">
      <c r="A3355" s="105"/>
      <c r="B3355" s="67"/>
      <c r="C3355" s="67"/>
      <c r="D3355" s="67"/>
      <c r="E3355" s="68"/>
      <c r="F3355" s="108"/>
      <c r="G3355" s="111"/>
      <c r="H3355" s="109"/>
      <c r="I3355" s="108"/>
      <c r="J3355" s="115"/>
      <c r="K3355" s="113"/>
      <c r="L3355" s="108"/>
      <c r="M3355" s="115"/>
      <c r="N3355" s="113"/>
    </row>
    <row r="3356" spans="1:14" ht="16.5">
      <c r="A3356" s="105"/>
      <c r="B3356" s="67"/>
      <c r="C3356" s="67"/>
      <c r="D3356" s="67"/>
      <c r="E3356" s="68"/>
      <c r="F3356" s="108"/>
      <c r="G3356" s="111"/>
      <c r="H3356" s="109"/>
      <c r="I3356" s="108"/>
      <c r="J3356" s="115"/>
      <c r="K3356" s="113"/>
      <c r="L3356" s="108"/>
      <c r="M3356" s="115"/>
      <c r="N3356" s="113"/>
    </row>
    <row r="3357" spans="1:14" ht="16.5">
      <c r="A3357" s="105"/>
      <c r="B3357" s="67"/>
      <c r="C3357" s="67"/>
      <c r="D3357" s="67"/>
      <c r="E3357" s="68"/>
      <c r="F3357" s="108"/>
      <c r="G3357" s="111"/>
      <c r="H3357" s="109"/>
      <c r="I3357" s="108"/>
      <c r="J3357" s="115"/>
      <c r="K3357" s="113"/>
      <c r="L3357" s="108"/>
      <c r="M3357" s="115"/>
      <c r="N3357" s="113"/>
    </row>
    <row r="3358" spans="1:14" ht="16.5">
      <c r="A3358" s="105"/>
      <c r="B3358" s="67"/>
      <c r="C3358" s="67"/>
      <c r="D3358" s="67"/>
      <c r="E3358" s="68"/>
      <c r="F3358" s="108"/>
      <c r="G3358" s="111"/>
      <c r="H3358" s="109"/>
      <c r="I3358" s="108"/>
      <c r="J3358" s="115"/>
      <c r="K3358" s="113"/>
      <c r="L3358" s="108"/>
      <c r="M3358" s="115"/>
      <c r="N3358" s="113"/>
    </row>
    <row r="3359" spans="1:14" ht="16.5">
      <c r="A3359" s="105"/>
      <c r="B3359" s="67"/>
      <c r="C3359" s="67"/>
      <c r="D3359" s="67"/>
      <c r="E3359" s="68"/>
      <c r="F3359" s="108"/>
      <c r="G3359" s="111"/>
      <c r="H3359" s="109"/>
      <c r="I3359" s="108"/>
      <c r="J3359" s="115"/>
      <c r="K3359" s="113"/>
      <c r="L3359" s="108"/>
      <c r="M3359" s="115"/>
      <c r="N3359" s="113"/>
    </row>
    <row r="3360" spans="1:14" ht="16.5">
      <c r="A3360" s="105"/>
      <c r="B3360" s="67"/>
      <c r="C3360" s="67"/>
      <c r="D3360" s="67"/>
      <c r="E3360" s="68"/>
      <c r="F3360" s="108"/>
      <c r="G3360" s="111"/>
      <c r="H3360" s="109"/>
      <c r="I3360" s="108"/>
      <c r="J3360" s="115"/>
      <c r="K3360" s="113"/>
      <c r="L3360" s="108"/>
      <c r="M3360" s="115"/>
      <c r="N3360" s="113"/>
    </row>
    <row r="3361" spans="1:14" ht="16.5">
      <c r="A3361" s="105"/>
      <c r="B3361" s="67"/>
      <c r="C3361" s="67"/>
      <c r="D3361" s="67"/>
      <c r="E3361" s="68"/>
      <c r="F3361" s="108"/>
      <c r="G3361" s="111"/>
      <c r="H3361" s="109"/>
      <c r="I3361" s="108"/>
      <c r="J3361" s="115"/>
      <c r="K3361" s="113"/>
      <c r="L3361" s="108"/>
      <c r="M3361" s="115"/>
      <c r="N3361" s="113"/>
    </row>
    <row r="3362" spans="1:14" ht="16.5">
      <c r="A3362" s="105"/>
      <c r="B3362" s="67"/>
      <c r="C3362" s="67"/>
      <c r="D3362" s="67"/>
      <c r="E3362" s="68"/>
      <c r="F3362" s="108"/>
      <c r="G3362" s="111"/>
      <c r="H3362" s="109"/>
      <c r="I3362" s="108"/>
      <c r="J3362" s="115"/>
      <c r="K3362" s="113"/>
      <c r="L3362" s="108"/>
      <c r="M3362" s="115"/>
      <c r="N3362" s="113"/>
    </row>
    <row r="3363" spans="1:14" ht="16.5">
      <c r="A3363" s="105"/>
      <c r="B3363" s="67"/>
      <c r="C3363" s="67"/>
      <c r="D3363" s="67"/>
      <c r="E3363" s="68"/>
      <c r="F3363" s="108"/>
      <c r="G3363" s="111"/>
      <c r="H3363" s="109"/>
      <c r="I3363" s="108"/>
      <c r="J3363" s="115"/>
      <c r="K3363" s="113"/>
      <c r="L3363" s="108"/>
      <c r="M3363" s="115"/>
      <c r="N3363" s="113"/>
    </row>
    <row r="3364" spans="1:14" ht="16.5">
      <c r="A3364" s="105"/>
      <c r="B3364" s="67"/>
      <c r="C3364" s="67"/>
      <c r="D3364" s="67"/>
      <c r="E3364" s="68"/>
      <c r="F3364" s="108"/>
      <c r="G3364" s="111"/>
      <c r="H3364" s="109"/>
      <c r="I3364" s="108"/>
      <c r="J3364" s="115"/>
      <c r="K3364" s="113"/>
      <c r="L3364" s="108"/>
      <c r="M3364" s="115"/>
      <c r="N3364" s="113"/>
    </row>
    <row r="3365" spans="1:14" ht="16.5">
      <c r="A3365" s="105"/>
      <c r="B3365" s="67"/>
      <c r="C3365" s="67"/>
      <c r="D3365" s="67"/>
      <c r="E3365" s="68"/>
      <c r="F3365" s="108"/>
      <c r="G3365" s="111"/>
      <c r="H3365" s="109"/>
      <c r="I3365" s="108"/>
      <c r="J3365" s="115"/>
      <c r="K3365" s="113"/>
      <c r="L3365" s="108"/>
      <c r="M3365" s="115"/>
      <c r="N3365" s="113"/>
    </row>
    <row r="3366" spans="1:14" ht="16.5">
      <c r="A3366" s="105"/>
      <c r="B3366" s="67"/>
      <c r="C3366" s="67"/>
      <c r="D3366" s="67"/>
      <c r="E3366" s="68"/>
      <c r="F3366" s="108"/>
      <c r="G3366" s="111"/>
      <c r="H3366" s="109"/>
      <c r="I3366" s="108"/>
      <c r="J3366" s="115"/>
      <c r="K3366" s="113"/>
      <c r="L3366" s="108"/>
      <c r="M3366" s="115"/>
      <c r="N3366" s="113"/>
    </row>
    <row r="3367" spans="1:14" ht="16.5">
      <c r="A3367" s="105"/>
      <c r="B3367" s="67"/>
      <c r="C3367" s="67"/>
      <c r="D3367" s="67"/>
      <c r="E3367" s="68"/>
      <c r="F3367" s="108"/>
      <c r="G3367" s="111"/>
      <c r="H3367" s="109"/>
      <c r="I3367" s="108"/>
      <c r="J3367" s="115"/>
      <c r="K3367" s="113"/>
      <c r="L3367" s="108"/>
      <c r="M3367" s="115"/>
      <c r="N3367" s="113"/>
    </row>
    <row r="3368" spans="1:14" ht="16.5">
      <c r="A3368" s="105"/>
      <c r="B3368" s="67"/>
      <c r="C3368" s="67"/>
      <c r="D3368" s="67"/>
      <c r="E3368" s="68"/>
      <c r="F3368" s="108"/>
      <c r="G3368" s="111"/>
      <c r="H3368" s="109"/>
      <c r="I3368" s="108"/>
      <c r="J3368" s="115"/>
      <c r="K3368" s="113"/>
      <c r="L3368" s="108"/>
      <c r="M3368" s="115"/>
      <c r="N3368" s="113"/>
    </row>
    <row r="3369" spans="1:14" ht="16.5">
      <c r="A3369" s="105"/>
      <c r="B3369" s="67"/>
      <c r="C3369" s="67"/>
      <c r="D3369" s="67"/>
      <c r="E3369" s="68"/>
      <c r="F3369" s="108"/>
      <c r="G3369" s="111"/>
      <c r="H3369" s="109"/>
      <c r="I3369" s="108"/>
      <c r="J3369" s="115"/>
      <c r="K3369" s="113"/>
      <c r="L3369" s="108"/>
      <c r="M3369" s="115"/>
      <c r="N3369" s="113"/>
    </row>
    <row r="3370" spans="1:14" ht="16.5">
      <c r="A3370" s="105"/>
      <c r="B3370" s="67"/>
      <c r="C3370" s="67"/>
      <c r="D3370" s="67"/>
      <c r="E3370" s="68"/>
      <c r="F3370" s="108"/>
      <c r="G3370" s="111"/>
      <c r="H3370" s="109"/>
      <c r="I3370" s="108"/>
      <c r="J3370" s="115"/>
      <c r="K3370" s="113"/>
      <c r="L3370" s="108"/>
      <c r="M3370" s="115"/>
      <c r="N3370" s="113"/>
    </row>
    <row r="3371" spans="1:14" ht="16.5">
      <c r="A3371" s="105"/>
      <c r="B3371" s="67"/>
      <c r="C3371" s="67"/>
      <c r="D3371" s="67"/>
      <c r="E3371" s="68"/>
      <c r="F3371" s="108"/>
      <c r="G3371" s="111"/>
      <c r="H3371" s="109"/>
      <c r="I3371" s="108"/>
      <c r="J3371" s="115"/>
      <c r="K3371" s="113"/>
      <c r="L3371" s="108"/>
      <c r="M3371" s="115"/>
      <c r="N3371" s="113"/>
    </row>
    <row r="3372" spans="1:14" ht="16.5">
      <c r="A3372" s="105"/>
      <c r="B3372" s="67"/>
      <c r="C3372" s="67"/>
      <c r="D3372" s="67"/>
      <c r="E3372" s="68"/>
      <c r="F3372" s="108"/>
      <c r="G3372" s="111"/>
      <c r="H3372" s="109"/>
      <c r="I3372" s="108"/>
      <c r="J3372" s="115"/>
      <c r="K3372" s="113"/>
      <c r="L3372" s="108"/>
      <c r="M3372" s="115"/>
      <c r="N3372" s="113"/>
    </row>
    <row r="3373" spans="1:14" ht="16.5">
      <c r="A3373" s="105"/>
      <c r="B3373" s="67"/>
      <c r="C3373" s="67"/>
      <c r="D3373" s="67"/>
      <c r="E3373" s="68"/>
      <c r="F3373" s="108"/>
      <c r="G3373" s="111"/>
      <c r="H3373" s="109"/>
      <c r="I3373" s="108"/>
      <c r="J3373" s="115"/>
      <c r="K3373" s="113"/>
      <c r="L3373" s="108"/>
      <c r="M3373" s="115"/>
      <c r="N3373" s="113"/>
    </row>
    <row r="3374" spans="1:14" ht="16.5">
      <c r="A3374" s="105"/>
      <c r="B3374" s="67"/>
      <c r="C3374" s="67"/>
      <c r="D3374" s="67"/>
      <c r="E3374" s="68"/>
      <c r="F3374" s="108"/>
      <c r="G3374" s="111"/>
      <c r="H3374" s="109"/>
      <c r="I3374" s="108"/>
      <c r="J3374" s="115"/>
      <c r="K3374" s="113"/>
      <c r="L3374" s="108"/>
      <c r="M3374" s="115"/>
      <c r="N3374" s="113"/>
    </row>
    <row r="3375" spans="1:14" ht="16.5">
      <c r="A3375" s="105"/>
      <c r="B3375" s="67"/>
      <c r="C3375" s="67"/>
      <c r="D3375" s="67"/>
      <c r="E3375" s="68"/>
      <c r="F3375" s="108"/>
      <c r="G3375" s="111"/>
      <c r="H3375" s="109"/>
      <c r="I3375" s="108"/>
      <c r="J3375" s="115"/>
      <c r="K3375" s="113"/>
      <c r="L3375" s="108"/>
      <c r="M3375" s="115"/>
      <c r="N3375" s="113"/>
    </row>
    <row r="3376" spans="1:14" ht="16.5">
      <c r="A3376" s="105"/>
      <c r="B3376" s="67"/>
      <c r="C3376" s="67"/>
      <c r="D3376" s="67"/>
      <c r="E3376" s="68"/>
      <c r="F3376" s="108"/>
      <c r="G3376" s="111"/>
      <c r="H3376" s="109"/>
      <c r="I3376" s="108"/>
      <c r="J3376" s="115"/>
      <c r="K3376" s="113"/>
      <c r="L3376" s="108"/>
      <c r="M3376" s="115"/>
      <c r="N3376" s="113"/>
    </row>
    <row r="3377" spans="1:14" ht="16.5">
      <c r="A3377" s="105"/>
      <c r="B3377" s="67"/>
      <c r="C3377" s="67"/>
      <c r="D3377" s="67"/>
      <c r="E3377" s="68"/>
      <c r="F3377" s="108"/>
      <c r="G3377" s="111"/>
      <c r="H3377" s="109"/>
      <c r="I3377" s="108"/>
      <c r="J3377" s="115"/>
      <c r="K3377" s="113"/>
      <c r="L3377" s="108"/>
      <c r="M3377" s="115"/>
      <c r="N3377" s="113"/>
    </row>
    <row r="3378" spans="1:14" ht="16.5">
      <c r="A3378" s="105"/>
      <c r="B3378" s="67"/>
      <c r="C3378" s="67"/>
      <c r="D3378" s="67"/>
      <c r="E3378" s="68"/>
      <c r="F3378" s="108"/>
      <c r="G3378" s="111"/>
      <c r="H3378" s="109"/>
      <c r="I3378" s="108"/>
      <c r="J3378" s="115"/>
      <c r="K3378" s="113"/>
      <c r="L3378" s="108"/>
      <c r="M3378" s="115"/>
      <c r="N3378" s="113"/>
    </row>
    <row r="3379" spans="1:14" ht="16.5">
      <c r="A3379" s="105"/>
      <c r="B3379" s="67"/>
      <c r="C3379" s="67"/>
      <c r="D3379" s="67"/>
      <c r="E3379" s="68"/>
      <c r="F3379" s="108"/>
      <c r="G3379" s="111"/>
      <c r="H3379" s="109"/>
      <c r="I3379" s="108"/>
      <c r="J3379" s="115"/>
      <c r="K3379" s="113"/>
      <c r="L3379" s="108"/>
      <c r="M3379" s="115"/>
      <c r="N3379" s="113"/>
    </row>
    <row r="3380" spans="1:14" ht="16.5">
      <c r="A3380" s="105"/>
      <c r="B3380" s="67"/>
      <c r="C3380" s="67"/>
      <c r="D3380" s="67"/>
      <c r="E3380" s="68"/>
      <c r="F3380" s="108"/>
      <c r="G3380" s="111"/>
      <c r="H3380" s="109"/>
      <c r="I3380" s="108"/>
      <c r="J3380" s="115"/>
      <c r="K3380" s="113"/>
      <c r="L3380" s="108"/>
      <c r="M3380" s="115"/>
      <c r="N3380" s="113"/>
    </row>
    <row r="3381" spans="1:14" ht="16.5">
      <c r="A3381" s="105"/>
      <c r="B3381" s="67"/>
      <c r="C3381" s="67"/>
      <c r="D3381" s="67"/>
      <c r="E3381" s="68"/>
      <c r="F3381" s="108"/>
      <c r="G3381" s="111"/>
      <c r="H3381" s="109"/>
      <c r="I3381" s="108"/>
      <c r="J3381" s="115"/>
      <c r="K3381" s="113"/>
      <c r="L3381" s="108"/>
      <c r="M3381" s="115"/>
      <c r="N3381" s="113"/>
    </row>
    <row r="3382" spans="1:14" ht="16.5">
      <c r="A3382" s="105"/>
      <c r="B3382" s="67"/>
      <c r="C3382" s="67"/>
      <c r="D3382" s="67"/>
      <c r="E3382" s="68"/>
      <c r="F3382" s="108"/>
      <c r="G3382" s="111"/>
      <c r="H3382" s="109"/>
      <c r="I3382" s="108"/>
      <c r="J3382" s="115"/>
      <c r="K3382" s="113"/>
      <c r="L3382" s="108"/>
      <c r="M3382" s="115"/>
      <c r="N3382" s="113"/>
    </row>
    <row r="3383" spans="1:14" ht="16.5">
      <c r="A3383" s="105"/>
      <c r="B3383" s="67"/>
      <c r="C3383" s="67"/>
      <c r="D3383" s="67"/>
      <c r="E3383" s="68"/>
      <c r="F3383" s="108"/>
      <c r="G3383" s="111"/>
      <c r="H3383" s="109"/>
      <c r="I3383" s="108"/>
      <c r="J3383" s="115"/>
      <c r="K3383" s="113"/>
      <c r="L3383" s="108"/>
      <c r="M3383" s="115"/>
      <c r="N3383" s="113"/>
    </row>
    <row r="3384" spans="1:14" ht="16.5">
      <c r="A3384" s="105"/>
      <c r="B3384" s="67"/>
      <c r="C3384" s="67"/>
      <c r="D3384" s="67"/>
      <c r="E3384" s="68"/>
      <c r="F3384" s="108"/>
      <c r="G3384" s="111"/>
      <c r="H3384" s="109"/>
      <c r="I3384" s="108"/>
      <c r="J3384" s="115"/>
      <c r="K3384" s="113"/>
      <c r="L3384" s="108"/>
      <c r="M3384" s="115"/>
      <c r="N3384" s="113"/>
    </row>
    <row r="3385" spans="1:14" ht="16.5">
      <c r="A3385" s="105"/>
      <c r="B3385" s="67"/>
      <c r="C3385" s="67"/>
      <c r="D3385" s="67"/>
      <c r="E3385" s="68"/>
      <c r="F3385" s="108"/>
      <c r="G3385" s="111"/>
      <c r="H3385" s="109"/>
      <c r="I3385" s="108"/>
      <c r="J3385" s="115"/>
      <c r="K3385" s="113"/>
      <c r="L3385" s="108"/>
      <c r="M3385" s="115"/>
      <c r="N3385" s="113"/>
    </row>
    <row r="3386" spans="1:14" ht="16.5">
      <c r="A3386" s="105"/>
      <c r="B3386" s="67"/>
      <c r="C3386" s="67"/>
      <c r="D3386" s="67"/>
      <c r="E3386" s="68"/>
      <c r="F3386" s="108"/>
      <c r="G3386" s="111"/>
      <c r="H3386" s="109"/>
      <c r="I3386" s="108"/>
      <c r="J3386" s="115"/>
      <c r="K3386" s="113"/>
      <c r="L3386" s="108"/>
      <c r="M3386" s="115"/>
      <c r="N3386" s="113"/>
    </row>
    <row r="3387" spans="1:14" ht="16.5">
      <c r="A3387" s="105"/>
      <c r="B3387" s="67"/>
      <c r="C3387" s="67"/>
      <c r="D3387" s="67"/>
      <c r="E3387" s="68"/>
      <c r="F3387" s="108"/>
      <c r="G3387" s="111"/>
      <c r="H3387" s="109"/>
      <c r="I3387" s="108"/>
      <c r="J3387" s="115"/>
      <c r="K3387" s="113"/>
      <c r="L3387" s="108"/>
      <c r="M3387" s="115"/>
      <c r="N3387" s="113"/>
    </row>
    <row r="3388" spans="1:14" ht="16.5">
      <c r="A3388" s="105"/>
      <c r="B3388" s="67"/>
      <c r="C3388" s="67"/>
      <c r="D3388" s="67"/>
      <c r="E3388" s="68"/>
      <c r="F3388" s="108"/>
      <c r="G3388" s="111"/>
      <c r="H3388" s="109"/>
      <c r="I3388" s="108"/>
      <c r="J3388" s="115"/>
      <c r="K3388" s="113"/>
      <c r="L3388" s="108"/>
      <c r="M3388" s="115"/>
      <c r="N3388" s="113"/>
    </row>
    <row r="3389" spans="1:14" ht="16.5">
      <c r="A3389" s="105"/>
      <c r="B3389" s="67"/>
      <c r="C3389" s="67"/>
      <c r="D3389" s="67"/>
      <c r="E3389" s="68"/>
      <c r="F3389" s="108"/>
      <c r="G3389" s="111"/>
      <c r="H3389" s="109"/>
      <c r="I3389" s="108"/>
      <c r="J3389" s="115"/>
      <c r="K3389" s="113"/>
      <c r="L3389" s="108"/>
      <c r="M3389" s="115"/>
      <c r="N3389" s="113"/>
    </row>
    <row r="3390" spans="1:14" ht="16.5">
      <c r="A3390" s="105"/>
      <c r="B3390" s="67"/>
      <c r="C3390" s="67"/>
      <c r="D3390" s="67"/>
      <c r="E3390" s="68"/>
      <c r="F3390" s="108"/>
      <c r="G3390" s="111"/>
      <c r="H3390" s="109"/>
      <c r="I3390" s="108"/>
      <c r="J3390" s="115"/>
      <c r="K3390" s="113"/>
      <c r="L3390" s="108"/>
      <c r="M3390" s="115"/>
      <c r="N3390" s="113"/>
    </row>
    <row r="3391" spans="1:14" ht="16.5">
      <c r="A3391" s="105"/>
      <c r="B3391" s="67"/>
      <c r="C3391" s="67"/>
      <c r="D3391" s="67"/>
      <c r="E3391" s="68"/>
      <c r="F3391" s="108"/>
      <c r="G3391" s="111"/>
      <c r="H3391" s="109"/>
      <c r="I3391" s="108"/>
      <c r="J3391" s="115"/>
      <c r="K3391" s="113"/>
      <c r="L3391" s="108"/>
      <c r="M3391" s="115"/>
      <c r="N3391" s="113"/>
    </row>
    <row r="3392" spans="1:14" ht="16.5">
      <c r="A3392" s="105"/>
      <c r="B3392" s="67"/>
      <c r="C3392" s="67"/>
      <c r="D3392" s="67"/>
      <c r="E3392" s="68"/>
      <c r="F3392" s="108"/>
      <c r="G3392" s="111"/>
      <c r="H3392" s="109"/>
      <c r="I3392" s="108"/>
      <c r="J3392" s="115"/>
      <c r="K3392" s="113"/>
      <c r="L3392" s="108"/>
      <c r="M3392" s="115"/>
      <c r="N3392" s="113"/>
    </row>
    <row r="3393" spans="1:14" ht="16.5">
      <c r="A3393" s="105"/>
      <c r="B3393" s="67"/>
      <c r="C3393" s="67"/>
      <c r="D3393" s="67"/>
      <c r="E3393" s="68"/>
      <c r="F3393" s="108"/>
      <c r="G3393" s="111"/>
      <c r="H3393" s="109"/>
      <c r="I3393" s="108"/>
      <c r="J3393" s="115"/>
      <c r="K3393" s="113"/>
      <c r="L3393" s="108"/>
      <c r="M3393" s="115"/>
      <c r="N3393" s="113"/>
    </row>
    <row r="3394" spans="1:14" ht="16.5">
      <c r="A3394" s="105"/>
      <c r="B3394" s="67"/>
      <c r="C3394" s="67"/>
      <c r="D3394" s="67"/>
      <c r="E3394" s="68"/>
      <c r="F3394" s="108"/>
      <c r="G3394" s="111"/>
      <c r="H3394" s="109"/>
      <c r="I3394" s="108"/>
      <c r="J3394" s="115"/>
      <c r="K3394" s="113"/>
      <c r="L3394" s="108"/>
      <c r="M3394" s="115"/>
      <c r="N3394" s="113"/>
    </row>
    <row r="3395" spans="1:14" ht="16.5">
      <c r="A3395" s="105"/>
      <c r="B3395" s="67"/>
      <c r="C3395" s="67"/>
      <c r="D3395" s="67"/>
      <c r="E3395" s="68"/>
      <c r="F3395" s="108"/>
      <c r="G3395" s="111"/>
      <c r="H3395" s="109"/>
      <c r="I3395" s="108"/>
      <c r="J3395" s="115"/>
      <c r="K3395" s="113"/>
      <c r="L3395" s="108"/>
      <c r="M3395" s="115"/>
      <c r="N3395" s="113"/>
    </row>
    <row r="3396" spans="1:14" ht="16.5">
      <c r="A3396" s="105"/>
      <c r="B3396" s="67"/>
      <c r="C3396" s="67"/>
      <c r="D3396" s="67"/>
      <c r="E3396" s="68"/>
      <c r="F3396" s="108"/>
      <c r="G3396" s="111"/>
      <c r="H3396" s="109"/>
      <c r="I3396" s="108"/>
      <c r="J3396" s="115"/>
      <c r="K3396" s="113"/>
      <c r="L3396" s="108"/>
      <c r="M3396" s="115"/>
      <c r="N3396" s="113"/>
    </row>
    <row r="3397" spans="1:14" ht="16.5">
      <c r="A3397" s="105"/>
      <c r="B3397" s="67"/>
      <c r="C3397" s="67"/>
      <c r="D3397" s="67"/>
      <c r="E3397" s="68"/>
      <c r="F3397" s="108"/>
      <c r="G3397" s="111"/>
      <c r="H3397" s="109"/>
      <c r="I3397" s="108"/>
      <c r="J3397" s="115"/>
      <c r="K3397" s="113"/>
      <c r="L3397" s="108"/>
      <c r="M3397" s="115"/>
      <c r="N3397" s="113"/>
    </row>
    <row r="3398" spans="1:14" ht="16.5">
      <c r="A3398" s="105"/>
      <c r="B3398" s="67"/>
      <c r="C3398" s="67"/>
      <c r="D3398" s="67"/>
      <c r="E3398" s="68"/>
      <c r="F3398" s="108"/>
      <c r="G3398" s="111"/>
      <c r="H3398" s="109"/>
      <c r="I3398" s="108"/>
      <c r="J3398" s="115"/>
      <c r="K3398" s="113"/>
      <c r="L3398" s="108"/>
      <c r="M3398" s="115"/>
      <c r="N3398" s="113"/>
    </row>
    <row r="3399" spans="1:14" ht="16.5">
      <c r="A3399" s="105"/>
      <c r="B3399" s="67"/>
      <c r="C3399" s="67"/>
      <c r="D3399" s="67"/>
      <c r="E3399" s="68"/>
      <c r="F3399" s="108"/>
      <c r="G3399" s="111"/>
      <c r="H3399" s="109"/>
      <c r="I3399" s="108"/>
      <c r="J3399" s="115"/>
      <c r="K3399" s="113"/>
      <c r="L3399" s="108"/>
      <c r="M3399" s="115"/>
      <c r="N3399" s="113"/>
    </row>
    <row r="3400" spans="1:14" ht="16.5">
      <c r="A3400" s="105"/>
      <c r="B3400" s="67"/>
      <c r="C3400" s="67"/>
      <c r="D3400" s="67"/>
      <c r="E3400" s="68"/>
      <c r="F3400" s="108"/>
      <c r="G3400" s="111"/>
      <c r="H3400" s="109"/>
      <c r="I3400" s="108"/>
      <c r="J3400" s="115"/>
      <c r="K3400" s="113"/>
      <c r="L3400" s="108"/>
      <c r="M3400" s="115"/>
      <c r="N3400" s="113"/>
    </row>
    <row r="3401" spans="1:14" ht="16.5">
      <c r="A3401" s="105"/>
      <c r="B3401" s="67"/>
      <c r="C3401" s="67"/>
      <c r="D3401" s="67"/>
      <c r="E3401" s="68"/>
      <c r="F3401" s="108"/>
      <c r="G3401" s="111"/>
      <c r="H3401" s="109"/>
      <c r="I3401" s="108"/>
      <c r="J3401" s="115"/>
      <c r="K3401" s="113"/>
      <c r="L3401" s="108"/>
      <c r="M3401" s="115"/>
      <c r="N3401" s="113"/>
    </row>
    <row r="3402" spans="1:14" ht="16.5">
      <c r="A3402" s="105"/>
      <c r="B3402" s="67"/>
      <c r="C3402" s="67"/>
      <c r="D3402" s="67"/>
      <c r="E3402" s="68"/>
      <c r="F3402" s="108"/>
      <c r="G3402" s="111"/>
      <c r="H3402" s="109"/>
      <c r="I3402" s="108"/>
      <c r="J3402" s="115"/>
      <c r="K3402" s="113"/>
      <c r="L3402" s="108"/>
      <c r="M3402" s="115"/>
      <c r="N3402" s="113"/>
    </row>
    <row r="3403" spans="1:14" ht="16.5">
      <c r="A3403" s="105"/>
      <c r="B3403" s="67"/>
      <c r="C3403" s="67"/>
      <c r="D3403" s="67"/>
      <c r="E3403" s="68"/>
      <c r="F3403" s="108"/>
      <c r="G3403" s="111"/>
      <c r="H3403" s="109"/>
      <c r="I3403" s="108"/>
      <c r="J3403" s="115"/>
      <c r="K3403" s="113"/>
      <c r="L3403" s="108"/>
      <c r="M3403" s="115"/>
      <c r="N3403" s="113"/>
    </row>
    <row r="3404" spans="1:14" ht="16.5">
      <c r="A3404" s="105"/>
      <c r="B3404" s="67"/>
      <c r="C3404" s="67"/>
      <c r="D3404" s="67"/>
      <c r="E3404" s="68"/>
      <c r="F3404" s="108"/>
      <c r="G3404" s="111"/>
      <c r="H3404" s="109"/>
      <c r="I3404" s="108"/>
      <c r="J3404" s="115"/>
      <c r="K3404" s="113"/>
      <c r="L3404" s="108"/>
      <c r="M3404" s="115"/>
      <c r="N3404" s="113"/>
    </row>
    <row r="3405" spans="1:14" ht="16.5">
      <c r="A3405" s="105"/>
      <c r="B3405" s="67"/>
      <c r="C3405" s="67"/>
      <c r="D3405" s="67"/>
      <c r="E3405" s="68"/>
      <c r="F3405" s="108"/>
      <c r="G3405" s="111"/>
      <c r="H3405" s="109"/>
      <c r="I3405" s="108"/>
      <c r="J3405" s="115"/>
      <c r="K3405" s="113"/>
      <c r="L3405" s="108"/>
      <c r="M3405" s="115"/>
      <c r="N3405" s="113"/>
    </row>
    <row r="3406" spans="1:14" ht="16.5">
      <c r="A3406" s="105"/>
      <c r="B3406" s="67"/>
      <c r="C3406" s="67"/>
      <c r="D3406" s="67"/>
      <c r="E3406" s="68"/>
      <c r="F3406" s="108"/>
      <c r="G3406" s="111"/>
      <c r="H3406" s="109"/>
      <c r="I3406" s="108"/>
      <c r="J3406" s="115"/>
      <c r="K3406" s="113"/>
      <c r="L3406" s="108"/>
      <c r="M3406" s="115"/>
      <c r="N3406" s="113"/>
    </row>
    <row r="3407" spans="1:14" ht="16.5">
      <c r="A3407" s="105"/>
      <c r="B3407" s="67"/>
      <c r="C3407" s="67"/>
      <c r="D3407" s="67"/>
      <c r="E3407" s="68"/>
      <c r="F3407" s="108"/>
      <c r="G3407" s="111"/>
      <c r="H3407" s="109"/>
      <c r="I3407" s="108"/>
      <c r="J3407" s="115"/>
      <c r="K3407" s="113"/>
      <c r="L3407" s="108"/>
      <c r="M3407" s="115"/>
      <c r="N3407" s="113"/>
    </row>
    <row r="3408" spans="1:14" ht="16.5">
      <c r="A3408" s="105"/>
      <c r="B3408" s="67"/>
      <c r="C3408" s="67"/>
      <c r="D3408" s="67"/>
      <c r="E3408" s="68"/>
      <c r="F3408" s="108"/>
      <c r="G3408" s="111"/>
      <c r="H3408" s="109"/>
      <c r="I3408" s="108"/>
      <c r="J3408" s="115"/>
      <c r="K3408" s="113"/>
      <c r="L3408" s="108"/>
      <c r="M3408" s="115"/>
      <c r="N3408" s="113"/>
    </row>
    <row r="3409" spans="1:14" ht="16.5">
      <c r="A3409" s="105"/>
      <c r="B3409" s="67"/>
      <c r="C3409" s="67"/>
      <c r="D3409" s="67"/>
      <c r="E3409" s="68"/>
      <c r="F3409" s="108"/>
      <c r="G3409" s="111"/>
      <c r="H3409" s="109"/>
      <c r="I3409" s="108"/>
      <c r="J3409" s="115"/>
      <c r="K3409" s="113"/>
      <c r="L3409" s="108"/>
      <c r="M3409" s="115"/>
      <c r="N3409" s="113"/>
    </row>
    <row r="3410" spans="1:14" ht="16.5">
      <c r="A3410" s="105"/>
      <c r="B3410" s="67"/>
      <c r="C3410" s="67"/>
      <c r="D3410" s="67"/>
      <c r="E3410" s="68"/>
      <c r="F3410" s="108"/>
      <c r="G3410" s="111"/>
      <c r="H3410" s="109"/>
      <c r="I3410" s="108"/>
      <c r="J3410" s="115"/>
      <c r="K3410" s="113"/>
      <c r="L3410" s="108"/>
      <c r="M3410" s="115"/>
      <c r="N3410" s="113"/>
    </row>
    <row r="3411" spans="1:14" ht="16.5">
      <c r="A3411" s="105"/>
      <c r="B3411" s="67"/>
      <c r="C3411" s="67"/>
      <c r="D3411" s="67"/>
      <c r="E3411" s="68"/>
      <c r="F3411" s="108"/>
      <c r="G3411" s="111"/>
      <c r="H3411" s="109"/>
      <c r="I3411" s="108"/>
      <c r="J3411" s="115"/>
      <c r="K3411" s="113"/>
      <c r="L3411" s="108"/>
      <c r="M3411" s="115"/>
      <c r="N3411" s="113"/>
    </row>
    <row r="3412" spans="1:14" ht="16.5">
      <c r="A3412" s="105"/>
      <c r="B3412" s="67"/>
      <c r="C3412" s="67"/>
      <c r="D3412" s="67"/>
      <c r="E3412" s="68"/>
      <c r="F3412" s="108"/>
      <c r="G3412" s="111"/>
      <c r="H3412" s="109"/>
      <c r="I3412" s="108"/>
      <c r="J3412" s="115"/>
      <c r="K3412" s="113"/>
      <c r="L3412" s="108"/>
      <c r="M3412" s="115"/>
      <c r="N3412" s="113"/>
    </row>
    <row r="3413" spans="1:14" ht="16.5">
      <c r="A3413" s="105"/>
      <c r="B3413" s="67"/>
      <c r="C3413" s="67"/>
      <c r="D3413" s="67"/>
      <c r="E3413" s="68"/>
      <c r="F3413" s="108"/>
      <c r="G3413" s="111"/>
      <c r="H3413" s="109"/>
      <c r="I3413" s="108"/>
      <c r="J3413" s="115"/>
      <c r="K3413" s="113"/>
      <c r="L3413" s="108"/>
      <c r="M3413" s="115"/>
      <c r="N3413" s="113"/>
    </row>
    <row r="3414" spans="1:14" ht="16.5">
      <c r="A3414" s="105"/>
      <c r="B3414" s="67"/>
      <c r="C3414" s="67"/>
      <c r="D3414" s="67"/>
      <c r="E3414" s="68"/>
      <c r="F3414" s="108"/>
      <c r="G3414" s="111"/>
      <c r="H3414" s="109"/>
      <c r="I3414" s="108"/>
      <c r="J3414" s="115"/>
      <c r="K3414" s="113"/>
      <c r="L3414" s="108"/>
      <c r="M3414" s="115"/>
      <c r="N3414" s="113"/>
    </row>
    <row r="3415" spans="1:14" ht="16.5">
      <c r="A3415" s="105"/>
      <c r="B3415" s="67"/>
      <c r="C3415" s="67"/>
      <c r="D3415" s="67"/>
      <c r="E3415" s="68"/>
      <c r="F3415" s="108"/>
      <c r="G3415" s="111"/>
      <c r="H3415" s="109"/>
      <c r="I3415" s="108"/>
      <c r="J3415" s="115"/>
      <c r="K3415" s="113"/>
      <c r="L3415" s="108"/>
      <c r="M3415" s="115"/>
      <c r="N3415" s="113"/>
    </row>
    <row r="3416" spans="1:14" ht="16.5">
      <c r="A3416" s="105"/>
      <c r="B3416" s="67"/>
      <c r="C3416" s="67"/>
      <c r="D3416" s="67"/>
      <c r="E3416" s="68"/>
      <c r="F3416" s="108"/>
      <c r="G3416" s="111"/>
      <c r="H3416" s="109"/>
      <c r="I3416" s="108"/>
      <c r="J3416" s="115"/>
      <c r="K3416" s="113"/>
      <c r="L3416" s="108"/>
      <c r="M3416" s="115"/>
      <c r="N3416" s="113"/>
    </row>
    <row r="3417" spans="1:14" ht="16.5">
      <c r="A3417" s="105"/>
      <c r="B3417" s="67"/>
      <c r="C3417" s="67"/>
      <c r="D3417" s="67"/>
      <c r="E3417" s="68"/>
      <c r="F3417" s="108"/>
      <c r="G3417" s="111"/>
      <c r="H3417" s="109"/>
      <c r="I3417" s="108"/>
      <c r="J3417" s="115"/>
      <c r="K3417" s="113"/>
      <c r="L3417" s="108"/>
      <c r="M3417" s="115"/>
      <c r="N3417" s="113"/>
    </row>
    <row r="3418" spans="1:14" ht="16.5">
      <c r="A3418" s="105"/>
      <c r="B3418" s="67"/>
      <c r="C3418" s="67"/>
      <c r="D3418" s="67"/>
      <c r="E3418" s="68"/>
      <c r="F3418" s="108"/>
      <c r="G3418" s="111"/>
      <c r="H3418" s="109"/>
      <c r="I3418" s="108"/>
      <c r="J3418" s="115"/>
      <c r="K3418" s="113"/>
      <c r="L3418" s="108"/>
      <c r="M3418" s="115"/>
      <c r="N3418" s="113"/>
    </row>
    <row r="3419" spans="1:14" ht="16.5">
      <c r="A3419" s="105"/>
      <c r="B3419" s="67"/>
      <c r="C3419" s="67"/>
      <c r="D3419" s="67"/>
      <c r="E3419" s="68"/>
      <c r="F3419" s="108"/>
      <c r="G3419" s="111"/>
      <c r="H3419" s="109"/>
      <c r="I3419" s="108"/>
      <c r="J3419" s="115"/>
      <c r="K3419" s="113"/>
      <c r="L3419" s="108"/>
      <c r="M3419" s="115"/>
      <c r="N3419" s="113"/>
    </row>
    <row r="3420" spans="1:14" ht="16.5">
      <c r="A3420" s="105"/>
      <c r="B3420" s="67"/>
      <c r="C3420" s="67"/>
      <c r="D3420" s="67"/>
      <c r="E3420" s="68"/>
      <c r="F3420" s="108"/>
      <c r="G3420" s="111"/>
      <c r="H3420" s="109"/>
      <c r="I3420" s="108"/>
      <c r="J3420" s="115"/>
      <c r="K3420" s="113"/>
      <c r="L3420" s="108"/>
      <c r="M3420" s="115"/>
      <c r="N3420" s="113"/>
    </row>
    <row r="3421" spans="1:14" ht="16.5">
      <c r="A3421" s="105"/>
      <c r="B3421" s="67"/>
      <c r="C3421" s="67"/>
      <c r="D3421" s="67"/>
      <c r="E3421" s="68"/>
      <c r="F3421" s="108"/>
      <c r="G3421" s="111"/>
      <c r="H3421" s="109"/>
      <c r="I3421" s="108"/>
      <c r="J3421" s="115"/>
      <c r="K3421" s="113"/>
      <c r="L3421" s="108"/>
      <c r="M3421" s="115"/>
      <c r="N3421" s="113"/>
    </row>
    <row r="3422" spans="1:14" ht="16.5">
      <c r="A3422" s="105"/>
      <c r="B3422" s="67"/>
      <c r="C3422" s="67"/>
      <c r="D3422" s="67"/>
      <c r="E3422" s="68"/>
      <c r="F3422" s="108"/>
      <c r="G3422" s="111"/>
      <c r="H3422" s="109"/>
      <c r="I3422" s="108"/>
      <c r="J3422" s="115"/>
      <c r="K3422" s="113"/>
      <c r="L3422" s="108"/>
      <c r="M3422" s="115"/>
      <c r="N3422" s="113"/>
    </row>
    <row r="3423" spans="1:14" ht="16.5">
      <c r="A3423" s="105"/>
      <c r="B3423" s="67"/>
      <c r="C3423" s="67"/>
      <c r="D3423" s="67"/>
      <c r="E3423" s="68"/>
      <c r="F3423" s="108"/>
      <c r="G3423" s="111"/>
      <c r="H3423" s="109"/>
      <c r="I3423" s="108"/>
      <c r="J3423" s="115"/>
      <c r="K3423" s="113"/>
      <c r="L3423" s="108"/>
      <c r="M3423" s="115"/>
      <c r="N3423" s="113"/>
    </row>
    <row r="3424" spans="1:14" ht="16.5">
      <c r="A3424" s="105"/>
      <c r="B3424" s="67"/>
      <c r="C3424" s="67"/>
      <c r="D3424" s="67"/>
      <c r="E3424" s="68"/>
      <c r="F3424" s="108"/>
      <c r="G3424" s="111"/>
      <c r="H3424" s="109"/>
      <c r="I3424" s="108"/>
      <c r="J3424" s="115"/>
      <c r="K3424" s="113"/>
      <c r="L3424" s="108"/>
      <c r="M3424" s="115"/>
      <c r="N3424" s="113"/>
    </row>
    <row r="3425" spans="1:14" ht="16.5">
      <c r="A3425" s="105"/>
      <c r="B3425" s="67"/>
      <c r="C3425" s="67"/>
      <c r="D3425" s="67"/>
      <c r="E3425" s="68"/>
      <c r="F3425" s="108"/>
      <c r="G3425" s="111"/>
      <c r="H3425" s="109"/>
      <c r="I3425" s="108"/>
      <c r="J3425" s="115"/>
      <c r="K3425" s="113"/>
      <c r="L3425" s="108"/>
      <c r="M3425" s="115"/>
      <c r="N3425" s="113"/>
    </row>
    <row r="3426" spans="1:14" ht="16.5">
      <c r="A3426" s="105"/>
      <c r="B3426" s="67"/>
      <c r="C3426" s="67"/>
      <c r="D3426" s="67"/>
      <c r="E3426" s="68"/>
      <c r="F3426" s="108"/>
      <c r="G3426" s="111"/>
      <c r="H3426" s="109"/>
      <c r="I3426" s="108"/>
      <c r="J3426" s="115"/>
      <c r="K3426" s="113"/>
      <c r="L3426" s="108"/>
      <c r="M3426" s="115"/>
      <c r="N3426" s="113"/>
    </row>
    <row r="3427" spans="1:14" ht="16.5">
      <c r="A3427" s="105"/>
      <c r="B3427" s="67"/>
      <c r="C3427" s="67"/>
      <c r="D3427" s="67"/>
      <c r="E3427" s="68"/>
      <c r="F3427" s="108"/>
      <c r="G3427" s="111"/>
      <c r="H3427" s="109"/>
      <c r="I3427" s="108"/>
      <c r="J3427" s="115"/>
      <c r="K3427" s="113"/>
      <c r="L3427" s="108"/>
      <c r="M3427" s="115"/>
      <c r="N3427" s="113"/>
    </row>
    <row r="3428" spans="1:14" ht="16.5">
      <c r="A3428" s="105"/>
      <c r="B3428" s="67"/>
      <c r="C3428" s="67"/>
      <c r="D3428" s="67"/>
      <c r="E3428" s="68"/>
      <c r="F3428" s="108"/>
      <c r="G3428" s="111"/>
      <c r="H3428" s="109"/>
      <c r="I3428" s="108"/>
      <c r="J3428" s="115"/>
      <c r="K3428" s="113"/>
      <c r="L3428" s="108"/>
      <c r="M3428" s="115"/>
      <c r="N3428" s="113"/>
    </row>
    <row r="3429" spans="1:14" ht="16.5">
      <c r="A3429" s="105"/>
      <c r="B3429" s="67"/>
      <c r="C3429" s="67"/>
      <c r="D3429" s="67"/>
      <c r="E3429" s="68"/>
      <c r="F3429" s="108"/>
      <c r="G3429" s="111"/>
      <c r="H3429" s="109"/>
      <c r="I3429" s="108"/>
      <c r="J3429" s="115"/>
      <c r="K3429" s="113"/>
      <c r="L3429" s="108"/>
      <c r="M3429" s="115"/>
      <c r="N3429" s="113"/>
    </row>
    <row r="3430" spans="1:14" ht="16.5">
      <c r="A3430" s="105"/>
      <c r="B3430" s="67"/>
      <c r="C3430" s="67"/>
      <c r="D3430" s="67"/>
      <c r="E3430" s="68"/>
      <c r="F3430" s="108"/>
      <c r="G3430" s="111"/>
      <c r="H3430" s="109"/>
      <c r="I3430" s="108"/>
      <c r="J3430" s="115"/>
      <c r="K3430" s="113"/>
      <c r="L3430" s="108"/>
      <c r="M3430" s="115"/>
      <c r="N3430" s="113"/>
    </row>
    <row r="3431" spans="1:14" ht="16.5">
      <c r="A3431" s="105"/>
      <c r="B3431" s="67"/>
      <c r="C3431" s="67"/>
      <c r="D3431" s="67"/>
      <c r="E3431" s="68"/>
      <c r="F3431" s="108"/>
      <c r="G3431" s="111"/>
      <c r="H3431" s="109"/>
      <c r="I3431" s="108"/>
      <c r="J3431" s="115"/>
      <c r="K3431" s="113"/>
      <c r="L3431" s="108"/>
      <c r="M3431" s="115"/>
      <c r="N3431" s="113"/>
    </row>
    <row r="3432" spans="1:14" ht="16.5">
      <c r="A3432" s="105"/>
      <c r="B3432" s="67"/>
      <c r="C3432" s="67"/>
      <c r="D3432" s="67"/>
      <c r="E3432" s="68"/>
      <c r="F3432" s="108"/>
      <c r="G3432" s="111"/>
      <c r="H3432" s="109"/>
      <c r="I3432" s="108"/>
      <c r="J3432" s="115"/>
      <c r="K3432" s="113"/>
      <c r="L3432" s="108"/>
      <c r="M3432" s="115"/>
      <c r="N3432" s="113"/>
    </row>
    <row r="3433" spans="1:14" ht="16.5">
      <c r="A3433" s="105"/>
      <c r="B3433" s="67"/>
      <c r="C3433" s="67"/>
      <c r="D3433" s="67"/>
      <c r="E3433" s="68"/>
      <c r="F3433" s="108"/>
      <c r="G3433" s="111"/>
      <c r="H3433" s="109"/>
      <c r="I3433" s="108"/>
      <c r="J3433" s="115"/>
      <c r="K3433" s="113"/>
      <c r="L3433" s="108"/>
      <c r="M3433" s="115"/>
      <c r="N3433" s="113"/>
    </row>
    <row r="3434" spans="1:14" ht="16.5">
      <c r="A3434" s="105"/>
      <c r="B3434" s="67"/>
      <c r="C3434" s="67"/>
      <c r="D3434" s="67"/>
      <c r="E3434" s="68"/>
      <c r="F3434" s="108"/>
      <c r="G3434" s="111"/>
      <c r="H3434" s="109"/>
      <c r="I3434" s="108"/>
      <c r="J3434" s="115"/>
      <c r="K3434" s="113"/>
      <c r="L3434" s="108"/>
      <c r="M3434" s="115"/>
      <c r="N3434" s="113"/>
    </row>
    <row r="3435" spans="1:14" ht="16.5">
      <c r="A3435" s="105"/>
      <c r="B3435" s="67"/>
      <c r="C3435" s="67"/>
      <c r="D3435" s="67"/>
      <c r="E3435" s="68"/>
      <c r="F3435" s="108"/>
      <c r="G3435" s="111"/>
      <c r="H3435" s="109"/>
      <c r="I3435" s="108"/>
      <c r="J3435" s="115"/>
      <c r="K3435" s="113"/>
      <c r="L3435" s="108"/>
      <c r="M3435" s="115"/>
      <c r="N3435" s="113"/>
    </row>
    <row r="3436" spans="1:14" ht="16.5">
      <c r="A3436" s="105"/>
      <c r="B3436" s="67"/>
      <c r="C3436" s="67"/>
      <c r="D3436" s="67"/>
      <c r="E3436" s="68"/>
      <c r="F3436" s="108"/>
      <c r="G3436" s="111"/>
      <c r="H3436" s="109"/>
      <c r="I3436" s="108"/>
      <c r="J3436" s="115"/>
      <c r="K3436" s="113"/>
      <c r="L3436" s="108"/>
      <c r="M3436" s="115"/>
      <c r="N3436" s="113"/>
    </row>
    <row r="3437" spans="1:14" ht="16.5">
      <c r="A3437" s="105"/>
      <c r="B3437" s="67"/>
      <c r="C3437" s="67"/>
      <c r="D3437" s="67"/>
      <c r="E3437" s="68"/>
      <c r="F3437" s="108"/>
      <c r="G3437" s="111"/>
      <c r="H3437" s="109"/>
      <c r="I3437" s="108"/>
      <c r="J3437" s="115"/>
      <c r="K3437" s="113"/>
      <c r="L3437" s="108"/>
      <c r="M3437" s="115"/>
      <c r="N3437" s="113"/>
    </row>
    <row r="3438" spans="1:14" ht="16.5">
      <c r="A3438" s="105"/>
      <c r="B3438" s="67"/>
      <c r="C3438" s="67"/>
      <c r="D3438" s="67"/>
      <c r="E3438" s="68"/>
      <c r="F3438" s="108"/>
      <c r="G3438" s="111"/>
      <c r="H3438" s="109"/>
      <c r="I3438" s="108"/>
      <c r="J3438" s="115"/>
      <c r="K3438" s="113"/>
      <c r="L3438" s="108"/>
      <c r="M3438" s="115"/>
      <c r="N3438" s="113"/>
    </row>
    <row r="3439" spans="1:14" ht="16.5">
      <c r="A3439" s="105"/>
      <c r="B3439" s="67"/>
      <c r="C3439" s="67"/>
      <c r="D3439" s="67"/>
      <c r="E3439" s="68"/>
      <c r="F3439" s="108"/>
      <c r="G3439" s="111"/>
      <c r="H3439" s="109"/>
      <c r="I3439" s="108"/>
      <c r="J3439" s="115"/>
      <c r="K3439" s="113"/>
      <c r="L3439" s="108"/>
      <c r="M3439" s="115"/>
      <c r="N3439" s="113"/>
    </row>
    <row r="3440" spans="1:14" ht="16.5">
      <c r="A3440" s="105"/>
      <c r="B3440" s="67"/>
      <c r="C3440" s="67"/>
      <c r="D3440" s="67"/>
      <c r="E3440" s="68"/>
      <c r="F3440" s="108"/>
      <c r="G3440" s="111"/>
      <c r="H3440" s="109"/>
      <c r="I3440" s="108"/>
      <c r="J3440" s="115"/>
      <c r="K3440" s="113"/>
      <c r="L3440" s="108"/>
      <c r="M3440" s="115"/>
      <c r="N3440" s="113"/>
    </row>
    <row r="3441" spans="1:14" ht="16.5">
      <c r="A3441" s="105"/>
      <c r="B3441" s="67"/>
      <c r="C3441" s="67"/>
      <c r="D3441" s="67"/>
      <c r="E3441" s="68"/>
      <c r="F3441" s="108"/>
      <c r="G3441" s="111"/>
      <c r="H3441" s="109"/>
      <c r="I3441" s="108"/>
      <c r="J3441" s="115"/>
      <c r="K3441" s="113"/>
      <c r="L3441" s="108"/>
      <c r="M3441" s="115"/>
      <c r="N3441" s="113"/>
    </row>
    <row r="3442" spans="1:14" ht="16.5">
      <c r="A3442" s="105"/>
      <c r="B3442" s="67"/>
      <c r="C3442" s="67"/>
      <c r="D3442" s="67"/>
      <c r="E3442" s="68"/>
      <c r="F3442" s="108"/>
      <c r="G3442" s="111"/>
      <c r="H3442" s="109"/>
      <c r="I3442" s="108"/>
      <c r="J3442" s="115"/>
      <c r="K3442" s="113"/>
      <c r="L3442" s="108"/>
      <c r="M3442" s="115"/>
      <c r="N3442" s="113"/>
    </row>
    <row r="3443" spans="1:14" ht="16.5">
      <c r="A3443" s="105"/>
      <c r="B3443" s="67"/>
      <c r="C3443" s="67"/>
      <c r="D3443" s="67"/>
      <c r="E3443" s="68"/>
      <c r="F3443" s="108"/>
      <c r="G3443" s="111"/>
      <c r="H3443" s="109"/>
      <c r="I3443" s="108"/>
      <c r="J3443" s="115"/>
      <c r="K3443" s="113"/>
      <c r="L3443" s="108"/>
      <c r="M3443" s="115"/>
      <c r="N3443" s="113"/>
    </row>
    <row r="3444" spans="1:14" ht="16.5">
      <c r="A3444" s="105"/>
      <c r="B3444" s="67"/>
      <c r="C3444" s="67"/>
      <c r="D3444" s="67"/>
      <c r="E3444" s="68"/>
      <c r="F3444" s="108"/>
      <c r="G3444" s="111"/>
      <c r="H3444" s="109"/>
      <c r="I3444" s="108"/>
      <c r="J3444" s="115"/>
      <c r="K3444" s="113"/>
      <c r="L3444" s="108"/>
      <c r="M3444" s="115"/>
      <c r="N3444" s="113"/>
    </row>
    <row r="3445" spans="1:14" ht="16.5">
      <c r="A3445" s="105"/>
      <c r="B3445" s="67"/>
      <c r="C3445" s="67"/>
      <c r="D3445" s="67"/>
      <c r="E3445" s="68"/>
      <c r="F3445" s="108"/>
      <c r="G3445" s="111"/>
      <c r="H3445" s="109"/>
      <c r="I3445" s="108"/>
      <c r="J3445" s="115"/>
      <c r="K3445" s="113"/>
      <c r="L3445" s="108"/>
      <c r="M3445" s="115"/>
      <c r="N3445" s="113"/>
    </row>
    <row r="3446" spans="1:14" ht="16.5">
      <c r="A3446" s="105"/>
      <c r="B3446" s="67"/>
      <c r="C3446" s="67"/>
      <c r="D3446" s="67"/>
      <c r="E3446" s="68"/>
      <c r="F3446" s="108"/>
      <c r="G3446" s="111"/>
      <c r="H3446" s="109"/>
      <c r="I3446" s="108"/>
      <c r="J3446" s="115"/>
      <c r="K3446" s="113"/>
      <c r="L3446" s="108"/>
      <c r="M3446" s="115"/>
      <c r="N3446" s="113"/>
    </row>
    <row r="3447" spans="1:14" ht="16.5">
      <c r="A3447" s="105"/>
      <c r="B3447" s="67"/>
      <c r="C3447" s="67"/>
      <c r="D3447" s="67"/>
      <c r="E3447" s="68"/>
      <c r="F3447" s="108"/>
      <c r="G3447" s="111"/>
      <c r="H3447" s="109"/>
      <c r="I3447" s="108"/>
      <c r="J3447" s="115"/>
      <c r="K3447" s="113"/>
      <c r="L3447" s="108"/>
      <c r="M3447" s="115"/>
      <c r="N3447" s="113"/>
    </row>
    <row r="3448" spans="1:14" ht="16.5">
      <c r="A3448" s="105"/>
      <c r="B3448" s="67"/>
      <c r="C3448" s="67"/>
      <c r="D3448" s="67"/>
      <c r="E3448" s="68"/>
      <c r="F3448" s="108"/>
      <c r="G3448" s="111"/>
      <c r="H3448" s="109"/>
      <c r="I3448" s="108"/>
      <c r="J3448" s="115"/>
      <c r="K3448" s="113"/>
      <c r="L3448" s="108"/>
      <c r="M3448" s="115"/>
      <c r="N3448" s="113"/>
    </row>
    <row r="3449" spans="1:14" ht="16.5">
      <c r="A3449" s="105"/>
      <c r="B3449" s="67"/>
      <c r="C3449" s="67"/>
      <c r="D3449" s="67"/>
      <c r="E3449" s="68"/>
      <c r="F3449" s="108"/>
      <c r="G3449" s="111"/>
      <c r="H3449" s="109"/>
      <c r="I3449" s="108"/>
      <c r="J3449" s="115"/>
      <c r="K3449" s="113"/>
      <c r="L3449" s="108"/>
      <c r="M3449" s="115"/>
      <c r="N3449" s="113"/>
    </row>
    <row r="3450" spans="1:14" ht="16.5">
      <c r="A3450" s="105"/>
      <c r="B3450" s="67"/>
      <c r="C3450" s="67"/>
      <c r="D3450" s="67"/>
      <c r="E3450" s="68"/>
      <c r="F3450" s="108"/>
      <c r="G3450" s="111"/>
      <c r="H3450" s="109"/>
      <c r="I3450" s="108"/>
      <c r="J3450" s="115"/>
      <c r="K3450" s="113"/>
      <c r="L3450" s="108"/>
      <c r="M3450" s="115"/>
      <c r="N3450" s="113"/>
    </row>
    <row r="3451" spans="1:14" ht="16.5">
      <c r="A3451" s="105"/>
      <c r="B3451" s="67"/>
      <c r="C3451" s="67"/>
      <c r="D3451" s="67"/>
      <c r="E3451" s="68"/>
      <c r="F3451" s="108"/>
      <c r="G3451" s="111"/>
      <c r="H3451" s="109"/>
      <c r="I3451" s="108"/>
      <c r="J3451" s="115"/>
      <c r="K3451" s="113"/>
      <c r="L3451" s="108"/>
      <c r="M3451" s="115"/>
      <c r="N3451" s="113"/>
    </row>
    <row r="3452" spans="1:14" ht="16.5">
      <c r="A3452" s="105"/>
      <c r="B3452" s="67"/>
      <c r="C3452" s="67"/>
      <c r="D3452" s="67"/>
      <c r="E3452" s="68"/>
      <c r="F3452" s="108"/>
      <c r="G3452" s="111"/>
      <c r="H3452" s="109"/>
      <c r="I3452" s="108"/>
      <c r="J3452" s="115"/>
      <c r="K3452" s="113"/>
      <c r="L3452" s="108"/>
      <c r="M3452" s="115"/>
      <c r="N3452" s="113"/>
    </row>
    <row r="3453" spans="1:14" ht="16.5">
      <c r="A3453" s="105"/>
      <c r="B3453" s="67"/>
      <c r="C3453" s="67"/>
      <c r="D3453" s="67"/>
      <c r="E3453" s="68"/>
      <c r="F3453" s="108"/>
      <c r="G3453" s="111"/>
      <c r="H3453" s="109"/>
      <c r="I3453" s="108"/>
      <c r="J3453" s="115"/>
      <c r="K3453" s="113"/>
      <c r="L3453" s="108"/>
      <c r="M3453" s="115"/>
      <c r="N3453" s="113"/>
    </row>
    <row r="3454" spans="1:14" ht="16.5">
      <c r="A3454" s="105"/>
      <c r="B3454" s="67"/>
      <c r="C3454" s="67"/>
      <c r="D3454" s="67"/>
      <c r="E3454" s="68"/>
      <c r="F3454" s="108"/>
      <c r="G3454" s="111"/>
      <c r="H3454" s="109"/>
      <c r="I3454" s="108"/>
      <c r="J3454" s="115"/>
      <c r="K3454" s="113"/>
      <c r="L3454" s="108"/>
      <c r="M3454" s="115"/>
      <c r="N3454" s="113"/>
    </row>
    <row r="3455" spans="1:14" ht="16.5">
      <c r="A3455" s="105"/>
      <c r="B3455" s="67"/>
      <c r="C3455" s="67"/>
      <c r="D3455" s="67"/>
      <c r="E3455" s="68"/>
      <c r="F3455" s="108"/>
      <c r="G3455" s="111"/>
      <c r="H3455" s="109"/>
      <c r="I3455" s="108"/>
      <c r="J3455" s="115"/>
      <c r="K3455" s="113"/>
      <c r="L3455" s="108"/>
      <c r="M3455" s="115"/>
      <c r="N3455" s="113"/>
    </row>
    <row r="3456" spans="1:14" ht="16.5">
      <c r="A3456" s="105"/>
      <c r="B3456" s="67"/>
      <c r="C3456" s="67"/>
      <c r="D3456" s="67"/>
      <c r="E3456" s="68"/>
      <c r="F3456" s="108"/>
      <c r="G3456" s="111"/>
      <c r="H3456" s="109"/>
      <c r="I3456" s="108"/>
      <c r="J3456" s="115"/>
      <c r="K3456" s="113"/>
      <c r="L3456" s="108"/>
      <c r="M3456" s="115"/>
      <c r="N3456" s="113"/>
    </row>
    <row r="3457" spans="1:14" ht="16.5">
      <c r="A3457" s="105"/>
      <c r="B3457" s="67"/>
      <c r="C3457" s="67"/>
      <c r="D3457" s="67"/>
      <c r="E3457" s="68"/>
      <c r="F3457" s="108"/>
      <c r="G3457" s="111"/>
      <c r="H3457" s="109"/>
      <c r="I3457" s="108"/>
      <c r="J3457" s="115"/>
      <c r="K3457" s="113"/>
      <c r="L3457" s="108"/>
      <c r="M3457" s="115"/>
      <c r="N3457" s="113"/>
    </row>
    <row r="3458" spans="1:14" ht="16.5">
      <c r="A3458" s="105"/>
      <c r="B3458" s="67"/>
      <c r="C3458" s="67"/>
      <c r="D3458" s="67"/>
      <c r="E3458" s="68"/>
      <c r="F3458" s="108"/>
      <c r="G3458" s="111"/>
      <c r="H3458" s="109"/>
      <c r="I3458" s="108"/>
      <c r="J3458" s="115"/>
      <c r="K3458" s="113"/>
      <c r="L3458" s="108"/>
      <c r="M3458" s="115"/>
      <c r="N3458" s="113"/>
    </row>
    <row r="3459" spans="1:14" ht="16.5">
      <c r="A3459" s="105"/>
      <c r="B3459" s="67"/>
      <c r="C3459" s="67"/>
      <c r="D3459" s="67"/>
      <c r="E3459" s="68"/>
      <c r="F3459" s="108"/>
      <c r="G3459" s="111"/>
      <c r="H3459" s="109"/>
      <c r="I3459" s="108"/>
      <c r="J3459" s="115"/>
      <c r="K3459" s="113"/>
      <c r="L3459" s="108"/>
      <c r="M3459" s="115"/>
      <c r="N3459" s="113"/>
    </row>
    <row r="3460" spans="1:14" ht="16.5">
      <c r="A3460" s="105"/>
      <c r="B3460" s="67"/>
      <c r="C3460" s="67"/>
      <c r="D3460" s="67"/>
      <c r="E3460" s="68"/>
      <c r="F3460" s="108"/>
      <c r="G3460" s="111"/>
      <c r="H3460" s="109"/>
      <c r="I3460" s="108"/>
      <c r="J3460" s="115"/>
      <c r="K3460" s="113"/>
      <c r="L3460" s="108"/>
      <c r="M3460" s="115"/>
      <c r="N3460" s="113"/>
    </row>
    <row r="3461" spans="1:14" ht="16.5">
      <c r="A3461" s="105"/>
      <c r="B3461" s="67"/>
      <c r="C3461" s="67"/>
      <c r="D3461" s="67"/>
      <c r="E3461" s="68"/>
      <c r="F3461" s="108"/>
      <c r="G3461" s="111"/>
      <c r="H3461" s="109"/>
      <c r="I3461" s="108"/>
      <c r="J3461" s="115"/>
      <c r="K3461" s="113"/>
      <c r="L3461" s="108"/>
      <c r="M3461" s="115"/>
      <c r="N3461" s="113"/>
    </row>
    <row r="3462" spans="1:14" ht="16.5">
      <c r="A3462" s="105"/>
      <c r="B3462" s="67"/>
      <c r="C3462" s="67"/>
      <c r="D3462" s="67"/>
      <c r="E3462" s="68"/>
      <c r="F3462" s="108"/>
      <c r="G3462" s="111"/>
      <c r="H3462" s="109"/>
      <c r="I3462" s="108"/>
      <c r="J3462" s="115"/>
      <c r="K3462" s="113"/>
      <c r="L3462" s="108"/>
      <c r="M3462" s="115"/>
      <c r="N3462" s="113"/>
    </row>
    <row r="3463" spans="1:14" ht="16.5">
      <c r="A3463" s="105"/>
      <c r="B3463" s="67"/>
      <c r="C3463" s="67"/>
      <c r="D3463" s="67"/>
      <c r="E3463" s="68"/>
      <c r="F3463" s="108"/>
      <c r="G3463" s="111"/>
      <c r="H3463" s="109"/>
      <c r="I3463" s="108"/>
      <c r="J3463" s="115"/>
      <c r="K3463" s="113"/>
      <c r="L3463" s="108"/>
      <c r="M3463" s="115"/>
      <c r="N3463" s="113"/>
    </row>
    <row r="3464" spans="1:14" ht="16.5">
      <c r="A3464" s="105"/>
      <c r="B3464" s="67"/>
      <c r="C3464" s="67"/>
      <c r="D3464" s="67"/>
      <c r="E3464" s="68"/>
      <c r="F3464" s="108"/>
      <c r="G3464" s="111"/>
      <c r="H3464" s="109"/>
      <c r="I3464" s="108"/>
      <c r="J3464" s="115"/>
      <c r="K3464" s="113"/>
      <c r="L3464" s="108"/>
      <c r="M3464" s="115"/>
      <c r="N3464" s="113"/>
    </row>
    <row r="3465" spans="1:14" ht="16.5">
      <c r="A3465" s="105"/>
      <c r="B3465" s="67"/>
      <c r="C3465" s="67"/>
      <c r="D3465" s="67"/>
      <c r="E3465" s="68"/>
      <c r="F3465" s="108"/>
      <c r="G3465" s="111"/>
      <c r="H3465" s="109"/>
      <c r="I3465" s="108"/>
      <c r="J3465" s="115"/>
      <c r="K3465" s="113"/>
      <c r="L3465" s="108"/>
      <c r="M3465" s="115"/>
      <c r="N3465" s="113"/>
    </row>
    <row r="3466" spans="1:14" ht="16.5">
      <c r="A3466" s="105"/>
      <c r="B3466" s="67"/>
      <c r="C3466" s="67"/>
      <c r="D3466" s="67"/>
      <c r="E3466" s="68"/>
      <c r="F3466" s="108"/>
      <c r="G3466" s="111"/>
      <c r="H3466" s="109"/>
      <c r="I3466" s="108"/>
      <c r="J3466" s="115"/>
      <c r="K3466" s="113"/>
      <c r="L3466" s="108"/>
      <c r="M3466" s="115"/>
      <c r="N3466" s="113"/>
    </row>
    <row r="3467" spans="1:14" ht="16.5">
      <c r="A3467" s="105"/>
      <c r="B3467" s="67"/>
      <c r="C3467" s="67"/>
      <c r="D3467" s="67"/>
      <c r="E3467" s="68"/>
      <c r="F3467" s="108"/>
      <c r="G3467" s="111"/>
      <c r="H3467" s="109"/>
      <c r="I3467" s="108"/>
      <c r="J3467" s="115"/>
      <c r="K3467" s="113"/>
      <c r="L3467" s="108"/>
      <c r="M3467" s="115"/>
      <c r="N3467" s="113"/>
    </row>
    <row r="3468" spans="1:14" ht="16.5">
      <c r="A3468" s="105"/>
      <c r="B3468" s="67"/>
      <c r="C3468" s="67"/>
      <c r="D3468" s="67"/>
      <c r="E3468" s="68"/>
      <c r="F3468" s="108"/>
      <c r="G3468" s="111"/>
      <c r="H3468" s="109"/>
      <c r="I3468" s="108"/>
      <c r="J3468" s="115"/>
      <c r="K3468" s="113"/>
      <c r="L3468" s="108"/>
      <c r="M3468" s="115"/>
      <c r="N3468" s="113"/>
    </row>
    <row r="3469" spans="1:14" ht="16.5">
      <c r="A3469" s="105"/>
      <c r="B3469" s="67"/>
      <c r="C3469" s="67"/>
      <c r="D3469" s="67"/>
      <c r="E3469" s="68"/>
      <c r="F3469" s="108"/>
      <c r="G3469" s="111"/>
      <c r="H3469" s="109"/>
      <c r="I3469" s="108"/>
      <c r="J3469" s="115"/>
      <c r="K3469" s="113"/>
      <c r="L3469" s="108"/>
      <c r="M3469" s="115"/>
      <c r="N3469" s="113"/>
    </row>
    <row r="3470" spans="1:14" ht="16.5">
      <c r="A3470" s="105"/>
      <c r="B3470" s="67"/>
      <c r="C3470" s="67"/>
      <c r="D3470" s="67"/>
      <c r="E3470" s="68"/>
      <c r="F3470" s="108"/>
      <c r="G3470" s="111"/>
      <c r="H3470" s="109"/>
      <c r="I3470" s="108"/>
      <c r="J3470" s="115"/>
      <c r="K3470" s="113"/>
      <c r="L3470" s="108"/>
      <c r="M3470" s="115"/>
      <c r="N3470" s="113"/>
    </row>
    <row r="3471" spans="1:14" ht="16.5">
      <c r="A3471" s="105"/>
      <c r="B3471" s="67"/>
      <c r="C3471" s="67"/>
      <c r="D3471" s="67"/>
      <c r="E3471" s="68"/>
      <c r="F3471" s="108"/>
      <c r="G3471" s="111"/>
      <c r="H3471" s="109"/>
      <c r="I3471" s="108"/>
      <c r="J3471" s="115"/>
      <c r="K3471" s="113"/>
      <c r="L3471" s="108"/>
      <c r="M3471" s="115"/>
      <c r="N3471" s="113"/>
    </row>
    <row r="3472" spans="1:14" ht="16.5">
      <c r="A3472" s="105"/>
      <c r="B3472" s="67"/>
      <c r="C3472" s="67"/>
      <c r="D3472" s="67"/>
      <c r="E3472" s="68"/>
      <c r="F3472" s="108"/>
      <c r="G3472" s="111"/>
      <c r="H3472" s="109"/>
      <c r="I3472" s="108"/>
      <c r="J3472" s="115"/>
      <c r="K3472" s="113"/>
      <c r="L3472" s="108"/>
      <c r="M3472" s="115"/>
      <c r="N3472" s="113"/>
    </row>
    <row r="3473" spans="1:14" ht="16.5">
      <c r="A3473" s="105"/>
      <c r="B3473" s="67"/>
      <c r="C3473" s="67"/>
      <c r="D3473" s="67"/>
      <c r="E3473" s="68"/>
      <c r="F3473" s="108"/>
      <c r="G3473" s="111"/>
      <c r="H3473" s="109"/>
      <c r="I3473" s="108"/>
      <c r="J3473" s="115"/>
      <c r="K3473" s="113"/>
      <c r="L3473" s="108"/>
      <c r="M3473" s="115"/>
      <c r="N3473" s="113"/>
    </row>
    <row r="3474" spans="1:14" ht="16.5">
      <c r="A3474" s="105"/>
      <c r="B3474" s="67"/>
      <c r="C3474" s="67"/>
      <c r="D3474" s="67"/>
      <c r="E3474" s="68"/>
      <c r="F3474" s="108"/>
      <c r="G3474" s="111"/>
      <c r="H3474" s="109"/>
      <c r="I3474" s="108"/>
      <c r="J3474" s="115"/>
      <c r="K3474" s="113"/>
      <c r="L3474" s="108"/>
      <c r="M3474" s="115"/>
      <c r="N3474" s="113"/>
    </row>
    <row r="3475" spans="1:14" ht="16.5">
      <c r="A3475" s="105"/>
      <c r="B3475" s="67"/>
      <c r="C3475" s="67"/>
      <c r="D3475" s="67"/>
      <c r="E3475" s="68"/>
      <c r="F3475" s="108"/>
      <c r="G3475" s="111"/>
      <c r="H3475" s="109"/>
      <c r="I3475" s="108"/>
      <c r="J3475" s="115"/>
      <c r="K3475" s="113"/>
      <c r="L3475" s="108"/>
      <c r="M3475" s="115"/>
      <c r="N3475" s="113"/>
    </row>
    <row r="3476" spans="1:14" ht="16.5">
      <c r="A3476" s="105"/>
      <c r="B3476" s="67"/>
      <c r="C3476" s="67"/>
      <c r="D3476" s="67"/>
      <c r="E3476" s="68"/>
      <c r="F3476" s="108"/>
      <c r="G3476" s="111"/>
      <c r="H3476" s="109"/>
      <c r="I3476" s="108"/>
      <c r="J3476" s="115"/>
      <c r="K3476" s="113"/>
      <c r="L3476" s="108"/>
      <c r="M3476" s="115"/>
      <c r="N3476" s="113"/>
    </row>
    <row r="3477" spans="1:14" ht="16.5">
      <c r="A3477" s="105"/>
      <c r="B3477" s="67"/>
      <c r="C3477" s="67"/>
      <c r="D3477" s="67"/>
      <c r="E3477" s="68"/>
      <c r="F3477" s="108"/>
      <c r="G3477" s="111"/>
      <c r="H3477" s="109"/>
      <c r="I3477" s="108"/>
      <c r="J3477" s="115"/>
      <c r="K3477" s="113"/>
      <c r="L3477" s="108"/>
      <c r="M3477" s="115"/>
      <c r="N3477" s="113"/>
    </row>
    <row r="3478" spans="1:14" ht="16.5">
      <c r="A3478" s="105"/>
      <c r="B3478" s="67"/>
      <c r="C3478" s="67"/>
      <c r="D3478" s="67"/>
      <c r="E3478" s="68"/>
      <c r="F3478" s="108"/>
      <c r="G3478" s="111"/>
      <c r="H3478" s="109"/>
      <c r="I3478" s="108"/>
      <c r="J3478" s="115"/>
      <c r="K3478" s="113"/>
      <c r="L3478" s="108"/>
      <c r="M3478" s="115"/>
      <c r="N3478" s="113"/>
    </row>
    <row r="3479" spans="1:14" ht="16.5">
      <c r="A3479" s="105"/>
      <c r="B3479" s="67"/>
      <c r="C3479" s="67"/>
      <c r="D3479" s="67"/>
      <c r="E3479" s="68"/>
      <c r="F3479" s="108"/>
      <c r="G3479" s="111"/>
      <c r="H3479" s="109"/>
      <c r="I3479" s="108"/>
      <c r="J3479" s="115"/>
      <c r="K3479" s="113"/>
      <c r="L3479" s="108"/>
      <c r="M3479" s="115"/>
      <c r="N3479" s="113"/>
    </row>
    <row r="3480" spans="1:14" ht="16.5">
      <c r="A3480" s="105"/>
      <c r="B3480" s="67"/>
      <c r="C3480" s="67"/>
      <c r="D3480" s="67"/>
      <c r="E3480" s="68"/>
      <c r="F3480" s="108"/>
      <c r="G3480" s="111"/>
      <c r="H3480" s="109"/>
      <c r="I3480" s="108"/>
      <c r="J3480" s="115"/>
      <c r="K3480" s="113"/>
      <c r="L3480" s="108"/>
      <c r="M3480" s="115"/>
      <c r="N3480" s="113"/>
    </row>
    <row r="3481" spans="1:14" ht="16.5">
      <c r="A3481" s="105"/>
      <c r="B3481" s="67"/>
      <c r="C3481" s="67"/>
      <c r="D3481" s="67"/>
      <c r="E3481" s="68"/>
      <c r="F3481" s="108"/>
      <c r="G3481" s="111"/>
      <c r="H3481" s="109"/>
      <c r="I3481" s="108"/>
      <c r="J3481" s="115"/>
      <c r="K3481" s="113"/>
      <c r="L3481" s="108"/>
      <c r="M3481" s="115"/>
      <c r="N3481" s="113"/>
    </row>
    <row r="3482" spans="1:14" ht="16.5">
      <c r="A3482" s="105"/>
      <c r="B3482" s="67"/>
      <c r="C3482" s="67"/>
      <c r="D3482" s="67"/>
      <c r="E3482" s="68"/>
      <c r="F3482" s="108"/>
      <c r="G3482" s="111"/>
      <c r="H3482" s="109"/>
      <c r="I3482" s="108"/>
      <c r="J3482" s="115"/>
      <c r="K3482" s="113"/>
      <c r="L3482" s="108"/>
      <c r="M3482" s="115"/>
      <c r="N3482" s="113"/>
    </row>
    <row r="3483" spans="1:14" ht="16.5">
      <c r="A3483" s="105"/>
      <c r="B3483" s="67"/>
      <c r="C3483" s="67"/>
      <c r="D3483" s="67"/>
      <c r="E3483" s="68"/>
      <c r="F3483" s="108"/>
      <c r="G3483" s="111"/>
      <c r="H3483" s="109"/>
      <c r="I3483" s="108"/>
      <c r="J3483" s="115"/>
      <c r="K3483" s="113"/>
      <c r="L3483" s="108"/>
      <c r="M3483" s="115"/>
      <c r="N3483" s="113"/>
    </row>
    <row r="3484" spans="1:14" ht="16.5">
      <c r="A3484" s="105"/>
      <c r="B3484" s="67"/>
      <c r="C3484" s="67"/>
      <c r="D3484" s="67"/>
      <c r="E3484" s="68"/>
      <c r="F3484" s="108"/>
      <c r="G3484" s="111"/>
      <c r="H3484" s="109"/>
      <c r="I3484" s="108"/>
      <c r="J3484" s="115"/>
      <c r="K3484" s="113"/>
      <c r="L3484" s="108"/>
      <c r="M3484" s="115"/>
      <c r="N3484" s="113"/>
    </row>
    <row r="3485" spans="1:14" ht="16.5">
      <c r="A3485" s="105"/>
      <c r="B3485" s="67"/>
      <c r="C3485" s="67"/>
      <c r="D3485" s="67"/>
      <c r="E3485" s="68"/>
      <c r="F3485" s="108"/>
      <c r="G3485" s="111"/>
      <c r="H3485" s="109"/>
      <c r="I3485" s="108"/>
      <c r="J3485" s="115"/>
      <c r="K3485" s="113"/>
      <c r="L3485" s="108"/>
      <c r="M3485" s="115"/>
      <c r="N3485" s="113"/>
    </row>
    <row r="3486" spans="1:14" ht="16.5">
      <c r="A3486" s="105"/>
      <c r="B3486" s="67"/>
      <c r="C3486" s="67"/>
      <c r="D3486" s="67"/>
      <c r="E3486" s="68"/>
      <c r="F3486" s="108"/>
      <c r="G3486" s="111"/>
      <c r="H3486" s="109"/>
      <c r="I3486" s="108"/>
      <c r="J3486" s="115"/>
      <c r="K3486" s="113"/>
      <c r="L3486" s="108"/>
      <c r="M3486" s="115"/>
      <c r="N3486" s="113"/>
    </row>
    <row r="3487" spans="1:14" ht="16.5">
      <c r="A3487" s="105"/>
      <c r="B3487" s="67"/>
      <c r="C3487" s="67"/>
      <c r="D3487" s="67"/>
      <c r="E3487" s="68"/>
      <c r="F3487" s="108"/>
      <c r="G3487" s="111"/>
      <c r="H3487" s="109"/>
      <c r="I3487" s="108"/>
      <c r="J3487" s="115"/>
      <c r="K3487" s="113"/>
      <c r="L3487" s="108"/>
      <c r="M3487" s="115"/>
      <c r="N3487" s="113"/>
    </row>
    <row r="3488" spans="1:14" ht="16.5">
      <c r="A3488" s="105"/>
      <c r="B3488" s="67"/>
      <c r="C3488" s="67"/>
      <c r="D3488" s="67"/>
      <c r="E3488" s="68"/>
      <c r="F3488" s="108"/>
      <c r="G3488" s="111"/>
      <c r="H3488" s="109"/>
      <c r="I3488" s="108"/>
      <c r="J3488" s="115"/>
      <c r="K3488" s="113"/>
      <c r="L3488" s="108"/>
      <c r="M3488" s="115"/>
      <c r="N3488" s="113"/>
    </row>
    <row r="3489" spans="1:14" ht="16.5">
      <c r="A3489" s="105"/>
      <c r="B3489" s="67"/>
      <c r="C3489" s="67"/>
      <c r="D3489" s="67"/>
      <c r="E3489" s="68"/>
      <c r="F3489" s="108"/>
      <c r="G3489" s="111"/>
      <c r="H3489" s="109"/>
      <c r="I3489" s="108"/>
      <c r="J3489" s="115"/>
      <c r="K3489" s="113"/>
      <c r="L3489" s="108"/>
      <c r="M3489" s="115"/>
      <c r="N3489" s="113"/>
    </row>
    <row r="3490" spans="1:14" ht="16.5">
      <c r="A3490" s="105"/>
      <c r="B3490" s="67"/>
      <c r="C3490" s="67"/>
      <c r="D3490" s="67"/>
      <c r="E3490" s="68"/>
      <c r="F3490" s="108"/>
      <c r="G3490" s="111"/>
      <c r="H3490" s="109"/>
      <c r="I3490" s="108"/>
      <c r="J3490" s="115"/>
      <c r="K3490" s="113"/>
      <c r="L3490" s="108"/>
      <c r="M3490" s="115"/>
      <c r="N3490" s="113"/>
    </row>
    <row r="3491" spans="1:14" ht="16.5">
      <c r="A3491" s="105"/>
      <c r="B3491" s="67"/>
      <c r="C3491" s="67"/>
      <c r="D3491" s="67"/>
      <c r="E3491" s="68"/>
      <c r="F3491" s="108"/>
      <c r="G3491" s="111"/>
      <c r="H3491" s="109"/>
      <c r="I3491" s="108"/>
      <c r="J3491" s="115"/>
      <c r="K3491" s="113"/>
      <c r="L3491" s="108"/>
      <c r="M3491" s="115"/>
      <c r="N3491" s="113"/>
    </row>
    <row r="3492" spans="1:14" ht="16.5">
      <c r="A3492" s="105"/>
      <c r="B3492" s="67"/>
      <c r="C3492" s="67"/>
      <c r="D3492" s="67"/>
      <c r="E3492" s="68"/>
      <c r="F3492" s="108"/>
      <c r="G3492" s="111"/>
      <c r="H3492" s="109"/>
      <c r="I3492" s="108"/>
      <c r="J3492" s="115"/>
      <c r="K3492" s="113"/>
      <c r="L3492" s="108"/>
      <c r="M3492" s="115"/>
      <c r="N3492" s="113"/>
    </row>
    <row r="3493" spans="1:14" ht="16.5">
      <c r="A3493" s="105"/>
      <c r="B3493" s="67"/>
      <c r="C3493" s="67"/>
      <c r="D3493" s="67"/>
      <c r="E3493" s="68"/>
      <c r="F3493" s="108"/>
      <c r="G3493" s="111"/>
      <c r="H3493" s="109"/>
      <c r="I3493" s="108"/>
      <c r="J3493" s="115"/>
      <c r="K3493" s="113"/>
      <c r="L3493" s="108"/>
      <c r="M3493" s="115"/>
      <c r="N3493" s="113"/>
    </row>
    <row r="3494" spans="1:14" ht="16.5">
      <c r="A3494" s="105"/>
      <c r="B3494" s="67"/>
      <c r="C3494" s="67"/>
      <c r="D3494" s="67"/>
      <c r="E3494" s="68"/>
      <c r="F3494" s="108"/>
      <c r="G3494" s="111"/>
      <c r="H3494" s="109"/>
      <c r="I3494" s="108"/>
      <c r="J3494" s="115"/>
      <c r="K3494" s="113"/>
      <c r="L3494" s="108"/>
      <c r="M3494" s="115"/>
      <c r="N3494" s="113"/>
    </row>
    <row r="3495" spans="1:14" ht="16.5">
      <c r="A3495" s="105"/>
      <c r="B3495" s="67"/>
      <c r="C3495" s="67"/>
      <c r="D3495" s="67"/>
      <c r="E3495" s="68"/>
      <c r="F3495" s="108"/>
      <c r="G3495" s="111"/>
      <c r="H3495" s="109"/>
      <c r="I3495" s="108"/>
      <c r="J3495" s="115"/>
      <c r="K3495" s="113"/>
      <c r="L3495" s="108"/>
      <c r="M3495" s="115"/>
      <c r="N3495" s="113"/>
    </row>
    <row r="3496" spans="1:14" ht="16.5">
      <c r="A3496" s="105"/>
      <c r="B3496" s="67"/>
      <c r="C3496" s="67"/>
      <c r="D3496" s="67"/>
      <c r="E3496" s="68"/>
      <c r="F3496" s="108"/>
      <c r="G3496" s="111"/>
      <c r="H3496" s="109"/>
      <c r="I3496" s="108"/>
      <c r="J3496" s="115"/>
      <c r="K3496" s="113"/>
      <c r="L3496" s="108"/>
      <c r="M3496" s="115"/>
      <c r="N3496" s="113"/>
    </row>
    <row r="3497" spans="1:14" ht="16.5">
      <c r="A3497" s="105"/>
      <c r="B3497" s="67"/>
      <c r="C3497" s="67"/>
      <c r="D3497" s="67"/>
      <c r="E3497" s="68"/>
      <c r="F3497" s="108"/>
      <c r="G3497" s="111"/>
      <c r="H3497" s="109"/>
      <c r="I3497" s="108"/>
      <c r="J3497" s="115"/>
      <c r="K3497" s="113"/>
      <c r="L3497" s="108"/>
      <c r="M3497" s="115"/>
      <c r="N3497" s="113"/>
    </row>
    <row r="3498" spans="1:14" ht="16.5">
      <c r="A3498" s="105"/>
      <c r="B3498" s="67"/>
      <c r="C3498" s="67"/>
      <c r="D3498" s="67"/>
      <c r="E3498" s="68"/>
      <c r="F3498" s="108"/>
      <c r="G3498" s="111"/>
      <c r="H3498" s="109"/>
      <c r="I3498" s="108"/>
      <c r="J3498" s="115"/>
      <c r="K3498" s="113"/>
      <c r="L3498" s="108"/>
      <c r="M3498" s="115"/>
      <c r="N3498" s="113"/>
    </row>
    <row r="3499" spans="1:14" ht="16.5">
      <c r="A3499" s="105"/>
      <c r="B3499" s="67"/>
      <c r="C3499" s="67"/>
      <c r="D3499" s="67"/>
      <c r="E3499" s="68"/>
      <c r="F3499" s="108"/>
      <c r="G3499" s="111"/>
      <c r="H3499" s="109"/>
      <c r="I3499" s="108"/>
      <c r="J3499" s="115"/>
      <c r="K3499" s="113"/>
      <c r="L3499" s="108"/>
      <c r="M3499" s="115"/>
      <c r="N3499" s="113"/>
    </row>
    <row r="3500" spans="1:14" ht="16.5">
      <c r="A3500" s="105"/>
      <c r="B3500" s="67"/>
      <c r="C3500" s="67"/>
      <c r="D3500" s="67"/>
      <c r="E3500" s="68"/>
      <c r="F3500" s="108"/>
      <c r="G3500" s="111"/>
      <c r="H3500" s="109"/>
      <c r="I3500" s="108"/>
      <c r="J3500" s="115"/>
      <c r="K3500" s="113"/>
      <c r="L3500" s="108"/>
      <c r="M3500" s="115"/>
      <c r="N3500" s="113"/>
    </row>
    <row r="3501" spans="1:14" ht="16.5">
      <c r="A3501" s="105"/>
      <c r="B3501" s="67"/>
      <c r="C3501" s="67"/>
      <c r="D3501" s="67"/>
      <c r="E3501" s="68"/>
      <c r="F3501" s="108"/>
      <c r="G3501" s="111"/>
      <c r="H3501" s="109"/>
      <c r="I3501" s="108"/>
      <c r="J3501" s="115"/>
      <c r="K3501" s="113"/>
      <c r="L3501" s="108"/>
      <c r="M3501" s="115"/>
      <c r="N3501" s="113"/>
    </row>
    <row r="3502" spans="1:14" ht="16.5">
      <c r="A3502" s="105"/>
      <c r="B3502" s="67"/>
      <c r="C3502" s="67"/>
      <c r="D3502" s="67"/>
      <c r="E3502" s="68"/>
      <c r="F3502" s="108"/>
      <c r="G3502" s="111"/>
      <c r="H3502" s="109"/>
      <c r="I3502" s="108"/>
      <c r="J3502" s="115"/>
      <c r="K3502" s="113"/>
      <c r="L3502" s="108"/>
      <c r="M3502" s="115"/>
      <c r="N3502" s="113"/>
    </row>
    <row r="3503" spans="1:14" ht="16.5">
      <c r="A3503" s="105"/>
      <c r="B3503" s="67"/>
      <c r="C3503" s="67"/>
      <c r="D3503" s="67"/>
      <c r="E3503" s="68"/>
      <c r="F3503" s="108"/>
      <c r="G3503" s="111"/>
      <c r="H3503" s="109"/>
      <c r="I3503" s="108"/>
      <c r="J3503" s="115"/>
      <c r="K3503" s="113"/>
      <c r="L3503" s="108"/>
      <c r="M3503" s="115"/>
      <c r="N3503" s="113"/>
    </row>
    <row r="3504" spans="1:14" ht="16.5">
      <c r="A3504" s="105"/>
      <c r="B3504" s="67"/>
      <c r="C3504" s="67"/>
      <c r="D3504" s="67"/>
      <c r="E3504" s="68"/>
      <c r="F3504" s="108"/>
      <c r="G3504" s="111"/>
      <c r="H3504" s="109"/>
      <c r="I3504" s="108"/>
      <c r="J3504" s="115"/>
      <c r="K3504" s="113"/>
      <c r="L3504" s="108"/>
      <c r="M3504" s="115"/>
      <c r="N3504" s="113"/>
    </row>
    <row r="3505" spans="1:14" ht="16.5">
      <c r="A3505" s="105"/>
      <c r="B3505" s="67"/>
      <c r="C3505" s="67"/>
      <c r="D3505" s="67"/>
      <c r="E3505" s="68"/>
      <c r="F3505" s="108"/>
      <c r="G3505" s="111"/>
      <c r="H3505" s="109"/>
      <c r="I3505" s="108"/>
      <c r="J3505" s="115"/>
      <c r="K3505" s="113"/>
      <c r="L3505" s="108"/>
      <c r="M3505" s="115"/>
      <c r="N3505" s="113"/>
    </row>
    <row r="3506" spans="1:14" ht="16.5">
      <c r="A3506" s="105"/>
      <c r="B3506" s="67"/>
      <c r="C3506" s="67"/>
      <c r="D3506" s="67"/>
      <c r="E3506" s="68"/>
      <c r="F3506" s="108"/>
      <c r="G3506" s="111"/>
      <c r="H3506" s="109"/>
      <c r="I3506" s="108"/>
      <c r="J3506" s="115"/>
      <c r="K3506" s="113"/>
      <c r="L3506" s="108"/>
      <c r="M3506" s="115"/>
      <c r="N3506" s="113"/>
    </row>
    <row r="3507" spans="1:14" ht="16.5">
      <c r="A3507" s="105"/>
      <c r="B3507" s="67"/>
      <c r="C3507" s="67"/>
      <c r="D3507" s="67"/>
      <c r="E3507" s="68"/>
      <c r="F3507" s="108"/>
      <c r="G3507" s="111"/>
      <c r="H3507" s="109"/>
      <c r="I3507" s="108"/>
      <c r="J3507" s="115"/>
      <c r="K3507" s="113"/>
      <c r="L3507" s="108"/>
      <c r="M3507" s="115"/>
      <c r="N3507" s="113"/>
    </row>
    <row r="3508" spans="1:14" ht="16.5">
      <c r="A3508" s="105"/>
      <c r="B3508" s="67"/>
      <c r="C3508" s="67"/>
      <c r="D3508" s="67"/>
      <c r="E3508" s="68"/>
      <c r="F3508" s="108"/>
      <c r="G3508" s="111"/>
      <c r="H3508" s="109"/>
      <c r="I3508" s="108"/>
      <c r="J3508" s="115"/>
      <c r="K3508" s="113"/>
      <c r="L3508" s="108"/>
      <c r="M3508" s="115"/>
      <c r="N3508" s="113"/>
    </row>
    <row r="3509" spans="1:14" ht="16.5">
      <c r="A3509" s="105"/>
      <c r="B3509" s="67"/>
      <c r="C3509" s="67"/>
      <c r="D3509" s="67"/>
      <c r="E3509" s="68"/>
      <c r="F3509" s="108"/>
      <c r="G3509" s="111"/>
      <c r="H3509" s="109"/>
      <c r="I3509" s="108"/>
      <c r="J3509" s="115"/>
      <c r="K3509" s="113"/>
      <c r="L3509" s="108"/>
      <c r="M3509" s="115"/>
      <c r="N3509" s="113"/>
    </row>
    <row r="3510" spans="1:14" ht="16.5">
      <c r="A3510" s="105"/>
      <c r="B3510" s="67"/>
      <c r="C3510" s="67"/>
      <c r="D3510" s="67"/>
      <c r="E3510" s="68"/>
      <c r="F3510" s="108"/>
      <c r="G3510" s="111"/>
      <c r="H3510" s="109"/>
      <c r="I3510" s="108"/>
      <c r="J3510" s="115"/>
      <c r="K3510" s="113"/>
      <c r="L3510" s="108"/>
      <c r="M3510" s="115"/>
      <c r="N3510" s="113"/>
    </row>
    <row r="3511" spans="1:14" ht="16.5">
      <c r="A3511" s="105"/>
      <c r="B3511" s="67"/>
      <c r="C3511" s="67"/>
      <c r="D3511" s="67"/>
      <c r="E3511" s="68"/>
      <c r="F3511" s="108"/>
      <c r="G3511" s="111"/>
      <c r="H3511" s="109"/>
      <c r="I3511" s="108"/>
      <c r="J3511" s="115"/>
      <c r="K3511" s="113"/>
      <c r="L3511" s="108"/>
      <c r="M3511" s="115"/>
      <c r="N3511" s="113"/>
    </row>
    <row r="3512" spans="1:14" ht="16.5">
      <c r="A3512" s="105"/>
      <c r="B3512" s="67"/>
      <c r="C3512" s="67"/>
      <c r="D3512" s="67"/>
      <c r="E3512" s="68"/>
      <c r="F3512" s="108"/>
      <c r="G3512" s="111"/>
      <c r="H3512" s="109"/>
      <c r="I3512" s="108"/>
      <c r="J3512" s="115"/>
      <c r="K3512" s="113"/>
      <c r="L3512" s="108"/>
      <c r="M3512" s="115"/>
      <c r="N3512" s="113"/>
    </row>
    <row r="3513" spans="1:14" ht="16.5">
      <c r="A3513" s="105"/>
      <c r="B3513" s="67"/>
      <c r="C3513" s="67"/>
      <c r="D3513" s="67"/>
      <c r="E3513" s="68"/>
      <c r="F3513" s="108"/>
      <c r="G3513" s="111"/>
      <c r="H3513" s="109"/>
      <c r="I3513" s="108"/>
      <c r="J3513" s="115"/>
      <c r="K3513" s="113"/>
      <c r="L3513" s="108"/>
      <c r="M3513" s="115"/>
      <c r="N3513" s="113"/>
    </row>
    <row r="3514" spans="1:14" ht="16.5">
      <c r="A3514" s="105"/>
      <c r="B3514" s="67"/>
      <c r="C3514" s="67"/>
      <c r="D3514" s="67"/>
      <c r="E3514" s="68"/>
      <c r="F3514" s="108"/>
      <c r="G3514" s="111"/>
      <c r="H3514" s="109"/>
      <c r="I3514" s="108"/>
      <c r="J3514" s="115"/>
      <c r="K3514" s="113"/>
      <c r="L3514" s="108"/>
      <c r="M3514" s="115"/>
      <c r="N3514" s="113"/>
    </row>
    <row r="3515" spans="1:14" ht="16.5">
      <c r="A3515" s="105"/>
      <c r="B3515" s="67"/>
      <c r="C3515" s="67"/>
      <c r="D3515" s="67"/>
      <c r="E3515" s="68"/>
      <c r="F3515" s="108"/>
      <c r="G3515" s="111"/>
      <c r="H3515" s="109"/>
      <c r="I3515" s="108"/>
      <c r="J3515" s="115"/>
      <c r="K3515" s="113"/>
      <c r="L3515" s="108"/>
      <c r="M3515" s="115"/>
      <c r="N3515" s="113"/>
    </row>
    <row r="3516" spans="1:14" ht="16.5">
      <c r="A3516" s="105"/>
      <c r="B3516" s="67"/>
      <c r="C3516" s="67"/>
      <c r="D3516" s="67"/>
      <c r="E3516" s="68"/>
      <c r="F3516" s="108"/>
      <c r="G3516" s="111"/>
      <c r="H3516" s="109"/>
      <c r="I3516" s="108"/>
      <c r="J3516" s="115"/>
      <c r="K3516" s="113"/>
      <c r="L3516" s="108"/>
      <c r="M3516" s="115"/>
      <c r="N3516" s="113"/>
    </row>
    <row r="3517" spans="1:14" ht="16.5">
      <c r="A3517" s="105"/>
      <c r="B3517" s="67"/>
      <c r="C3517" s="67"/>
      <c r="D3517" s="67"/>
      <c r="E3517" s="68"/>
      <c r="F3517" s="108"/>
      <c r="G3517" s="111"/>
      <c r="H3517" s="109"/>
      <c r="I3517" s="108"/>
      <c r="J3517" s="115"/>
      <c r="K3517" s="113"/>
      <c r="L3517" s="108"/>
      <c r="M3517" s="115"/>
      <c r="N3517" s="113"/>
    </row>
    <row r="3518" spans="1:14" ht="16.5">
      <c r="A3518" s="105"/>
      <c r="B3518" s="67"/>
      <c r="C3518" s="67"/>
      <c r="D3518" s="67"/>
      <c r="E3518" s="68"/>
      <c r="F3518" s="108"/>
      <c r="G3518" s="111"/>
      <c r="H3518" s="109"/>
      <c r="I3518" s="108"/>
      <c r="J3518" s="115"/>
      <c r="K3518" s="113"/>
      <c r="L3518" s="108"/>
      <c r="M3518" s="115"/>
      <c r="N3518" s="113"/>
    </row>
    <row r="3519" spans="1:14" ht="16.5">
      <c r="A3519" s="105"/>
      <c r="B3519" s="67"/>
      <c r="C3519" s="67"/>
      <c r="D3519" s="67"/>
      <c r="E3519" s="68"/>
      <c r="F3519" s="108"/>
      <c r="G3519" s="111"/>
      <c r="H3519" s="109"/>
      <c r="I3519" s="108"/>
      <c r="J3519" s="115"/>
      <c r="K3519" s="113"/>
      <c r="L3519" s="108"/>
      <c r="M3519" s="115"/>
      <c r="N3519" s="113"/>
    </row>
    <row r="3520" spans="1:14" ht="16.5">
      <c r="A3520" s="105"/>
      <c r="B3520" s="67"/>
      <c r="C3520" s="67"/>
      <c r="D3520" s="67"/>
      <c r="E3520" s="68"/>
      <c r="F3520" s="108"/>
      <c r="G3520" s="111"/>
      <c r="H3520" s="109"/>
      <c r="I3520" s="108"/>
      <c r="J3520" s="115"/>
      <c r="K3520" s="113"/>
      <c r="L3520" s="108"/>
      <c r="M3520" s="115"/>
      <c r="N3520" s="113"/>
    </row>
    <row r="3521" spans="1:14" ht="16.5">
      <c r="A3521" s="105"/>
      <c r="B3521" s="67"/>
      <c r="C3521" s="67"/>
      <c r="D3521" s="67"/>
      <c r="E3521" s="68"/>
      <c r="F3521" s="108"/>
      <c r="G3521" s="111"/>
      <c r="H3521" s="109"/>
      <c r="I3521" s="108"/>
      <c r="J3521" s="115"/>
      <c r="K3521" s="113"/>
      <c r="L3521" s="108"/>
      <c r="M3521" s="115"/>
      <c r="N3521" s="113"/>
    </row>
    <row r="3522" spans="1:14" ht="16.5">
      <c r="A3522" s="105"/>
      <c r="B3522" s="67"/>
      <c r="C3522" s="67"/>
      <c r="D3522" s="67"/>
      <c r="E3522" s="68"/>
      <c r="F3522" s="108"/>
      <c r="G3522" s="111"/>
      <c r="H3522" s="109"/>
      <c r="I3522" s="108"/>
      <c r="J3522" s="115"/>
      <c r="K3522" s="113"/>
      <c r="L3522" s="108"/>
      <c r="M3522" s="115"/>
      <c r="N3522" s="113"/>
    </row>
    <row r="3523" spans="1:14" ht="16.5">
      <c r="A3523" s="105"/>
      <c r="B3523" s="67"/>
      <c r="C3523" s="67"/>
      <c r="D3523" s="67"/>
      <c r="E3523" s="68"/>
      <c r="F3523" s="108"/>
      <c r="G3523" s="111"/>
      <c r="H3523" s="109"/>
      <c r="I3523" s="108"/>
      <c r="J3523" s="115"/>
      <c r="K3523" s="113"/>
      <c r="L3523" s="108"/>
      <c r="M3523" s="115"/>
      <c r="N3523" s="113"/>
    </row>
    <row r="3524" spans="1:14" ht="16.5">
      <c r="A3524" s="105"/>
      <c r="B3524" s="67"/>
      <c r="C3524" s="67"/>
      <c r="D3524" s="67"/>
      <c r="E3524" s="68"/>
      <c r="F3524" s="108"/>
      <c r="G3524" s="111"/>
      <c r="H3524" s="109"/>
      <c r="I3524" s="108"/>
      <c r="J3524" s="115"/>
      <c r="K3524" s="113"/>
      <c r="L3524" s="108"/>
      <c r="M3524" s="115"/>
      <c r="N3524" s="113"/>
    </row>
    <row r="3525" spans="1:14" ht="16.5">
      <c r="A3525" s="105"/>
      <c r="B3525" s="67"/>
      <c r="C3525" s="67"/>
      <c r="D3525" s="67"/>
      <c r="E3525" s="68"/>
      <c r="F3525" s="108"/>
      <c r="G3525" s="111"/>
      <c r="H3525" s="109"/>
      <c r="I3525" s="108"/>
      <c r="J3525" s="115"/>
      <c r="K3525" s="113"/>
      <c r="L3525" s="108"/>
      <c r="M3525" s="115"/>
      <c r="N3525" s="113"/>
    </row>
    <row r="3526" spans="1:14" ht="16.5">
      <c r="A3526" s="105"/>
      <c r="B3526" s="67"/>
      <c r="C3526" s="67"/>
      <c r="D3526" s="67"/>
      <c r="E3526" s="68"/>
      <c r="F3526" s="108"/>
      <c r="G3526" s="111"/>
      <c r="H3526" s="109"/>
      <c r="I3526" s="108"/>
      <c r="J3526" s="115"/>
      <c r="K3526" s="113"/>
      <c r="L3526" s="108"/>
      <c r="M3526" s="115"/>
      <c r="N3526" s="113"/>
    </row>
    <row r="3527" spans="1:14" ht="16.5">
      <c r="A3527" s="105"/>
      <c r="B3527" s="67"/>
      <c r="C3527" s="67"/>
      <c r="D3527" s="67"/>
      <c r="E3527" s="68"/>
      <c r="F3527" s="108"/>
      <c r="G3527" s="111"/>
      <c r="H3527" s="109"/>
      <c r="I3527" s="108"/>
      <c r="J3527" s="115"/>
      <c r="K3527" s="113"/>
      <c r="L3527" s="108"/>
      <c r="M3527" s="115"/>
      <c r="N3527" s="113"/>
    </row>
    <row r="3528" spans="1:14" ht="16.5">
      <c r="A3528" s="105"/>
      <c r="B3528" s="67"/>
      <c r="C3528" s="67"/>
      <c r="D3528" s="67"/>
      <c r="E3528" s="68"/>
      <c r="F3528" s="108"/>
      <c r="G3528" s="111"/>
      <c r="H3528" s="109"/>
      <c r="I3528" s="108"/>
      <c r="J3528" s="115"/>
      <c r="K3528" s="113"/>
      <c r="L3528" s="108"/>
      <c r="M3528" s="115"/>
      <c r="N3528" s="113"/>
    </row>
    <row r="3529" spans="1:14" ht="16.5">
      <c r="A3529" s="105"/>
      <c r="B3529" s="67"/>
      <c r="C3529" s="67"/>
      <c r="D3529" s="67"/>
      <c r="E3529" s="68"/>
      <c r="F3529" s="108"/>
      <c r="G3529" s="111"/>
      <c r="H3529" s="109"/>
      <c r="I3529" s="108"/>
      <c r="J3529" s="115"/>
      <c r="K3529" s="113"/>
      <c r="L3529" s="108"/>
      <c r="M3529" s="115"/>
      <c r="N3529" s="113"/>
    </row>
    <row r="3530" spans="1:14" ht="16.5">
      <c r="A3530" s="105"/>
      <c r="B3530" s="67"/>
      <c r="C3530" s="67"/>
      <c r="D3530" s="67"/>
      <c r="E3530" s="68"/>
      <c r="F3530" s="108"/>
      <c r="G3530" s="111"/>
      <c r="H3530" s="109"/>
      <c r="I3530" s="108"/>
      <c r="J3530" s="115"/>
      <c r="K3530" s="113"/>
      <c r="L3530" s="108"/>
      <c r="M3530" s="115"/>
      <c r="N3530" s="113"/>
    </row>
    <row r="3531" spans="1:14" ht="16.5">
      <c r="A3531" s="105"/>
      <c r="B3531" s="67"/>
      <c r="C3531" s="67"/>
      <c r="D3531" s="67"/>
      <c r="E3531" s="68"/>
      <c r="F3531" s="108"/>
      <c r="G3531" s="111"/>
      <c r="H3531" s="109"/>
      <c r="I3531" s="108"/>
      <c r="J3531" s="115"/>
      <c r="K3531" s="113"/>
      <c r="L3531" s="108"/>
      <c r="M3531" s="115"/>
      <c r="N3531" s="113"/>
    </row>
    <row r="3532" spans="1:14" ht="16.5">
      <c r="A3532" s="105"/>
      <c r="B3532" s="67"/>
      <c r="C3532" s="67"/>
      <c r="D3532" s="67"/>
      <c r="E3532" s="68"/>
      <c r="F3532" s="108"/>
      <c r="G3532" s="111"/>
      <c r="H3532" s="109"/>
      <c r="I3532" s="108"/>
      <c r="J3532" s="115"/>
      <c r="K3532" s="113"/>
      <c r="L3532" s="108"/>
      <c r="M3532" s="115"/>
      <c r="N3532" s="113"/>
    </row>
    <row r="3533" spans="1:14" ht="16.5">
      <c r="A3533" s="105"/>
      <c r="B3533" s="67"/>
      <c r="C3533" s="67"/>
      <c r="D3533" s="67"/>
      <c r="E3533" s="68"/>
      <c r="F3533" s="108"/>
      <c r="G3533" s="111"/>
      <c r="H3533" s="109"/>
      <c r="I3533" s="108"/>
      <c r="J3533" s="115"/>
      <c r="K3533" s="113"/>
      <c r="L3533" s="108"/>
      <c r="M3533" s="115"/>
      <c r="N3533" s="113"/>
    </row>
    <row r="3534" spans="1:14" ht="16.5">
      <c r="A3534" s="105"/>
      <c r="B3534" s="67"/>
      <c r="C3534" s="67"/>
      <c r="D3534" s="67"/>
      <c r="E3534" s="68"/>
      <c r="F3534" s="108"/>
      <c r="G3534" s="111"/>
      <c r="H3534" s="109"/>
      <c r="I3534" s="108"/>
      <c r="J3534" s="115"/>
      <c r="K3534" s="113"/>
      <c r="L3534" s="108"/>
      <c r="M3534" s="115"/>
      <c r="N3534" s="113"/>
    </row>
    <row r="3535" spans="1:14" ht="16.5">
      <c r="A3535" s="105"/>
      <c r="B3535" s="67"/>
      <c r="C3535" s="67"/>
      <c r="D3535" s="67"/>
      <c r="E3535" s="68"/>
      <c r="F3535" s="108"/>
      <c r="G3535" s="111"/>
      <c r="H3535" s="109"/>
      <c r="I3535" s="108"/>
      <c r="J3535" s="115"/>
      <c r="K3535" s="113"/>
      <c r="L3535" s="108"/>
      <c r="M3535" s="115"/>
      <c r="N3535" s="113"/>
    </row>
    <row r="3536" spans="1:14" ht="16.5">
      <c r="A3536" s="105"/>
      <c r="B3536" s="67"/>
      <c r="C3536" s="67"/>
      <c r="D3536" s="67"/>
      <c r="E3536" s="68"/>
      <c r="F3536" s="108"/>
      <c r="G3536" s="111"/>
      <c r="H3536" s="109"/>
      <c r="I3536" s="108"/>
      <c r="J3536" s="115"/>
      <c r="K3536" s="113"/>
      <c r="L3536" s="108"/>
      <c r="M3536" s="115"/>
      <c r="N3536" s="113"/>
    </row>
    <row r="3537" spans="1:14" ht="16.5">
      <c r="A3537" s="105"/>
      <c r="B3537" s="67"/>
      <c r="C3537" s="67"/>
      <c r="D3537" s="67"/>
      <c r="E3537" s="68"/>
      <c r="F3537" s="108"/>
      <c r="G3537" s="111"/>
      <c r="H3537" s="109"/>
      <c r="I3537" s="108"/>
      <c r="J3537" s="115"/>
      <c r="K3537" s="113"/>
      <c r="L3537" s="108"/>
      <c r="M3537" s="115"/>
      <c r="N3537" s="113"/>
    </row>
    <row r="3538" spans="1:14" ht="16.5">
      <c r="A3538" s="105"/>
      <c r="B3538" s="67"/>
      <c r="C3538" s="67"/>
      <c r="D3538" s="67"/>
      <c r="E3538" s="68"/>
      <c r="F3538" s="108"/>
      <c r="G3538" s="111"/>
      <c r="H3538" s="109"/>
      <c r="I3538" s="108"/>
      <c r="J3538" s="115"/>
      <c r="K3538" s="113"/>
      <c r="L3538" s="108"/>
      <c r="M3538" s="115"/>
      <c r="N3538" s="113"/>
    </row>
    <row r="3539" spans="1:14" ht="16.5">
      <c r="A3539" s="105"/>
      <c r="B3539" s="67"/>
      <c r="C3539" s="67"/>
      <c r="D3539" s="67"/>
      <c r="E3539" s="68"/>
      <c r="F3539" s="108"/>
      <c r="G3539" s="111"/>
      <c r="H3539" s="109"/>
      <c r="I3539" s="108"/>
      <c r="J3539" s="115"/>
      <c r="K3539" s="113"/>
      <c r="L3539" s="108"/>
      <c r="M3539" s="115"/>
      <c r="N3539" s="113"/>
    </row>
    <row r="3540" spans="1:14" ht="16.5">
      <c r="A3540" s="105"/>
      <c r="B3540" s="67"/>
      <c r="C3540" s="67"/>
      <c r="D3540" s="67"/>
      <c r="E3540" s="68"/>
      <c r="F3540" s="108"/>
      <c r="G3540" s="111"/>
      <c r="H3540" s="109"/>
      <c r="I3540" s="108"/>
      <c r="J3540" s="115"/>
      <c r="K3540" s="113"/>
      <c r="L3540" s="108"/>
      <c r="M3540" s="115"/>
      <c r="N3540" s="113"/>
    </row>
    <row r="3541" spans="1:14" ht="16.5">
      <c r="A3541" s="105"/>
      <c r="B3541" s="67"/>
      <c r="C3541" s="67"/>
      <c r="D3541" s="67"/>
      <c r="E3541" s="68"/>
      <c r="F3541" s="108"/>
      <c r="G3541" s="111"/>
      <c r="H3541" s="109"/>
      <c r="I3541" s="108"/>
      <c r="J3541" s="115"/>
      <c r="K3541" s="113"/>
      <c r="L3541" s="108"/>
      <c r="M3541" s="115"/>
      <c r="N3541" s="113"/>
    </row>
    <row r="3542" spans="1:14" ht="16.5">
      <c r="A3542" s="105"/>
      <c r="B3542" s="67"/>
      <c r="C3542" s="67"/>
      <c r="D3542" s="67"/>
      <c r="E3542" s="68"/>
      <c r="F3542" s="108"/>
      <c r="G3542" s="111"/>
      <c r="H3542" s="109"/>
      <c r="I3542" s="108"/>
      <c r="J3542" s="115"/>
      <c r="K3542" s="113"/>
      <c r="L3542" s="108"/>
      <c r="M3542" s="115"/>
      <c r="N3542" s="113"/>
    </row>
    <row r="3543" spans="1:14" ht="16.5">
      <c r="A3543" s="105"/>
      <c r="B3543" s="67"/>
      <c r="C3543" s="67"/>
      <c r="D3543" s="67"/>
      <c r="E3543" s="68"/>
      <c r="F3543" s="108"/>
      <c r="G3543" s="111"/>
      <c r="H3543" s="109"/>
      <c r="I3543" s="108"/>
      <c r="J3543" s="115"/>
      <c r="K3543" s="113"/>
      <c r="L3543" s="108"/>
      <c r="M3543" s="115"/>
      <c r="N3543" s="113"/>
    </row>
    <row r="3544" spans="1:14" ht="16.5">
      <c r="A3544" s="105"/>
      <c r="B3544" s="67"/>
      <c r="C3544" s="67"/>
      <c r="D3544" s="67"/>
      <c r="E3544" s="68"/>
      <c r="F3544" s="108"/>
      <c r="G3544" s="111"/>
      <c r="H3544" s="109"/>
      <c r="I3544" s="108"/>
      <c r="J3544" s="115"/>
      <c r="K3544" s="113"/>
      <c r="L3544" s="108"/>
      <c r="M3544" s="115"/>
      <c r="N3544" s="113"/>
    </row>
    <row r="3545" spans="1:14" ht="16.5">
      <c r="A3545" s="105"/>
      <c r="B3545" s="67"/>
      <c r="C3545" s="67"/>
      <c r="D3545" s="67"/>
      <c r="E3545" s="68"/>
      <c r="F3545" s="108"/>
      <c r="G3545" s="111"/>
      <c r="H3545" s="109"/>
      <c r="I3545" s="108"/>
      <c r="J3545" s="115"/>
      <c r="K3545" s="113"/>
      <c r="L3545" s="108"/>
      <c r="M3545" s="115"/>
      <c r="N3545" s="113"/>
    </row>
    <row r="3546" spans="1:14" ht="16.5">
      <c r="A3546" s="105"/>
      <c r="B3546" s="67"/>
      <c r="C3546" s="67"/>
      <c r="D3546" s="67"/>
      <c r="E3546" s="68"/>
      <c r="F3546" s="108"/>
      <c r="G3546" s="111"/>
      <c r="H3546" s="109"/>
      <c r="I3546" s="108"/>
      <c r="J3546" s="115"/>
      <c r="K3546" s="113"/>
      <c r="L3546" s="108"/>
      <c r="M3546" s="115"/>
      <c r="N3546" s="113"/>
    </row>
    <row r="3547" spans="1:14" ht="16.5">
      <c r="A3547" s="105"/>
      <c r="B3547" s="67"/>
      <c r="C3547" s="67"/>
      <c r="D3547" s="67"/>
      <c r="E3547" s="68"/>
      <c r="F3547" s="108"/>
      <c r="G3547" s="111"/>
      <c r="H3547" s="109"/>
      <c r="I3547" s="108"/>
      <c r="J3547" s="115"/>
      <c r="K3547" s="113"/>
      <c r="L3547" s="108"/>
      <c r="M3547" s="115"/>
      <c r="N3547" s="113"/>
    </row>
    <row r="3548" spans="1:14" ht="16.5">
      <c r="A3548" s="105"/>
      <c r="B3548" s="67"/>
      <c r="C3548" s="67"/>
      <c r="D3548" s="67"/>
      <c r="E3548" s="68"/>
      <c r="F3548" s="108"/>
      <c r="G3548" s="111"/>
      <c r="H3548" s="109"/>
      <c r="I3548" s="108"/>
      <c r="J3548" s="115"/>
      <c r="K3548" s="113"/>
      <c r="L3548" s="108"/>
      <c r="M3548" s="115"/>
      <c r="N3548" s="113"/>
    </row>
    <row r="3549" spans="1:14" ht="16.5">
      <c r="A3549" s="105"/>
      <c r="B3549" s="67"/>
      <c r="C3549" s="67"/>
      <c r="D3549" s="67"/>
      <c r="E3549" s="68"/>
      <c r="F3549" s="108"/>
      <c r="G3549" s="111"/>
      <c r="H3549" s="109"/>
      <c r="I3549" s="108"/>
      <c r="J3549" s="115"/>
      <c r="K3549" s="113"/>
      <c r="L3549" s="108"/>
      <c r="M3549" s="115"/>
      <c r="N3549" s="113"/>
    </row>
    <row r="3550" spans="1:14" ht="16.5">
      <c r="A3550" s="105"/>
      <c r="B3550" s="67"/>
      <c r="C3550" s="67"/>
      <c r="D3550" s="67"/>
      <c r="E3550" s="68"/>
      <c r="F3550" s="108"/>
      <c r="G3550" s="111"/>
      <c r="H3550" s="109"/>
      <c r="I3550" s="108"/>
      <c r="J3550" s="115"/>
      <c r="K3550" s="113"/>
      <c r="L3550" s="108"/>
      <c r="M3550" s="115"/>
      <c r="N3550" s="113"/>
    </row>
    <row r="3551" spans="1:14" ht="16.5">
      <c r="A3551" s="105"/>
      <c r="B3551" s="67"/>
      <c r="C3551" s="67"/>
      <c r="D3551" s="67"/>
      <c r="E3551" s="68"/>
      <c r="F3551" s="108"/>
      <c r="G3551" s="111"/>
      <c r="H3551" s="109"/>
      <c r="I3551" s="108"/>
      <c r="J3551" s="115"/>
      <c r="K3551" s="113"/>
      <c r="L3551" s="108"/>
      <c r="M3551" s="115"/>
      <c r="N3551" s="113"/>
    </row>
    <row r="3552" spans="1:14" ht="16.5">
      <c r="A3552" s="105"/>
      <c r="B3552" s="67"/>
      <c r="C3552" s="67"/>
      <c r="D3552" s="67"/>
      <c r="E3552" s="68"/>
      <c r="F3552" s="108"/>
      <c r="G3552" s="111"/>
      <c r="H3552" s="109"/>
      <c r="I3552" s="108"/>
      <c r="J3552" s="115"/>
      <c r="K3552" s="113"/>
      <c r="L3552" s="108"/>
      <c r="M3552" s="115"/>
      <c r="N3552" s="113"/>
    </row>
    <row r="3553" spans="1:14" ht="16.5">
      <c r="A3553" s="105"/>
      <c r="B3553" s="67"/>
      <c r="C3553" s="67"/>
      <c r="D3553" s="67"/>
      <c r="E3553" s="68"/>
      <c r="F3553" s="108"/>
      <c r="G3553" s="111"/>
      <c r="H3553" s="109"/>
      <c r="I3553" s="108"/>
      <c r="J3553" s="115"/>
      <c r="K3553" s="113"/>
      <c r="L3553" s="108"/>
      <c r="M3553" s="115"/>
      <c r="N3553" s="113"/>
    </row>
    <row r="3554" spans="1:14" ht="16.5">
      <c r="A3554" s="105"/>
      <c r="B3554" s="67"/>
      <c r="C3554" s="67"/>
      <c r="D3554" s="67"/>
      <c r="E3554" s="68"/>
      <c r="F3554" s="108"/>
      <c r="G3554" s="111"/>
      <c r="H3554" s="109"/>
      <c r="I3554" s="108"/>
      <c r="J3554" s="115"/>
      <c r="K3554" s="113"/>
      <c r="L3554" s="108"/>
      <c r="M3554" s="115"/>
      <c r="N3554" s="113"/>
    </row>
    <row r="3555" spans="1:14" ht="16.5">
      <c r="A3555" s="105"/>
      <c r="B3555" s="67"/>
      <c r="C3555" s="67"/>
      <c r="D3555" s="67"/>
      <c r="E3555" s="68"/>
      <c r="F3555" s="108"/>
      <c r="G3555" s="111"/>
      <c r="H3555" s="109"/>
      <c r="I3555" s="108"/>
      <c r="J3555" s="115"/>
      <c r="K3555" s="113"/>
      <c r="L3555" s="108"/>
      <c r="M3555" s="115"/>
      <c r="N3555" s="113"/>
    </row>
    <row r="3556" spans="1:14" ht="16.5">
      <c r="A3556" s="105"/>
      <c r="B3556" s="67"/>
      <c r="C3556" s="67"/>
      <c r="D3556" s="67"/>
      <c r="E3556" s="68"/>
      <c r="F3556" s="108"/>
      <c r="G3556" s="111"/>
      <c r="H3556" s="109"/>
      <c r="I3556" s="108"/>
      <c r="J3556" s="115"/>
      <c r="K3556" s="113"/>
      <c r="L3556" s="108"/>
      <c r="M3556" s="115"/>
      <c r="N3556" s="113"/>
    </row>
    <row r="3557" spans="1:14" ht="16.5">
      <c r="A3557" s="105"/>
      <c r="B3557" s="67"/>
      <c r="C3557" s="67"/>
      <c r="D3557" s="67"/>
      <c r="E3557" s="68"/>
      <c r="F3557" s="108"/>
      <c r="G3557" s="111"/>
      <c r="H3557" s="109"/>
      <c r="I3557" s="108"/>
      <c r="J3557" s="115"/>
      <c r="K3557" s="113"/>
      <c r="L3557" s="108"/>
      <c r="M3557" s="115"/>
      <c r="N3557" s="113"/>
    </row>
    <row r="3558" spans="1:14" ht="16.5">
      <c r="A3558" s="105"/>
      <c r="B3558" s="67"/>
      <c r="C3558" s="67"/>
      <c r="D3558" s="67"/>
      <c r="E3558" s="68"/>
      <c r="F3558" s="108"/>
      <c r="G3558" s="111"/>
      <c r="H3558" s="109"/>
      <c r="I3558" s="108"/>
      <c r="J3558" s="115"/>
      <c r="K3558" s="113"/>
      <c r="L3558" s="108"/>
      <c r="M3558" s="115"/>
      <c r="N3558" s="113"/>
    </row>
    <row r="3559" spans="1:14" ht="16.5">
      <c r="A3559" s="105"/>
      <c r="B3559" s="67"/>
      <c r="C3559" s="67"/>
      <c r="D3559" s="67"/>
      <c r="E3559" s="68"/>
      <c r="F3559" s="108"/>
      <c r="G3559" s="111"/>
      <c r="H3559" s="109"/>
      <c r="I3559" s="108"/>
      <c r="J3559" s="115"/>
      <c r="K3559" s="113"/>
      <c r="L3559" s="108"/>
      <c r="M3559" s="115"/>
      <c r="N3559" s="113"/>
    </row>
    <row r="3560" spans="1:14" ht="16.5">
      <c r="A3560" s="105"/>
      <c r="B3560" s="67"/>
      <c r="C3560" s="67"/>
      <c r="D3560" s="67"/>
      <c r="E3560" s="68"/>
      <c r="F3560" s="108"/>
      <c r="G3560" s="111"/>
      <c r="H3560" s="109"/>
      <c r="I3560" s="108"/>
      <c r="J3560" s="115"/>
      <c r="K3560" s="113"/>
      <c r="L3560" s="108"/>
      <c r="M3560" s="115"/>
      <c r="N3560" s="113"/>
    </row>
    <row r="3561" spans="1:14" ht="16.5">
      <c r="A3561" s="105"/>
      <c r="B3561" s="67"/>
      <c r="C3561" s="67"/>
      <c r="D3561" s="67"/>
      <c r="E3561" s="68"/>
      <c r="F3561" s="108"/>
      <c r="G3561" s="111"/>
      <c r="H3561" s="109"/>
      <c r="I3561" s="108"/>
      <c r="J3561" s="115"/>
      <c r="K3561" s="113"/>
      <c r="L3561" s="108"/>
      <c r="M3561" s="115"/>
      <c r="N3561" s="113"/>
    </row>
    <row r="3562" spans="1:14" ht="16.5">
      <c r="A3562" s="105"/>
      <c r="B3562" s="67"/>
      <c r="C3562" s="67"/>
      <c r="D3562" s="67"/>
      <c r="E3562" s="68"/>
      <c r="F3562" s="108"/>
      <c r="G3562" s="111"/>
      <c r="H3562" s="109"/>
      <c r="I3562" s="108"/>
      <c r="J3562" s="115"/>
      <c r="K3562" s="113"/>
      <c r="L3562" s="108"/>
      <c r="M3562" s="115"/>
      <c r="N3562" s="113"/>
    </row>
    <row r="3563" spans="1:14" ht="16.5">
      <c r="A3563" s="105"/>
      <c r="B3563" s="67"/>
      <c r="C3563" s="67"/>
      <c r="D3563" s="67"/>
      <c r="E3563" s="68"/>
      <c r="F3563" s="108"/>
      <c r="G3563" s="111"/>
      <c r="H3563" s="109"/>
      <c r="I3563" s="108"/>
      <c r="J3563" s="115"/>
      <c r="K3563" s="113"/>
      <c r="L3563" s="108"/>
      <c r="M3563" s="115"/>
      <c r="N3563" s="113"/>
    </row>
    <row r="3564" spans="1:14" ht="16.5">
      <c r="A3564" s="105"/>
      <c r="B3564" s="67"/>
      <c r="C3564" s="67"/>
      <c r="D3564" s="67"/>
      <c r="E3564" s="68"/>
      <c r="F3564" s="108"/>
      <c r="G3564" s="111"/>
      <c r="H3564" s="109"/>
      <c r="I3564" s="108"/>
      <c r="J3564" s="115"/>
      <c r="K3564" s="113"/>
      <c r="L3564" s="108"/>
      <c r="M3564" s="115"/>
      <c r="N3564" s="113"/>
    </row>
    <row r="3565" spans="1:14" ht="16.5">
      <c r="A3565" s="105"/>
      <c r="B3565" s="67"/>
      <c r="C3565" s="67"/>
      <c r="D3565" s="67"/>
      <c r="E3565" s="68"/>
      <c r="F3565" s="108"/>
      <c r="G3565" s="111"/>
      <c r="H3565" s="109"/>
      <c r="I3565" s="108"/>
      <c r="J3565" s="115"/>
      <c r="K3565" s="113"/>
      <c r="L3565" s="108"/>
      <c r="M3565" s="115"/>
      <c r="N3565" s="113"/>
    </row>
    <row r="3566" spans="1:14" ht="16.5">
      <c r="A3566" s="105"/>
      <c r="B3566" s="67"/>
      <c r="C3566" s="67"/>
      <c r="D3566" s="67"/>
      <c r="E3566" s="68"/>
      <c r="F3566" s="108"/>
      <c r="G3566" s="111"/>
      <c r="H3566" s="109"/>
      <c r="I3566" s="108"/>
      <c r="J3566" s="115"/>
      <c r="K3566" s="113"/>
      <c r="L3566" s="108"/>
      <c r="M3566" s="115"/>
      <c r="N3566" s="113"/>
    </row>
    <row r="3567" spans="1:14" ht="16.5">
      <c r="A3567" s="105"/>
      <c r="B3567" s="67"/>
      <c r="C3567" s="67"/>
      <c r="D3567" s="67"/>
      <c r="E3567" s="68"/>
      <c r="F3567" s="108"/>
      <c r="G3567" s="111"/>
      <c r="H3567" s="109"/>
      <c r="I3567" s="108"/>
      <c r="J3567" s="115"/>
      <c r="K3567" s="113"/>
      <c r="L3567" s="108"/>
      <c r="M3567" s="115"/>
      <c r="N3567" s="113"/>
    </row>
    <row r="3568" spans="1:14" ht="16.5">
      <c r="A3568" s="105"/>
      <c r="B3568" s="67"/>
      <c r="C3568" s="67"/>
      <c r="D3568" s="67"/>
      <c r="E3568" s="68"/>
      <c r="F3568" s="108"/>
      <c r="G3568" s="111"/>
      <c r="H3568" s="109"/>
      <c r="I3568" s="108"/>
      <c r="J3568" s="115"/>
      <c r="K3568" s="113"/>
      <c r="L3568" s="108"/>
      <c r="M3568" s="115"/>
      <c r="N3568" s="113"/>
    </row>
    <row r="3569" spans="1:14" ht="16.5">
      <c r="A3569" s="105"/>
      <c r="B3569" s="67"/>
      <c r="C3569" s="67"/>
      <c r="D3569" s="67"/>
      <c r="E3569" s="68"/>
      <c r="F3569" s="108"/>
      <c r="G3569" s="111"/>
      <c r="H3569" s="109"/>
      <c r="I3569" s="108"/>
      <c r="J3569" s="115"/>
      <c r="K3569" s="113"/>
      <c r="L3569" s="108"/>
      <c r="M3569" s="115"/>
      <c r="N3569" s="113"/>
    </row>
    <row r="3570" spans="1:14" ht="16.5">
      <c r="A3570" s="105"/>
      <c r="B3570" s="67"/>
      <c r="C3570" s="67"/>
      <c r="D3570" s="67"/>
      <c r="E3570" s="68"/>
      <c r="F3570" s="108"/>
      <c r="G3570" s="111"/>
      <c r="H3570" s="109"/>
      <c r="I3570" s="108"/>
      <c r="J3570" s="115"/>
      <c r="K3570" s="113"/>
      <c r="L3570" s="108"/>
      <c r="M3570" s="115"/>
      <c r="N3570" s="113"/>
    </row>
    <row r="3571" spans="1:14" ht="16.5">
      <c r="A3571" s="105"/>
      <c r="B3571" s="67"/>
      <c r="C3571" s="67"/>
      <c r="D3571" s="67"/>
      <c r="E3571" s="68"/>
      <c r="F3571" s="108"/>
      <c r="G3571" s="111"/>
      <c r="H3571" s="109"/>
      <c r="I3571" s="108"/>
      <c r="J3571" s="115"/>
      <c r="K3571" s="113"/>
      <c r="L3571" s="108"/>
      <c r="M3571" s="115"/>
      <c r="N3571" s="113"/>
    </row>
    <row r="3572" spans="1:14" ht="16.5">
      <c r="A3572" s="105"/>
      <c r="B3572" s="67"/>
      <c r="C3572" s="67"/>
      <c r="D3572" s="67"/>
      <c r="E3572" s="68"/>
      <c r="F3572" s="108"/>
      <c r="G3572" s="111"/>
      <c r="H3572" s="109"/>
      <c r="I3572" s="108"/>
      <c r="J3572" s="115"/>
      <c r="K3572" s="113"/>
      <c r="L3572" s="108"/>
      <c r="M3572" s="115"/>
      <c r="N3572" s="113"/>
    </row>
    <row r="3573" spans="1:14" ht="16.5">
      <c r="A3573" s="105"/>
      <c r="B3573" s="67"/>
      <c r="C3573" s="67"/>
      <c r="D3573" s="67"/>
      <c r="E3573" s="68"/>
      <c r="F3573" s="108"/>
      <c r="G3573" s="111"/>
      <c r="H3573" s="109"/>
      <c r="I3573" s="108"/>
      <c r="J3573" s="115"/>
      <c r="K3573" s="113"/>
      <c r="L3573" s="108"/>
      <c r="M3573" s="115"/>
      <c r="N3573" s="113"/>
    </row>
    <row r="3574" spans="1:14" ht="16.5">
      <c r="A3574" s="105"/>
      <c r="B3574" s="67"/>
      <c r="C3574" s="67"/>
      <c r="D3574" s="67"/>
      <c r="E3574" s="68"/>
      <c r="F3574" s="108"/>
      <c r="G3574" s="111"/>
      <c r="H3574" s="109"/>
      <c r="I3574" s="108"/>
      <c r="J3574" s="115"/>
      <c r="K3574" s="113"/>
      <c r="L3574" s="108"/>
      <c r="M3574" s="115"/>
      <c r="N3574" s="113"/>
    </row>
    <row r="3575" spans="1:14" ht="16.5">
      <c r="A3575" s="105"/>
      <c r="B3575" s="67"/>
      <c r="C3575" s="67"/>
      <c r="D3575" s="67"/>
      <c r="E3575" s="68"/>
      <c r="F3575" s="108"/>
      <c r="G3575" s="111"/>
      <c r="H3575" s="109"/>
      <c r="I3575" s="108"/>
      <c r="J3575" s="115"/>
      <c r="K3575" s="113"/>
      <c r="L3575" s="108"/>
      <c r="M3575" s="115"/>
      <c r="N3575" s="113"/>
    </row>
    <row r="3576" spans="1:14" ht="16.5">
      <c r="A3576" s="105"/>
      <c r="B3576" s="67"/>
      <c r="C3576" s="67"/>
      <c r="D3576" s="67"/>
      <c r="E3576" s="68"/>
      <c r="F3576" s="108"/>
      <c r="G3576" s="111"/>
      <c r="H3576" s="109"/>
      <c r="I3576" s="108"/>
      <c r="J3576" s="115"/>
      <c r="K3576" s="113"/>
      <c r="L3576" s="108"/>
      <c r="M3576" s="115"/>
      <c r="N3576" s="113"/>
    </row>
    <row r="3577" spans="1:14" ht="16.5">
      <c r="A3577" s="105"/>
      <c r="B3577" s="67"/>
      <c r="C3577" s="67"/>
      <c r="D3577" s="67"/>
      <c r="E3577" s="68"/>
      <c r="F3577" s="108"/>
      <c r="G3577" s="111"/>
      <c r="H3577" s="109"/>
      <c r="I3577" s="108"/>
      <c r="J3577" s="115"/>
      <c r="K3577" s="113"/>
      <c r="L3577" s="108"/>
      <c r="M3577" s="115"/>
      <c r="N3577" s="113"/>
    </row>
    <row r="3578" spans="1:14" ht="16.5">
      <c r="A3578" s="105"/>
      <c r="B3578" s="67"/>
      <c r="C3578" s="67"/>
      <c r="D3578" s="67"/>
      <c r="E3578" s="68"/>
      <c r="F3578" s="108"/>
      <c r="G3578" s="111"/>
      <c r="H3578" s="109"/>
      <c r="I3578" s="108"/>
      <c r="J3578" s="115"/>
      <c r="K3578" s="113"/>
      <c r="L3578" s="108"/>
      <c r="M3578" s="115"/>
      <c r="N3578" s="113"/>
    </row>
    <row r="3579" spans="1:14" ht="16.5">
      <c r="A3579" s="105"/>
      <c r="B3579" s="67"/>
      <c r="C3579" s="67"/>
      <c r="D3579" s="67"/>
      <c r="E3579" s="68"/>
      <c r="F3579" s="108"/>
      <c r="G3579" s="111"/>
      <c r="H3579" s="109"/>
      <c r="I3579" s="108"/>
      <c r="J3579" s="115"/>
      <c r="K3579" s="113"/>
      <c r="L3579" s="108"/>
      <c r="M3579" s="115"/>
      <c r="N3579" s="113"/>
    </row>
    <row r="3580" spans="1:14" ht="16.5">
      <c r="A3580" s="105"/>
      <c r="B3580" s="67"/>
      <c r="C3580" s="67"/>
      <c r="D3580" s="67"/>
      <c r="E3580" s="68"/>
      <c r="F3580" s="108"/>
      <c r="G3580" s="111"/>
      <c r="H3580" s="109"/>
      <c r="I3580" s="108"/>
      <c r="J3580" s="115"/>
      <c r="K3580" s="113"/>
      <c r="L3580" s="108"/>
      <c r="M3580" s="115"/>
      <c r="N3580" s="113"/>
    </row>
    <row r="3581" spans="1:14" ht="16.5">
      <c r="A3581" s="105"/>
      <c r="B3581" s="67"/>
      <c r="C3581" s="67"/>
      <c r="D3581" s="67"/>
      <c r="E3581" s="68"/>
      <c r="F3581" s="108"/>
      <c r="G3581" s="111"/>
      <c r="H3581" s="109"/>
      <c r="I3581" s="108"/>
      <c r="J3581" s="115"/>
      <c r="K3581" s="113"/>
      <c r="L3581" s="108"/>
      <c r="M3581" s="115"/>
      <c r="N3581" s="113"/>
    </row>
    <row r="3582" spans="1:14" ht="16.5">
      <c r="A3582" s="105"/>
      <c r="B3582" s="67"/>
      <c r="C3582" s="67"/>
      <c r="D3582" s="67"/>
      <c r="E3582" s="68"/>
      <c r="F3582" s="108"/>
      <c r="G3582" s="111"/>
      <c r="H3582" s="109"/>
      <c r="I3582" s="108"/>
      <c r="J3582" s="115"/>
      <c r="K3582" s="113"/>
      <c r="L3582" s="108"/>
      <c r="M3582" s="115"/>
      <c r="N3582" s="113"/>
    </row>
    <row r="3583" spans="1:14" ht="16.5">
      <c r="A3583" s="105"/>
      <c r="B3583" s="67"/>
      <c r="C3583" s="67"/>
      <c r="D3583" s="67"/>
      <c r="E3583" s="68"/>
      <c r="F3583" s="108"/>
      <c r="G3583" s="111"/>
      <c r="H3583" s="109"/>
      <c r="I3583" s="108"/>
      <c r="J3583" s="115"/>
      <c r="K3583" s="113"/>
      <c r="L3583" s="108"/>
      <c r="M3583" s="115"/>
      <c r="N3583" s="113"/>
    </row>
    <row r="3584" spans="1:14" ht="16.5">
      <c r="A3584" s="105"/>
      <c r="B3584" s="67"/>
      <c r="C3584" s="67"/>
      <c r="D3584" s="67"/>
      <c r="E3584" s="68"/>
      <c r="F3584" s="108"/>
      <c r="G3584" s="111"/>
      <c r="H3584" s="109"/>
      <c r="I3584" s="108"/>
      <c r="J3584" s="115"/>
      <c r="K3584" s="113"/>
      <c r="L3584" s="108"/>
      <c r="M3584" s="115"/>
      <c r="N3584" s="113"/>
    </row>
    <row r="3585" spans="1:14" ht="16.5">
      <c r="A3585" s="105"/>
      <c r="B3585" s="67"/>
      <c r="C3585" s="67"/>
      <c r="D3585" s="67"/>
      <c r="E3585" s="68"/>
      <c r="F3585" s="108"/>
      <c r="G3585" s="111"/>
      <c r="H3585" s="109"/>
      <c r="I3585" s="108"/>
      <c r="J3585" s="115"/>
      <c r="K3585" s="113"/>
      <c r="L3585" s="108"/>
      <c r="M3585" s="115"/>
      <c r="N3585" s="113"/>
    </row>
    <row r="3586" spans="1:14" ht="16.5">
      <c r="A3586" s="105"/>
      <c r="B3586" s="67"/>
      <c r="C3586" s="67"/>
      <c r="D3586" s="67"/>
      <c r="E3586" s="68"/>
      <c r="F3586" s="108"/>
      <c r="G3586" s="111"/>
      <c r="H3586" s="109"/>
      <c r="I3586" s="108"/>
      <c r="J3586" s="115"/>
      <c r="K3586" s="113"/>
      <c r="L3586" s="108"/>
      <c r="M3586" s="115"/>
      <c r="N3586" s="113"/>
    </row>
    <row r="3587" spans="1:14" ht="16.5">
      <c r="A3587" s="105"/>
      <c r="B3587" s="67"/>
      <c r="C3587" s="67"/>
      <c r="D3587" s="67"/>
      <c r="E3587" s="68"/>
      <c r="F3587" s="108"/>
      <c r="G3587" s="111"/>
      <c r="H3587" s="109"/>
      <c r="I3587" s="108"/>
      <c r="J3587" s="115"/>
      <c r="K3587" s="113"/>
      <c r="L3587" s="108"/>
      <c r="M3587" s="115"/>
      <c r="N3587" s="113"/>
    </row>
    <row r="3588" spans="1:14" ht="16.5">
      <c r="A3588" s="105"/>
      <c r="B3588" s="67"/>
      <c r="C3588" s="67"/>
      <c r="D3588" s="67"/>
      <c r="E3588" s="68"/>
      <c r="F3588" s="108"/>
      <c r="G3588" s="111"/>
      <c r="H3588" s="109"/>
      <c r="I3588" s="108"/>
      <c r="J3588" s="115"/>
      <c r="K3588" s="113"/>
      <c r="L3588" s="108"/>
      <c r="M3588" s="115"/>
      <c r="N3588" s="113"/>
    </row>
    <row r="3589" spans="1:14" ht="16.5">
      <c r="A3589" s="105"/>
      <c r="B3589" s="67"/>
      <c r="C3589" s="67"/>
      <c r="D3589" s="67"/>
      <c r="E3589" s="68"/>
      <c r="F3589" s="108"/>
      <c r="G3589" s="111"/>
      <c r="H3589" s="109"/>
      <c r="I3589" s="108"/>
      <c r="J3589" s="115"/>
      <c r="K3589" s="113"/>
      <c r="L3589" s="108"/>
      <c r="M3589" s="115"/>
      <c r="N3589" s="113"/>
    </row>
    <row r="3590" spans="1:14" ht="16.5">
      <c r="A3590" s="105"/>
      <c r="B3590" s="67"/>
      <c r="C3590" s="67"/>
      <c r="D3590" s="67"/>
      <c r="E3590" s="68"/>
      <c r="F3590" s="108"/>
      <c r="G3590" s="111"/>
      <c r="H3590" s="109"/>
      <c r="I3590" s="108"/>
      <c r="J3590" s="115"/>
      <c r="K3590" s="113"/>
      <c r="L3590" s="108"/>
      <c r="M3590" s="115"/>
      <c r="N3590" s="113"/>
    </row>
    <row r="3591" spans="1:14" ht="16.5">
      <c r="A3591" s="105"/>
      <c r="B3591" s="67"/>
      <c r="C3591" s="67"/>
      <c r="D3591" s="67"/>
      <c r="E3591" s="68"/>
      <c r="F3591" s="108"/>
      <c r="G3591" s="111"/>
      <c r="H3591" s="109"/>
      <c r="I3591" s="108"/>
      <c r="J3591" s="115"/>
      <c r="K3591" s="113"/>
      <c r="L3591" s="108"/>
      <c r="M3591" s="115"/>
      <c r="N3591" s="113"/>
    </row>
    <row r="3592" spans="1:14" ht="16.5">
      <c r="A3592" s="105"/>
      <c r="B3592" s="67"/>
      <c r="C3592" s="67"/>
      <c r="D3592" s="67"/>
      <c r="E3592" s="68"/>
      <c r="F3592" s="108"/>
      <c r="G3592" s="111"/>
      <c r="H3592" s="109"/>
      <c r="I3592" s="108"/>
      <c r="J3592" s="115"/>
      <c r="K3592" s="113"/>
      <c r="L3592" s="108"/>
      <c r="M3592" s="115"/>
      <c r="N3592" s="113"/>
    </row>
    <row r="3593" spans="1:14" ht="16.5">
      <c r="A3593" s="105"/>
      <c r="B3593" s="67"/>
      <c r="C3593" s="67"/>
      <c r="D3593" s="67"/>
      <c r="E3593" s="68"/>
      <c r="F3593" s="108"/>
      <c r="G3593" s="111"/>
      <c r="H3593" s="109"/>
      <c r="I3593" s="108"/>
      <c r="J3593" s="115"/>
      <c r="K3593" s="113"/>
      <c r="L3593" s="108"/>
      <c r="M3593" s="115"/>
      <c r="N3593" s="113"/>
    </row>
    <row r="3594" spans="1:14" ht="16.5">
      <c r="A3594" s="105"/>
      <c r="B3594" s="67"/>
      <c r="C3594" s="67"/>
      <c r="D3594" s="67"/>
      <c r="E3594" s="68"/>
      <c r="F3594" s="108"/>
      <c r="G3594" s="111"/>
      <c r="H3594" s="109"/>
      <c r="I3594" s="108"/>
      <c r="J3594" s="115"/>
      <c r="K3594" s="113"/>
      <c r="L3594" s="108"/>
      <c r="M3594" s="115"/>
      <c r="N3594" s="113"/>
    </row>
    <row r="3595" spans="1:14" ht="16.5">
      <c r="A3595" s="105"/>
      <c r="B3595" s="67"/>
      <c r="C3595" s="67"/>
      <c r="D3595" s="67"/>
      <c r="E3595" s="68"/>
      <c r="F3595" s="108"/>
      <c r="G3595" s="111"/>
      <c r="H3595" s="109"/>
      <c r="I3595" s="108"/>
      <c r="J3595" s="115"/>
      <c r="K3595" s="113"/>
      <c r="L3595" s="108"/>
      <c r="M3595" s="115"/>
      <c r="N3595" s="113"/>
    </row>
    <row r="3596" spans="1:14" ht="16.5">
      <c r="A3596" s="105"/>
      <c r="B3596" s="67"/>
      <c r="C3596" s="67"/>
      <c r="D3596" s="67"/>
      <c r="E3596" s="68"/>
      <c r="F3596" s="108"/>
      <c r="G3596" s="111"/>
      <c r="H3596" s="109"/>
      <c r="I3596" s="108"/>
      <c r="J3596" s="115"/>
      <c r="K3596" s="113"/>
      <c r="L3596" s="108"/>
      <c r="M3596" s="115"/>
      <c r="N3596" s="113"/>
    </row>
    <row r="3597" spans="1:14" ht="16.5">
      <c r="A3597" s="105"/>
      <c r="B3597" s="67"/>
      <c r="C3597" s="67"/>
      <c r="D3597" s="67"/>
      <c r="E3597" s="68"/>
      <c r="F3597" s="108"/>
      <c r="G3597" s="111"/>
      <c r="H3597" s="109"/>
      <c r="I3597" s="108"/>
      <c r="J3597" s="115"/>
      <c r="K3597" s="113"/>
      <c r="L3597" s="108"/>
      <c r="M3597" s="115"/>
      <c r="N3597" s="113"/>
    </row>
    <row r="3598" spans="1:14" ht="16.5">
      <c r="A3598" s="105"/>
      <c r="B3598" s="67"/>
      <c r="C3598" s="67"/>
      <c r="D3598" s="67"/>
      <c r="E3598" s="68"/>
      <c r="F3598" s="108"/>
      <c r="G3598" s="111"/>
      <c r="H3598" s="109"/>
      <c r="I3598" s="108"/>
      <c r="J3598" s="115"/>
      <c r="K3598" s="113"/>
      <c r="L3598" s="108"/>
      <c r="M3598" s="115"/>
      <c r="N3598" s="113"/>
    </row>
    <row r="3599" spans="1:14" ht="16.5">
      <c r="A3599" s="105"/>
      <c r="B3599" s="67"/>
      <c r="C3599" s="67"/>
      <c r="D3599" s="67"/>
      <c r="E3599" s="68"/>
      <c r="F3599" s="108"/>
      <c r="G3599" s="111"/>
      <c r="H3599" s="109"/>
      <c r="I3599" s="108"/>
      <c r="J3599" s="115"/>
      <c r="K3599" s="113"/>
      <c r="L3599" s="108"/>
      <c r="M3599" s="115"/>
      <c r="N3599" s="113"/>
    </row>
    <row r="3600" spans="1:14" ht="16.5">
      <c r="A3600" s="105"/>
      <c r="B3600" s="67"/>
      <c r="C3600" s="67"/>
      <c r="D3600" s="67"/>
      <c r="E3600" s="68"/>
      <c r="F3600" s="108"/>
      <c r="G3600" s="111"/>
      <c r="H3600" s="109"/>
      <c r="I3600" s="108"/>
      <c r="J3600" s="115"/>
      <c r="K3600" s="113"/>
      <c r="L3600" s="108"/>
      <c r="M3600" s="115"/>
      <c r="N3600" s="113"/>
    </row>
    <row r="3601" spans="1:14" ht="16.5">
      <c r="A3601" s="105"/>
      <c r="B3601" s="67"/>
      <c r="C3601" s="67"/>
      <c r="D3601" s="67"/>
      <c r="E3601" s="68"/>
      <c r="F3601" s="108"/>
      <c r="G3601" s="111"/>
      <c r="H3601" s="109"/>
      <c r="I3601" s="108"/>
      <c r="J3601" s="115"/>
      <c r="K3601" s="113"/>
      <c r="L3601" s="108"/>
      <c r="M3601" s="115"/>
      <c r="N3601" s="113"/>
    </row>
    <row r="3602" spans="1:14" ht="16.5">
      <c r="A3602" s="105"/>
      <c r="B3602" s="67"/>
      <c r="C3602" s="67"/>
      <c r="D3602" s="67"/>
      <c r="E3602" s="68"/>
      <c r="F3602" s="108"/>
      <c r="G3602" s="111"/>
      <c r="H3602" s="109"/>
      <c r="I3602" s="108"/>
      <c r="J3602" s="115"/>
      <c r="K3602" s="113"/>
      <c r="L3602" s="108"/>
      <c r="M3602" s="115"/>
      <c r="N3602" s="113"/>
    </row>
    <row r="3603" spans="1:14" ht="16.5">
      <c r="A3603" s="105"/>
      <c r="B3603" s="67"/>
      <c r="C3603" s="67"/>
      <c r="D3603" s="67"/>
      <c r="E3603" s="68"/>
      <c r="F3603" s="108"/>
      <c r="G3603" s="111"/>
      <c r="H3603" s="109"/>
      <c r="I3603" s="108"/>
      <c r="J3603" s="115"/>
      <c r="K3603" s="113"/>
      <c r="L3603" s="108"/>
      <c r="M3603" s="115"/>
      <c r="N3603" s="113"/>
    </row>
    <row r="3604" spans="1:14" ht="16.5">
      <c r="A3604" s="105"/>
      <c r="B3604" s="67"/>
      <c r="C3604" s="67"/>
      <c r="D3604" s="67"/>
      <c r="E3604" s="68"/>
      <c r="F3604" s="108"/>
      <c r="G3604" s="111"/>
      <c r="H3604" s="109"/>
      <c r="I3604" s="108"/>
      <c r="J3604" s="115"/>
      <c r="K3604" s="113"/>
      <c r="L3604" s="108"/>
      <c r="M3604" s="115"/>
      <c r="N3604" s="113"/>
    </row>
    <row r="3605" spans="1:14" ht="16.5">
      <c r="A3605" s="105"/>
      <c r="B3605" s="67"/>
      <c r="C3605" s="67"/>
      <c r="D3605" s="67"/>
      <c r="E3605" s="68"/>
      <c r="F3605" s="108"/>
      <c r="G3605" s="111"/>
      <c r="H3605" s="109"/>
      <c r="I3605" s="108"/>
      <c r="J3605" s="115"/>
      <c r="K3605" s="113"/>
      <c r="L3605" s="108"/>
      <c r="M3605" s="115"/>
      <c r="N3605" s="113"/>
    </row>
    <row r="3606" spans="1:14" ht="16.5">
      <c r="A3606" s="105"/>
      <c r="B3606" s="67"/>
      <c r="C3606" s="67"/>
      <c r="D3606" s="67"/>
      <c r="E3606" s="68"/>
      <c r="F3606" s="108"/>
      <c r="G3606" s="111"/>
      <c r="H3606" s="109"/>
      <c r="I3606" s="108"/>
      <c r="J3606" s="115"/>
      <c r="K3606" s="113"/>
      <c r="L3606" s="108"/>
      <c r="M3606" s="115"/>
      <c r="N3606" s="113"/>
    </row>
    <row r="3607" spans="1:14" ht="16.5">
      <c r="A3607" s="105"/>
      <c r="B3607" s="67"/>
      <c r="C3607" s="67"/>
      <c r="D3607" s="67"/>
      <c r="E3607" s="68"/>
      <c r="F3607" s="108"/>
      <c r="G3607" s="111"/>
      <c r="H3607" s="109"/>
      <c r="I3607" s="108"/>
      <c r="J3607" s="115"/>
      <c r="K3607" s="113"/>
      <c r="L3607" s="108"/>
      <c r="M3607" s="115"/>
      <c r="N3607" s="113"/>
    </row>
    <row r="3608" spans="1:14" ht="16.5">
      <c r="A3608" s="105"/>
      <c r="B3608" s="67"/>
      <c r="C3608" s="67"/>
      <c r="D3608" s="67"/>
      <c r="E3608" s="68"/>
      <c r="F3608" s="108"/>
      <c r="G3608" s="111"/>
      <c r="H3608" s="109"/>
      <c r="I3608" s="108"/>
      <c r="J3608" s="115"/>
      <c r="K3608" s="113"/>
      <c r="L3608" s="108"/>
      <c r="M3608" s="115"/>
      <c r="N3608" s="113"/>
    </row>
    <row r="3609" spans="1:14" ht="16.5">
      <c r="A3609" s="105"/>
      <c r="B3609" s="67"/>
      <c r="C3609" s="67"/>
      <c r="D3609" s="67"/>
      <c r="E3609" s="68"/>
      <c r="F3609" s="108"/>
      <c r="G3609" s="111"/>
      <c r="H3609" s="109"/>
      <c r="I3609" s="108"/>
      <c r="J3609" s="115"/>
      <c r="K3609" s="113"/>
      <c r="L3609" s="108"/>
      <c r="M3609" s="115"/>
      <c r="N3609" s="113"/>
    </row>
    <row r="3610" spans="1:14" ht="16.5">
      <c r="A3610" s="105"/>
      <c r="B3610" s="67"/>
      <c r="C3610" s="67"/>
      <c r="D3610" s="67"/>
      <c r="E3610" s="68"/>
      <c r="F3610" s="108"/>
      <c r="G3610" s="111"/>
      <c r="H3610" s="109"/>
      <c r="I3610" s="108"/>
      <c r="J3610" s="115"/>
      <c r="K3610" s="113"/>
      <c r="L3610" s="108"/>
      <c r="M3610" s="115"/>
      <c r="N3610" s="113"/>
    </row>
    <row r="3611" spans="1:14" ht="16.5">
      <c r="A3611" s="105"/>
      <c r="B3611" s="67"/>
      <c r="C3611" s="67"/>
      <c r="D3611" s="67"/>
      <c r="E3611" s="68"/>
      <c r="F3611" s="108"/>
      <c r="G3611" s="111"/>
      <c r="H3611" s="109"/>
      <c r="I3611" s="108"/>
      <c r="J3611" s="115"/>
      <c r="K3611" s="113"/>
      <c r="L3611" s="108"/>
      <c r="M3611" s="115"/>
      <c r="N3611" s="113"/>
    </row>
    <row r="3612" spans="1:14" ht="16.5">
      <c r="A3612" s="105"/>
      <c r="B3612" s="67"/>
      <c r="C3612" s="67"/>
      <c r="D3612" s="67"/>
      <c r="E3612" s="68"/>
      <c r="F3612" s="108"/>
      <c r="G3612" s="111"/>
      <c r="H3612" s="109"/>
      <c r="I3612" s="108"/>
      <c r="J3612" s="115"/>
      <c r="K3612" s="113"/>
      <c r="L3612" s="108"/>
      <c r="M3612" s="115"/>
      <c r="N3612" s="113"/>
    </row>
    <row r="3613" spans="1:14" ht="16.5">
      <c r="A3613" s="105"/>
      <c r="B3613" s="67"/>
      <c r="C3613" s="67"/>
      <c r="D3613" s="67"/>
      <c r="E3613" s="68"/>
      <c r="F3613" s="108"/>
      <c r="G3613" s="111"/>
      <c r="H3613" s="109"/>
      <c r="I3613" s="108"/>
      <c r="J3613" s="115"/>
      <c r="K3613" s="113"/>
      <c r="L3613" s="108"/>
      <c r="M3613" s="115"/>
      <c r="N3613" s="113"/>
    </row>
    <row r="3614" spans="1:14" ht="16.5">
      <c r="A3614" s="105"/>
      <c r="B3614" s="67"/>
      <c r="C3614" s="67"/>
      <c r="D3614" s="67"/>
      <c r="E3614" s="68"/>
      <c r="F3614" s="108"/>
      <c r="G3614" s="111"/>
      <c r="H3614" s="109"/>
      <c r="I3614" s="108"/>
      <c r="J3614" s="115"/>
      <c r="K3614" s="113"/>
      <c r="L3614" s="108"/>
      <c r="M3614" s="115"/>
      <c r="N3614" s="113"/>
    </row>
    <row r="3615" spans="1:14" ht="16.5">
      <c r="A3615" s="105"/>
      <c r="B3615" s="67"/>
      <c r="C3615" s="67"/>
      <c r="D3615" s="67"/>
      <c r="E3615" s="68"/>
      <c r="F3615" s="108"/>
      <c r="G3615" s="111"/>
      <c r="H3615" s="109"/>
      <c r="I3615" s="108"/>
      <c r="J3615" s="115"/>
      <c r="K3615" s="113"/>
      <c r="L3615" s="108"/>
      <c r="M3615" s="115"/>
      <c r="N3615" s="113"/>
    </row>
    <row r="3616" spans="1:14" ht="16.5">
      <c r="A3616" s="105"/>
      <c r="B3616" s="67"/>
      <c r="C3616" s="67"/>
      <c r="D3616" s="67"/>
      <c r="E3616" s="68"/>
      <c r="F3616" s="108"/>
      <c r="G3616" s="111"/>
      <c r="H3616" s="109"/>
      <c r="I3616" s="108"/>
      <c r="J3616" s="115"/>
      <c r="K3616" s="113"/>
      <c r="L3616" s="108"/>
      <c r="M3616" s="115"/>
      <c r="N3616" s="113"/>
    </row>
    <row r="3617" spans="1:14" ht="16.5">
      <c r="A3617" s="105"/>
      <c r="B3617" s="67"/>
      <c r="C3617" s="67"/>
      <c r="D3617" s="67"/>
      <c r="E3617" s="68"/>
      <c r="F3617" s="108"/>
      <c r="G3617" s="111"/>
      <c r="H3617" s="109"/>
      <c r="I3617" s="108"/>
      <c r="J3617" s="115"/>
      <c r="K3617" s="113"/>
      <c r="L3617" s="108"/>
      <c r="M3617" s="115"/>
      <c r="N3617" s="113"/>
    </row>
    <row r="3618" spans="1:14" ht="16.5">
      <c r="A3618" s="105"/>
      <c r="B3618" s="67"/>
      <c r="C3618" s="67"/>
      <c r="D3618" s="67"/>
      <c r="E3618" s="68"/>
      <c r="F3618" s="108"/>
      <c r="G3618" s="111"/>
      <c r="H3618" s="109"/>
      <c r="I3618" s="108"/>
      <c r="J3618" s="115"/>
      <c r="K3618" s="113"/>
      <c r="L3618" s="108"/>
      <c r="M3618" s="115"/>
      <c r="N3618" s="113"/>
    </row>
    <row r="3619" spans="1:14" ht="16.5">
      <c r="A3619" s="105"/>
      <c r="B3619" s="67"/>
      <c r="C3619" s="67"/>
      <c r="D3619" s="67"/>
      <c r="E3619" s="68"/>
      <c r="F3619" s="108"/>
      <c r="G3619" s="111"/>
      <c r="H3619" s="109"/>
      <c r="I3619" s="108"/>
      <c r="J3619" s="115"/>
      <c r="K3619" s="113"/>
      <c r="L3619" s="108"/>
      <c r="M3619" s="115"/>
      <c r="N3619" s="113"/>
    </row>
    <row r="3620" spans="1:14" ht="16.5">
      <c r="A3620" s="105"/>
      <c r="B3620" s="67"/>
      <c r="C3620" s="67"/>
      <c r="D3620" s="67"/>
      <c r="E3620" s="68"/>
      <c r="F3620" s="108"/>
      <c r="G3620" s="111"/>
      <c r="H3620" s="109"/>
      <c r="I3620" s="108"/>
      <c r="J3620" s="115"/>
      <c r="K3620" s="113"/>
      <c r="L3620" s="108"/>
      <c r="M3620" s="115"/>
      <c r="N3620" s="113"/>
    </row>
    <row r="3621" spans="1:14" ht="16.5">
      <c r="A3621" s="105"/>
      <c r="B3621" s="67"/>
      <c r="C3621" s="67"/>
      <c r="D3621" s="67"/>
      <c r="E3621" s="68"/>
      <c r="F3621" s="108"/>
      <c r="G3621" s="111"/>
      <c r="H3621" s="109"/>
      <c r="I3621" s="108"/>
      <c r="J3621" s="115"/>
      <c r="K3621" s="113"/>
      <c r="L3621" s="108"/>
      <c r="M3621" s="115"/>
      <c r="N3621" s="113"/>
    </row>
    <row r="3622" spans="1:14" ht="16.5">
      <c r="A3622" s="105"/>
      <c r="B3622" s="67"/>
      <c r="C3622" s="67"/>
      <c r="D3622" s="67"/>
      <c r="E3622" s="68"/>
      <c r="F3622" s="108"/>
      <c r="G3622" s="111"/>
      <c r="H3622" s="109"/>
      <c r="I3622" s="108"/>
      <c r="J3622" s="115"/>
      <c r="K3622" s="113"/>
      <c r="L3622" s="108"/>
      <c r="M3622" s="115"/>
      <c r="N3622" s="113"/>
    </row>
    <row r="3623" spans="1:14" ht="16.5">
      <c r="A3623" s="105"/>
      <c r="B3623" s="67"/>
      <c r="C3623" s="67"/>
      <c r="D3623" s="67"/>
      <c r="E3623" s="68"/>
      <c r="F3623" s="108"/>
      <c r="G3623" s="111"/>
      <c r="H3623" s="109"/>
      <c r="I3623" s="108"/>
      <c r="J3623" s="115"/>
      <c r="K3623" s="113"/>
      <c r="L3623" s="108"/>
      <c r="M3623" s="115"/>
      <c r="N3623" s="113"/>
    </row>
    <row r="3624" spans="1:14" ht="16.5">
      <c r="A3624" s="105"/>
      <c r="B3624" s="67"/>
      <c r="C3624" s="67"/>
      <c r="D3624" s="67"/>
      <c r="E3624" s="68"/>
      <c r="F3624" s="108"/>
      <c r="G3624" s="111"/>
      <c r="H3624" s="109"/>
      <c r="I3624" s="108"/>
      <c r="J3624" s="115"/>
      <c r="K3624" s="113"/>
      <c r="L3624" s="108"/>
      <c r="M3624" s="115"/>
      <c r="N3624" s="113"/>
    </row>
    <row r="3625" spans="1:14" ht="16.5">
      <c r="A3625" s="105"/>
      <c r="B3625" s="67"/>
      <c r="C3625" s="67"/>
      <c r="D3625" s="67"/>
      <c r="E3625" s="68"/>
      <c r="F3625" s="108"/>
      <c r="G3625" s="111"/>
      <c r="H3625" s="109"/>
      <c r="I3625" s="108"/>
      <c r="J3625" s="115"/>
      <c r="K3625" s="113"/>
      <c r="L3625" s="108"/>
      <c r="M3625" s="115"/>
      <c r="N3625" s="113"/>
    </row>
    <row r="3626" spans="1:14" ht="16.5">
      <c r="A3626" s="105"/>
      <c r="B3626" s="67"/>
      <c r="C3626" s="67"/>
      <c r="D3626" s="67"/>
      <c r="E3626" s="68"/>
      <c r="F3626" s="108"/>
      <c r="G3626" s="111"/>
      <c r="H3626" s="109"/>
      <c r="I3626" s="108"/>
      <c r="J3626" s="115"/>
      <c r="K3626" s="113"/>
      <c r="L3626" s="108"/>
      <c r="M3626" s="115"/>
      <c r="N3626" s="113"/>
    </row>
    <row r="3627" spans="1:14" ht="16.5">
      <c r="A3627" s="105"/>
      <c r="B3627" s="67"/>
      <c r="C3627" s="67"/>
      <c r="D3627" s="67"/>
      <c r="E3627" s="68"/>
      <c r="F3627" s="108"/>
      <c r="G3627" s="111"/>
      <c r="H3627" s="109"/>
      <c r="I3627" s="108"/>
      <c r="J3627" s="115"/>
      <c r="K3627" s="113"/>
      <c r="L3627" s="108"/>
      <c r="M3627" s="115"/>
      <c r="N3627" s="113"/>
    </row>
    <row r="3628" spans="1:14" ht="16.5">
      <c r="A3628" s="105"/>
      <c r="B3628" s="67"/>
      <c r="C3628" s="67"/>
      <c r="D3628" s="67"/>
      <c r="E3628" s="68"/>
      <c r="F3628" s="108"/>
      <c r="G3628" s="111"/>
      <c r="H3628" s="109"/>
      <c r="I3628" s="108"/>
      <c r="J3628" s="115"/>
      <c r="K3628" s="113"/>
      <c r="L3628" s="108"/>
      <c r="M3628" s="115"/>
      <c r="N3628" s="113"/>
    </row>
    <row r="3629" spans="1:14" ht="16.5">
      <c r="A3629" s="105"/>
      <c r="B3629" s="67"/>
      <c r="C3629" s="67"/>
      <c r="D3629" s="67"/>
      <c r="E3629" s="68"/>
      <c r="F3629" s="108"/>
      <c r="G3629" s="111"/>
      <c r="H3629" s="109"/>
      <c r="I3629" s="108"/>
      <c r="J3629" s="115"/>
      <c r="K3629" s="113"/>
      <c r="L3629" s="108"/>
      <c r="M3629" s="115"/>
      <c r="N3629" s="113"/>
    </row>
    <row r="3630" spans="1:14" ht="16.5">
      <c r="A3630" s="105"/>
      <c r="B3630" s="67"/>
      <c r="C3630" s="67"/>
      <c r="D3630" s="67"/>
      <c r="E3630" s="68"/>
      <c r="F3630" s="108"/>
      <c r="G3630" s="111"/>
      <c r="H3630" s="109"/>
      <c r="I3630" s="108"/>
      <c r="J3630" s="115"/>
      <c r="K3630" s="113"/>
      <c r="L3630" s="108"/>
      <c r="M3630" s="115"/>
      <c r="N3630" s="113"/>
    </row>
    <row r="3631" spans="1:14" ht="16.5">
      <c r="A3631" s="105"/>
      <c r="B3631" s="67"/>
      <c r="C3631" s="67"/>
      <c r="D3631" s="67"/>
      <c r="E3631" s="68"/>
      <c r="F3631" s="108"/>
      <c r="G3631" s="111"/>
      <c r="H3631" s="109"/>
      <c r="I3631" s="108"/>
      <c r="J3631" s="115"/>
      <c r="K3631" s="113"/>
      <c r="L3631" s="108"/>
      <c r="M3631" s="115"/>
      <c r="N3631" s="113"/>
    </row>
    <row r="3632" spans="1:14" ht="16.5">
      <c r="A3632" s="105"/>
      <c r="B3632" s="67"/>
      <c r="C3632" s="67"/>
      <c r="D3632" s="67"/>
      <c r="E3632" s="68"/>
      <c r="F3632" s="195"/>
      <c r="G3632" s="196"/>
      <c r="H3632" s="197"/>
      <c r="I3632" s="108"/>
      <c r="J3632" s="115"/>
      <c r="K3632" s="113"/>
      <c r="L3632" s="108"/>
      <c r="M3632" s="115"/>
      <c r="N3632" s="113"/>
    </row>
    <row r="3633" spans="1:14" ht="16.5">
      <c r="A3633" s="105"/>
      <c r="B3633" s="67"/>
      <c r="C3633" s="67"/>
      <c r="D3633" s="67"/>
      <c r="E3633" s="68"/>
      <c r="F3633" s="108"/>
      <c r="G3633" s="111"/>
      <c r="H3633" s="109"/>
      <c r="I3633" s="108"/>
      <c r="J3633" s="115"/>
      <c r="K3633" s="113"/>
      <c r="L3633" s="108"/>
      <c r="M3633" s="115"/>
      <c r="N3633" s="113"/>
    </row>
    <row r="3634" spans="1:14" ht="16.5">
      <c r="A3634" s="105"/>
      <c r="B3634" s="67"/>
      <c r="C3634" s="67"/>
      <c r="D3634" s="67"/>
      <c r="E3634" s="68"/>
      <c r="F3634" s="108"/>
      <c r="G3634" s="111"/>
      <c r="H3634" s="109"/>
      <c r="I3634" s="108"/>
      <c r="J3634" s="115"/>
      <c r="K3634" s="113"/>
      <c r="L3634" s="108"/>
      <c r="M3634" s="115"/>
      <c r="N3634" s="113"/>
    </row>
    <row r="3635" spans="1:14" ht="16.5">
      <c r="A3635" s="105"/>
      <c r="B3635" s="67"/>
      <c r="C3635" s="67"/>
      <c r="D3635" s="67"/>
      <c r="E3635" s="68"/>
      <c r="F3635" s="108"/>
      <c r="G3635" s="111"/>
      <c r="H3635" s="109"/>
      <c r="I3635" s="108"/>
      <c r="J3635" s="115"/>
      <c r="K3635" s="113"/>
      <c r="L3635" s="108"/>
      <c r="M3635" s="115"/>
      <c r="N3635" s="113"/>
    </row>
    <row r="3636" spans="1:14" ht="16.5">
      <c r="A3636" s="105"/>
      <c r="B3636" s="67"/>
      <c r="C3636" s="67"/>
      <c r="D3636" s="67"/>
      <c r="E3636" s="68"/>
      <c r="F3636" s="108"/>
      <c r="G3636" s="111"/>
      <c r="H3636" s="109"/>
      <c r="I3636" s="108"/>
      <c r="J3636" s="115"/>
      <c r="K3636" s="113"/>
      <c r="L3636" s="108"/>
      <c r="M3636" s="115"/>
      <c r="N3636" s="113"/>
    </row>
    <row r="3637" spans="1:14" ht="16.5">
      <c r="A3637" s="105"/>
      <c r="B3637" s="67"/>
      <c r="C3637" s="67"/>
      <c r="D3637" s="67"/>
      <c r="E3637" s="68"/>
      <c r="F3637" s="108"/>
      <c r="G3637" s="111"/>
      <c r="H3637" s="109"/>
      <c r="I3637" s="108"/>
      <c r="J3637" s="115"/>
      <c r="K3637" s="113"/>
      <c r="L3637" s="108"/>
      <c r="M3637" s="115"/>
      <c r="N3637" s="113"/>
    </row>
    <row r="3638" spans="1:14" ht="16.5">
      <c r="A3638" s="105"/>
      <c r="B3638" s="67"/>
      <c r="C3638" s="67"/>
      <c r="D3638" s="67"/>
      <c r="E3638" s="68"/>
      <c r="F3638" s="108"/>
      <c r="G3638" s="111"/>
      <c r="H3638" s="109"/>
      <c r="I3638" s="108"/>
      <c r="J3638" s="115"/>
      <c r="K3638" s="113"/>
      <c r="L3638" s="108"/>
      <c r="M3638" s="115"/>
      <c r="N3638" s="113"/>
    </row>
    <row r="3639" spans="1:14" ht="16.5">
      <c r="A3639" s="105"/>
      <c r="B3639" s="67"/>
      <c r="C3639" s="67"/>
      <c r="D3639" s="67"/>
      <c r="E3639" s="68"/>
      <c r="F3639" s="108"/>
      <c r="G3639" s="111"/>
      <c r="H3639" s="109"/>
      <c r="I3639" s="108"/>
      <c r="J3639" s="115"/>
      <c r="K3639" s="113"/>
      <c r="L3639" s="108"/>
      <c r="M3639" s="115"/>
      <c r="N3639" s="113"/>
    </row>
    <row r="3640" spans="1:14" ht="16.5">
      <c r="A3640" s="105"/>
      <c r="B3640" s="67"/>
      <c r="C3640" s="67"/>
      <c r="D3640" s="67"/>
      <c r="E3640" s="68"/>
      <c r="F3640" s="108"/>
      <c r="G3640" s="111"/>
      <c r="H3640" s="109"/>
      <c r="I3640" s="108"/>
      <c r="J3640" s="115"/>
      <c r="K3640" s="113"/>
      <c r="L3640" s="108"/>
      <c r="M3640" s="115"/>
      <c r="N3640" s="113"/>
    </row>
    <row r="3641" spans="1:14" ht="16.5">
      <c r="A3641" s="105"/>
      <c r="B3641" s="67"/>
      <c r="C3641" s="67"/>
      <c r="D3641" s="67"/>
      <c r="E3641" s="68"/>
      <c r="F3641" s="108"/>
      <c r="G3641" s="111"/>
      <c r="H3641" s="109"/>
      <c r="I3641" s="108"/>
      <c r="J3641" s="115"/>
      <c r="K3641" s="113"/>
      <c r="L3641" s="108"/>
      <c r="M3641" s="115"/>
      <c r="N3641" s="113"/>
    </row>
    <row r="3642" spans="1:14" ht="16.5">
      <c r="A3642" s="105"/>
      <c r="B3642" s="67"/>
      <c r="C3642" s="67"/>
      <c r="D3642" s="67"/>
      <c r="E3642" s="68"/>
      <c r="F3642" s="108"/>
      <c r="G3642" s="111"/>
      <c r="H3642" s="109"/>
      <c r="I3642" s="108"/>
      <c r="J3642" s="115"/>
      <c r="K3642" s="113"/>
      <c r="L3642" s="108"/>
      <c r="M3642" s="115"/>
      <c r="N3642" s="113"/>
    </row>
    <row r="3643" spans="1:14" ht="16.5">
      <c r="A3643" s="105"/>
      <c r="B3643" s="67"/>
      <c r="C3643" s="67"/>
      <c r="D3643" s="67"/>
      <c r="E3643" s="68"/>
      <c r="F3643" s="108"/>
      <c r="G3643" s="111"/>
      <c r="H3643" s="109"/>
      <c r="I3643" s="108"/>
      <c r="J3643" s="115"/>
      <c r="K3643" s="113"/>
      <c r="L3643" s="108"/>
      <c r="M3643" s="115"/>
      <c r="N3643" s="113"/>
    </row>
    <row r="3644" spans="1:14" ht="16.5">
      <c r="A3644" s="105"/>
      <c r="B3644" s="67"/>
      <c r="C3644" s="67"/>
      <c r="D3644" s="67"/>
      <c r="E3644" s="68"/>
      <c r="F3644" s="108"/>
      <c r="G3644" s="111"/>
      <c r="H3644" s="109"/>
      <c r="I3644" s="108"/>
      <c r="J3644" s="115"/>
      <c r="K3644" s="113"/>
      <c r="L3644" s="108"/>
      <c r="M3644" s="115"/>
      <c r="N3644" s="113"/>
    </row>
    <row r="3645" spans="1:14" ht="16.5">
      <c r="A3645" s="105"/>
      <c r="B3645" s="67"/>
      <c r="C3645" s="67"/>
      <c r="D3645" s="67"/>
      <c r="E3645" s="68"/>
      <c r="F3645" s="108"/>
      <c r="G3645" s="111"/>
      <c r="H3645" s="109"/>
      <c r="I3645" s="108"/>
      <c r="J3645" s="115"/>
      <c r="K3645" s="113"/>
      <c r="L3645" s="108"/>
      <c r="M3645" s="115"/>
      <c r="N3645" s="113"/>
    </row>
    <row r="3646" spans="1:14" ht="16.5">
      <c r="A3646" s="105"/>
      <c r="B3646" s="67"/>
      <c r="C3646" s="67"/>
      <c r="D3646" s="67"/>
      <c r="E3646" s="68"/>
      <c r="F3646" s="108"/>
      <c r="G3646" s="111"/>
      <c r="H3646" s="109"/>
      <c r="I3646" s="108"/>
      <c r="J3646" s="115"/>
      <c r="K3646" s="113"/>
      <c r="L3646" s="108"/>
      <c r="M3646" s="115"/>
      <c r="N3646" s="113"/>
    </row>
    <row r="3647" spans="1:14" ht="16.5">
      <c r="A3647" s="105"/>
      <c r="B3647" s="67"/>
      <c r="C3647" s="67"/>
      <c r="D3647" s="67"/>
      <c r="E3647" s="68"/>
      <c r="F3647" s="108"/>
      <c r="G3647" s="111"/>
      <c r="H3647" s="109"/>
      <c r="I3647" s="108"/>
      <c r="J3647" s="115"/>
      <c r="K3647" s="113"/>
      <c r="L3647" s="108"/>
      <c r="M3647" s="115"/>
      <c r="N3647" s="113"/>
    </row>
    <row r="3648" spans="1:14" ht="16.5">
      <c r="A3648" s="105"/>
      <c r="B3648" s="67"/>
      <c r="C3648" s="67"/>
      <c r="D3648" s="67"/>
      <c r="E3648" s="68"/>
      <c r="F3648" s="108"/>
      <c r="G3648" s="111"/>
      <c r="H3648" s="109"/>
      <c r="I3648" s="108"/>
      <c r="J3648" s="115"/>
      <c r="K3648" s="113"/>
      <c r="L3648" s="108"/>
      <c r="M3648" s="115"/>
      <c r="N3648" s="113"/>
    </row>
    <row r="3649" spans="1:14" ht="16.5">
      <c r="A3649" s="105"/>
      <c r="B3649" s="67"/>
      <c r="C3649" s="67"/>
      <c r="D3649" s="67"/>
      <c r="E3649" s="68"/>
      <c r="F3649" s="108"/>
      <c r="G3649" s="111"/>
      <c r="H3649" s="109"/>
      <c r="I3649" s="108"/>
      <c r="J3649" s="115"/>
      <c r="K3649" s="113"/>
      <c r="L3649" s="108"/>
      <c r="M3649" s="115"/>
      <c r="N3649" s="113"/>
    </row>
    <row r="3650" spans="1:14" ht="16.5">
      <c r="A3650" s="105"/>
      <c r="B3650" s="67"/>
      <c r="C3650" s="67"/>
      <c r="D3650" s="67"/>
      <c r="E3650" s="68"/>
      <c r="F3650" s="108"/>
      <c r="G3650" s="111"/>
      <c r="H3650" s="109"/>
      <c r="I3650" s="108"/>
      <c r="J3650" s="115"/>
      <c r="K3650" s="113"/>
      <c r="L3650" s="108"/>
      <c r="M3650" s="115"/>
      <c r="N3650" s="113"/>
    </row>
    <row r="3651" spans="1:14" ht="16.5">
      <c r="A3651" s="105"/>
      <c r="B3651" s="67"/>
      <c r="C3651" s="67"/>
      <c r="D3651" s="67"/>
      <c r="E3651" s="68"/>
      <c r="F3651" s="108"/>
      <c r="G3651" s="111"/>
      <c r="H3651" s="109"/>
      <c r="I3651" s="108"/>
      <c r="J3651" s="115"/>
      <c r="K3651" s="113"/>
      <c r="L3651" s="108"/>
      <c r="M3651" s="115"/>
      <c r="N3651" s="113"/>
    </row>
    <row r="3652" spans="1:14" ht="16.5">
      <c r="A3652" s="105"/>
      <c r="B3652" s="67"/>
      <c r="C3652" s="67"/>
      <c r="D3652" s="67"/>
      <c r="E3652" s="68"/>
      <c r="F3652" s="108"/>
      <c r="G3652" s="111"/>
      <c r="H3652" s="109"/>
      <c r="I3652" s="108"/>
      <c r="J3652" s="115"/>
      <c r="K3652" s="113"/>
      <c r="L3652" s="108"/>
      <c r="M3652" s="115"/>
      <c r="N3652" s="113"/>
    </row>
    <row r="3653" spans="1:14" ht="16.5">
      <c r="A3653" s="105"/>
      <c r="B3653" s="67"/>
      <c r="C3653" s="67"/>
      <c r="D3653" s="67"/>
      <c r="E3653" s="68"/>
      <c r="F3653" s="108"/>
      <c r="G3653" s="111"/>
      <c r="H3653" s="109"/>
      <c r="I3653" s="108"/>
      <c r="J3653" s="115"/>
      <c r="K3653" s="113"/>
      <c r="L3653" s="108"/>
      <c r="M3653" s="115"/>
      <c r="N3653" s="113"/>
    </row>
    <row r="3654" spans="1:14" ht="16.5">
      <c r="A3654" s="105"/>
      <c r="B3654" s="67"/>
      <c r="C3654" s="67"/>
      <c r="D3654" s="67"/>
      <c r="E3654" s="68"/>
      <c r="F3654" s="108"/>
      <c r="G3654" s="111"/>
      <c r="H3654" s="109"/>
      <c r="I3654" s="108"/>
      <c r="J3654" s="115"/>
      <c r="K3654" s="113"/>
      <c r="L3654" s="108"/>
      <c r="M3654" s="115"/>
      <c r="N3654" s="113"/>
    </row>
    <row r="3655" spans="1:14" ht="16.5">
      <c r="A3655" s="105"/>
      <c r="B3655" s="67"/>
      <c r="C3655" s="67"/>
      <c r="D3655" s="67"/>
      <c r="E3655" s="68"/>
      <c r="F3655" s="108"/>
      <c r="G3655" s="111"/>
      <c r="H3655" s="109"/>
      <c r="I3655" s="108"/>
      <c r="J3655" s="115"/>
      <c r="K3655" s="113"/>
      <c r="L3655" s="108"/>
      <c r="M3655" s="115"/>
      <c r="N3655" s="113"/>
    </row>
    <row r="3656" spans="1:14" ht="16.5">
      <c r="A3656" s="105"/>
      <c r="B3656" s="67"/>
      <c r="C3656" s="67"/>
      <c r="D3656" s="67"/>
      <c r="E3656" s="68"/>
      <c r="F3656" s="108"/>
      <c r="G3656" s="111"/>
      <c r="H3656" s="109"/>
      <c r="I3656" s="108"/>
      <c r="J3656" s="115"/>
      <c r="K3656" s="113"/>
      <c r="L3656" s="108"/>
      <c r="M3656" s="115"/>
      <c r="N3656" s="113"/>
    </row>
    <row r="3657" spans="1:14" ht="16.5">
      <c r="A3657" s="105"/>
      <c r="B3657" s="67"/>
      <c r="C3657" s="67"/>
      <c r="D3657" s="67"/>
      <c r="E3657" s="68"/>
      <c r="F3657" s="108"/>
      <c r="G3657" s="111"/>
      <c r="H3657" s="109"/>
      <c r="I3657" s="108"/>
      <c r="J3657" s="115"/>
      <c r="K3657" s="113"/>
      <c r="L3657" s="108"/>
      <c r="M3657" s="115"/>
      <c r="N3657" s="113"/>
    </row>
    <row r="3658" spans="1:14" ht="16.5">
      <c r="A3658" s="105"/>
      <c r="B3658" s="67"/>
      <c r="C3658" s="67"/>
      <c r="D3658" s="67"/>
      <c r="E3658" s="68"/>
      <c r="F3658" s="108"/>
      <c r="G3658" s="111"/>
      <c r="H3658" s="109"/>
      <c r="I3658" s="108"/>
      <c r="J3658" s="115"/>
      <c r="K3658" s="113"/>
      <c r="L3658" s="108"/>
      <c r="M3658" s="115"/>
      <c r="N3658" s="113"/>
    </row>
    <row r="3659" spans="1:14" ht="16.5">
      <c r="A3659" s="105"/>
      <c r="B3659" s="67"/>
      <c r="C3659" s="67"/>
      <c r="D3659" s="67"/>
      <c r="E3659" s="68"/>
      <c r="F3659" s="108"/>
      <c r="G3659" s="111"/>
      <c r="H3659" s="109"/>
      <c r="I3659" s="108"/>
      <c r="J3659" s="115"/>
      <c r="K3659" s="113"/>
      <c r="L3659" s="108"/>
      <c r="M3659" s="115"/>
      <c r="N3659" s="113"/>
    </row>
    <row r="3660" spans="1:14" ht="16.5">
      <c r="A3660" s="105"/>
      <c r="B3660" s="67"/>
      <c r="C3660" s="67"/>
      <c r="D3660" s="67"/>
      <c r="E3660" s="68"/>
      <c r="F3660" s="108"/>
      <c r="G3660" s="111"/>
      <c r="H3660" s="109"/>
      <c r="I3660" s="108"/>
      <c r="J3660" s="115"/>
      <c r="K3660" s="113"/>
      <c r="L3660" s="108"/>
      <c r="M3660" s="115"/>
      <c r="N3660" s="113"/>
    </row>
    <row r="3661" spans="1:14" ht="16.5">
      <c r="A3661" s="105"/>
      <c r="B3661" s="67"/>
      <c r="C3661" s="67"/>
      <c r="D3661" s="67"/>
      <c r="E3661" s="68"/>
      <c r="F3661" s="108"/>
      <c r="G3661" s="111"/>
      <c r="H3661" s="109"/>
      <c r="I3661" s="108"/>
      <c r="J3661" s="115"/>
      <c r="K3661" s="113"/>
      <c r="L3661" s="108"/>
      <c r="M3661" s="115"/>
      <c r="N3661" s="113"/>
    </row>
    <row r="3662" spans="1:14" ht="16.5">
      <c r="A3662" s="105"/>
      <c r="B3662" s="67"/>
      <c r="C3662" s="67"/>
      <c r="D3662" s="67"/>
      <c r="E3662" s="68"/>
      <c r="F3662" s="108"/>
      <c r="G3662" s="111"/>
      <c r="H3662" s="109"/>
      <c r="I3662" s="108"/>
      <c r="J3662" s="115"/>
      <c r="K3662" s="113"/>
      <c r="L3662" s="108"/>
      <c r="M3662" s="115"/>
      <c r="N3662" s="113"/>
    </row>
    <row r="3663" spans="1:14" ht="16.5">
      <c r="A3663" s="105"/>
      <c r="B3663" s="67"/>
      <c r="C3663" s="67"/>
      <c r="D3663" s="67"/>
      <c r="E3663" s="68"/>
      <c r="F3663" s="108"/>
      <c r="G3663" s="111"/>
      <c r="H3663" s="109"/>
      <c r="I3663" s="108"/>
      <c r="J3663" s="115"/>
      <c r="K3663" s="113"/>
      <c r="L3663" s="108"/>
      <c r="M3663" s="115"/>
      <c r="N3663" s="113"/>
    </row>
    <row r="3664" spans="1:14" ht="16.5">
      <c r="A3664" s="105"/>
      <c r="B3664" s="67"/>
      <c r="C3664" s="67"/>
      <c r="D3664" s="67"/>
      <c r="E3664" s="68"/>
      <c r="F3664" s="108"/>
      <c r="G3664" s="111"/>
      <c r="H3664" s="109"/>
      <c r="I3664" s="108"/>
      <c r="J3664" s="115"/>
      <c r="K3664" s="113"/>
      <c r="L3664" s="108"/>
      <c r="M3664" s="115"/>
      <c r="N3664" s="113"/>
    </row>
    <row r="3665" spans="1:14" ht="16.5">
      <c r="A3665" s="105"/>
      <c r="B3665" s="67"/>
      <c r="C3665" s="67"/>
      <c r="D3665" s="67"/>
      <c r="E3665" s="68"/>
      <c r="F3665" s="108"/>
      <c r="G3665" s="111"/>
      <c r="H3665" s="109"/>
      <c r="I3665" s="108"/>
      <c r="J3665" s="115"/>
      <c r="K3665" s="113"/>
      <c r="L3665" s="108"/>
      <c r="M3665" s="115"/>
      <c r="N3665" s="113"/>
    </row>
    <row r="3666" spans="1:14" ht="16.5">
      <c r="A3666" s="105"/>
      <c r="B3666" s="67"/>
      <c r="C3666" s="67"/>
      <c r="D3666" s="67"/>
      <c r="E3666" s="68"/>
      <c r="F3666" s="108"/>
      <c r="G3666" s="111"/>
      <c r="H3666" s="109"/>
      <c r="I3666" s="108"/>
      <c r="J3666" s="115"/>
      <c r="K3666" s="113"/>
      <c r="L3666" s="108"/>
      <c r="M3666" s="115"/>
      <c r="N3666" s="113"/>
    </row>
    <row r="3667" spans="1:14" ht="16.5">
      <c r="A3667" s="105"/>
      <c r="B3667" s="67"/>
      <c r="C3667" s="67"/>
      <c r="D3667" s="67"/>
      <c r="E3667" s="68"/>
      <c r="F3667" s="108"/>
      <c r="G3667" s="111"/>
      <c r="H3667" s="109"/>
      <c r="I3667" s="108"/>
      <c r="J3667" s="115"/>
      <c r="K3667" s="113"/>
      <c r="L3667" s="108"/>
      <c r="M3667" s="115"/>
      <c r="N3667" s="113"/>
    </row>
    <row r="3668" spans="1:14" ht="16.5">
      <c r="A3668" s="105"/>
      <c r="B3668" s="67"/>
      <c r="C3668" s="67"/>
      <c r="D3668" s="67"/>
      <c r="E3668" s="68"/>
      <c r="F3668" s="108"/>
      <c r="G3668" s="111"/>
      <c r="H3668" s="109"/>
      <c r="I3668" s="108"/>
      <c r="J3668" s="115"/>
      <c r="K3668" s="113"/>
      <c r="L3668" s="108"/>
      <c r="M3668" s="115"/>
      <c r="N3668" s="113"/>
    </row>
    <row r="3669" spans="1:14" ht="16.5">
      <c r="A3669" s="105"/>
      <c r="B3669" s="67"/>
      <c r="C3669" s="67"/>
      <c r="D3669" s="67"/>
      <c r="E3669" s="68"/>
      <c r="F3669" s="108"/>
      <c r="G3669" s="111"/>
      <c r="H3669" s="109"/>
      <c r="I3669" s="108"/>
      <c r="J3669" s="115"/>
      <c r="K3669" s="113"/>
      <c r="L3669" s="108"/>
      <c r="M3669" s="115"/>
      <c r="N3669" s="113"/>
    </row>
    <row r="3670" spans="1:14" ht="16.5">
      <c r="A3670" s="105"/>
      <c r="B3670" s="67"/>
      <c r="C3670" s="67"/>
      <c r="D3670" s="67"/>
      <c r="E3670" s="68"/>
      <c r="F3670" s="108"/>
      <c r="G3670" s="111"/>
      <c r="H3670" s="109"/>
      <c r="I3670" s="108"/>
      <c r="J3670" s="115"/>
      <c r="K3670" s="113"/>
      <c r="L3670" s="108"/>
      <c r="M3670" s="115"/>
      <c r="N3670" s="113"/>
    </row>
    <row r="3671" spans="1:14" ht="16.5">
      <c r="A3671" s="105"/>
      <c r="B3671" s="67"/>
      <c r="C3671" s="67"/>
      <c r="D3671" s="67"/>
      <c r="E3671" s="68"/>
      <c r="F3671" s="108"/>
      <c r="G3671" s="111"/>
      <c r="H3671" s="109"/>
      <c r="I3671" s="108"/>
      <c r="J3671" s="115"/>
      <c r="K3671" s="113"/>
      <c r="L3671" s="108"/>
      <c r="M3671" s="115"/>
      <c r="N3671" s="113"/>
    </row>
    <row r="3672" spans="1:14" ht="16.5">
      <c r="A3672" s="105"/>
      <c r="B3672" s="67"/>
      <c r="C3672" s="67"/>
      <c r="D3672" s="67"/>
      <c r="E3672" s="68"/>
      <c r="F3672" s="108"/>
      <c r="G3672" s="111"/>
      <c r="H3672" s="109"/>
      <c r="I3672" s="108"/>
      <c r="J3672" s="115"/>
      <c r="K3672" s="113"/>
      <c r="L3672" s="108"/>
      <c r="M3672" s="115"/>
      <c r="N3672" s="113"/>
    </row>
    <row r="3673" spans="1:14" ht="16.5">
      <c r="A3673" s="105"/>
      <c r="B3673" s="67"/>
      <c r="C3673" s="67"/>
      <c r="D3673" s="67"/>
      <c r="E3673" s="68"/>
      <c r="F3673" s="108"/>
      <c r="G3673" s="111"/>
      <c r="H3673" s="109"/>
      <c r="I3673" s="108"/>
      <c r="J3673" s="115"/>
      <c r="K3673" s="113"/>
      <c r="L3673" s="108"/>
      <c r="M3673" s="115"/>
      <c r="N3673" s="113"/>
    </row>
    <row r="3674" spans="1:14" ht="16.5">
      <c r="A3674" s="105"/>
      <c r="B3674" s="67"/>
      <c r="C3674" s="67"/>
      <c r="D3674" s="67"/>
      <c r="E3674" s="68"/>
      <c r="F3674" s="108"/>
      <c r="G3674" s="111"/>
      <c r="H3674" s="109"/>
      <c r="I3674" s="108"/>
      <c r="J3674" s="115"/>
      <c r="K3674" s="113"/>
      <c r="L3674" s="108"/>
      <c r="M3674" s="115"/>
      <c r="N3674" s="113"/>
    </row>
    <row r="3675" spans="1:14" ht="16.5">
      <c r="A3675" s="105"/>
      <c r="B3675" s="67"/>
      <c r="C3675" s="67"/>
      <c r="D3675" s="67"/>
      <c r="E3675" s="68"/>
      <c r="F3675" s="108"/>
      <c r="G3675" s="111"/>
      <c r="H3675" s="109"/>
      <c r="I3675" s="108"/>
      <c r="J3675" s="115"/>
      <c r="K3675" s="113"/>
      <c r="L3675" s="108"/>
      <c r="M3675" s="115"/>
      <c r="N3675" s="113"/>
    </row>
    <row r="3676" spans="1:14" ht="16.5">
      <c r="A3676" s="105"/>
      <c r="B3676" s="67"/>
      <c r="C3676" s="67"/>
      <c r="D3676" s="67"/>
      <c r="E3676" s="68"/>
      <c r="F3676" s="108"/>
      <c r="G3676" s="111"/>
      <c r="H3676" s="109"/>
      <c r="I3676" s="108"/>
      <c r="J3676" s="115"/>
      <c r="K3676" s="113"/>
      <c r="L3676" s="108"/>
      <c r="M3676" s="115"/>
      <c r="N3676" s="113"/>
    </row>
    <row r="3677" spans="1:14" ht="16.5">
      <c r="A3677" s="105"/>
      <c r="B3677" s="67"/>
      <c r="C3677" s="67"/>
      <c r="D3677" s="67"/>
      <c r="E3677" s="68"/>
      <c r="F3677" s="108"/>
      <c r="G3677" s="111"/>
      <c r="H3677" s="109"/>
      <c r="I3677" s="108"/>
      <c r="J3677" s="115"/>
      <c r="K3677" s="113"/>
      <c r="L3677" s="108"/>
      <c r="M3677" s="115"/>
      <c r="N3677" s="113"/>
    </row>
    <row r="3678" spans="1:14" ht="16.5">
      <c r="A3678" s="105"/>
      <c r="B3678" s="67"/>
      <c r="C3678" s="67"/>
      <c r="D3678" s="67"/>
      <c r="E3678" s="68"/>
      <c r="F3678" s="108"/>
      <c r="G3678" s="111"/>
      <c r="H3678" s="109"/>
      <c r="I3678" s="108"/>
      <c r="J3678" s="115"/>
      <c r="K3678" s="113"/>
      <c r="L3678" s="108"/>
      <c r="M3678" s="115"/>
      <c r="N3678" s="113"/>
    </row>
    <row r="3679" spans="1:14" ht="16.5">
      <c r="A3679" s="105"/>
      <c r="B3679" s="67"/>
      <c r="C3679" s="67"/>
      <c r="D3679" s="67"/>
      <c r="E3679" s="68"/>
      <c r="F3679" s="108"/>
      <c r="G3679" s="111"/>
      <c r="H3679" s="109"/>
      <c r="I3679" s="108"/>
      <c r="J3679" s="115"/>
      <c r="K3679" s="113"/>
      <c r="L3679" s="108"/>
      <c r="M3679" s="115"/>
      <c r="N3679" s="113"/>
    </row>
    <row r="3680" spans="1:14" ht="16.5">
      <c r="A3680" s="105"/>
      <c r="B3680" s="67"/>
      <c r="C3680" s="67"/>
      <c r="D3680" s="67"/>
      <c r="E3680" s="68"/>
      <c r="F3680" s="108"/>
      <c r="G3680" s="111"/>
      <c r="H3680" s="109"/>
      <c r="I3680" s="108"/>
      <c r="J3680" s="115"/>
      <c r="K3680" s="113"/>
      <c r="L3680" s="108"/>
      <c r="M3680" s="115"/>
      <c r="N3680" s="113"/>
    </row>
    <row r="3681" spans="1:14" ht="16.5">
      <c r="A3681" s="105"/>
      <c r="B3681" s="67"/>
      <c r="C3681" s="67"/>
      <c r="D3681" s="67"/>
      <c r="E3681" s="68"/>
      <c r="F3681" s="108"/>
      <c r="G3681" s="111"/>
      <c r="H3681" s="109"/>
      <c r="I3681" s="108"/>
      <c r="J3681" s="115"/>
      <c r="K3681" s="113"/>
      <c r="L3681" s="108"/>
      <c r="M3681" s="115"/>
      <c r="N3681" s="113"/>
    </row>
    <row r="3682" spans="1:14" ht="16.5">
      <c r="A3682" s="105"/>
      <c r="B3682" s="67"/>
      <c r="C3682" s="67"/>
      <c r="D3682" s="67"/>
      <c r="E3682" s="68"/>
      <c r="F3682" s="108"/>
      <c r="G3682" s="111"/>
      <c r="H3682" s="109"/>
      <c r="I3682" s="108"/>
      <c r="J3682" s="115"/>
      <c r="K3682" s="113"/>
      <c r="L3682" s="108"/>
      <c r="M3682" s="115"/>
      <c r="N3682" s="113"/>
    </row>
    <row r="3683" spans="1:14" ht="16.5">
      <c r="A3683" s="105"/>
      <c r="B3683" s="67"/>
      <c r="C3683" s="67"/>
      <c r="D3683" s="67"/>
      <c r="E3683" s="68"/>
      <c r="F3683" s="108"/>
      <c r="G3683" s="111"/>
      <c r="H3683" s="109"/>
      <c r="I3683" s="108"/>
      <c r="J3683" s="115"/>
      <c r="K3683" s="113"/>
      <c r="L3683" s="108"/>
      <c r="M3683" s="115"/>
      <c r="N3683" s="113"/>
    </row>
    <row r="3684" spans="1:14" ht="16.5">
      <c r="A3684" s="105"/>
      <c r="B3684" s="67"/>
      <c r="C3684" s="67"/>
      <c r="D3684" s="67"/>
      <c r="E3684" s="68"/>
      <c r="F3684" s="108"/>
      <c r="G3684" s="111"/>
      <c r="H3684" s="109"/>
      <c r="I3684" s="108"/>
      <c r="J3684" s="115"/>
      <c r="K3684" s="113"/>
      <c r="L3684" s="108"/>
      <c r="M3684" s="115"/>
      <c r="N3684" s="113"/>
    </row>
    <row r="3685" spans="1:14" ht="16.5">
      <c r="A3685" s="105"/>
      <c r="B3685" s="67"/>
      <c r="C3685" s="67"/>
      <c r="D3685" s="67"/>
      <c r="E3685" s="68"/>
      <c r="F3685" s="195"/>
      <c r="G3685" s="196"/>
      <c r="H3685" s="197"/>
      <c r="I3685" s="108"/>
      <c r="J3685" s="115"/>
      <c r="K3685" s="113"/>
      <c r="L3685" s="108"/>
      <c r="M3685" s="115"/>
      <c r="N3685" s="113"/>
    </row>
    <row r="3686" spans="1:14" ht="16.5">
      <c r="A3686" s="105"/>
      <c r="B3686" s="67"/>
      <c r="C3686" s="67"/>
      <c r="D3686" s="67"/>
      <c r="E3686" s="68"/>
      <c r="F3686" s="108"/>
      <c r="G3686" s="111"/>
      <c r="H3686" s="109"/>
      <c r="I3686" s="108"/>
      <c r="J3686" s="115"/>
      <c r="K3686" s="113"/>
      <c r="L3686" s="108"/>
      <c r="M3686" s="115"/>
      <c r="N3686" s="113"/>
    </row>
    <row r="3687" spans="1:14" ht="16.5">
      <c r="A3687" s="105"/>
      <c r="B3687" s="67"/>
      <c r="C3687" s="67"/>
      <c r="D3687" s="67"/>
      <c r="E3687" s="68"/>
      <c r="F3687" s="108"/>
      <c r="G3687" s="111"/>
      <c r="H3687" s="109"/>
      <c r="I3687" s="108"/>
      <c r="J3687" s="115"/>
      <c r="K3687" s="113"/>
      <c r="L3687" s="108"/>
      <c r="M3687" s="115"/>
      <c r="N3687" s="113"/>
    </row>
    <row r="3688" spans="1:14" ht="16.5">
      <c r="A3688" s="105"/>
      <c r="B3688" s="67"/>
      <c r="C3688" s="67"/>
      <c r="D3688" s="67"/>
      <c r="E3688" s="68"/>
      <c r="F3688" s="108"/>
      <c r="G3688" s="111"/>
      <c r="H3688" s="109"/>
      <c r="I3688" s="108"/>
      <c r="J3688" s="115"/>
      <c r="K3688" s="113"/>
      <c r="L3688" s="108"/>
      <c r="M3688" s="115"/>
      <c r="N3688" s="113"/>
    </row>
    <row r="3689" spans="1:14" ht="16.5">
      <c r="A3689" s="105"/>
      <c r="B3689" s="67"/>
      <c r="C3689" s="67"/>
      <c r="D3689" s="67"/>
      <c r="E3689" s="68"/>
      <c r="F3689" s="108"/>
      <c r="G3689" s="111"/>
      <c r="H3689" s="109"/>
      <c r="I3689" s="108"/>
      <c r="J3689" s="115"/>
      <c r="K3689" s="113"/>
      <c r="L3689" s="108"/>
      <c r="M3689" s="115"/>
      <c r="N3689" s="113"/>
    </row>
    <row r="3690" spans="1:14" ht="16.5">
      <c r="A3690" s="105"/>
      <c r="B3690" s="67"/>
      <c r="C3690" s="67"/>
      <c r="D3690" s="67"/>
      <c r="E3690" s="68"/>
      <c r="F3690" s="108"/>
      <c r="G3690" s="111"/>
      <c r="H3690" s="109"/>
      <c r="I3690" s="108"/>
      <c r="J3690" s="115"/>
      <c r="K3690" s="113"/>
      <c r="L3690" s="108"/>
      <c r="M3690" s="115"/>
      <c r="N3690" s="113"/>
    </row>
    <row r="3691" spans="1:14" ht="16.5">
      <c r="A3691" s="105"/>
      <c r="B3691" s="67"/>
      <c r="C3691" s="67"/>
      <c r="D3691" s="67"/>
      <c r="E3691" s="68"/>
      <c r="F3691" s="108"/>
      <c r="G3691" s="111"/>
      <c r="H3691" s="109"/>
      <c r="I3691" s="108"/>
      <c r="J3691" s="115"/>
      <c r="K3691" s="113"/>
      <c r="L3691" s="108"/>
      <c r="M3691" s="115"/>
      <c r="N3691" s="113"/>
    </row>
    <row r="3692" spans="1:14" ht="16.5">
      <c r="A3692" s="105"/>
      <c r="B3692" s="67"/>
      <c r="C3692" s="67"/>
      <c r="D3692" s="67"/>
      <c r="E3692" s="68"/>
      <c r="F3692" s="108"/>
      <c r="G3692" s="111"/>
      <c r="H3692" s="109"/>
      <c r="I3692" s="108"/>
      <c r="J3692" s="115"/>
      <c r="K3692" s="113"/>
      <c r="L3692" s="108"/>
      <c r="M3692" s="115"/>
      <c r="N3692" s="113"/>
    </row>
    <row r="3693" spans="1:14" ht="16.5">
      <c r="A3693" s="105"/>
      <c r="B3693" s="67"/>
      <c r="C3693" s="67"/>
      <c r="D3693" s="67"/>
      <c r="E3693" s="68"/>
      <c r="F3693" s="108"/>
      <c r="G3693" s="111"/>
      <c r="H3693" s="109"/>
      <c r="I3693" s="108"/>
      <c r="J3693" s="115"/>
      <c r="K3693" s="113"/>
      <c r="L3693" s="108"/>
      <c r="M3693" s="115"/>
      <c r="N3693" s="113"/>
    </row>
    <row r="3694" spans="1:14" ht="16.5">
      <c r="A3694" s="105"/>
      <c r="B3694" s="67"/>
      <c r="C3694" s="67"/>
      <c r="D3694" s="67"/>
      <c r="E3694" s="68"/>
      <c r="F3694" s="108"/>
      <c r="G3694" s="111"/>
      <c r="H3694" s="109"/>
      <c r="I3694" s="108"/>
      <c r="J3694" s="115"/>
      <c r="K3694" s="113"/>
      <c r="L3694" s="108"/>
      <c r="M3694" s="115"/>
      <c r="N3694" s="113"/>
    </row>
    <row r="3695" spans="1:14" ht="16.5">
      <c r="A3695" s="105"/>
      <c r="B3695" s="67"/>
      <c r="C3695" s="67"/>
      <c r="D3695" s="67"/>
      <c r="E3695" s="68"/>
      <c r="F3695" s="108"/>
      <c r="G3695" s="111"/>
      <c r="H3695" s="109"/>
      <c r="I3695" s="108"/>
      <c r="J3695" s="115"/>
      <c r="K3695" s="113"/>
      <c r="L3695" s="108"/>
      <c r="M3695" s="115"/>
      <c r="N3695" s="113"/>
    </row>
    <row r="3696" spans="1:14" ht="16.5">
      <c r="A3696" s="105"/>
      <c r="B3696" s="67"/>
      <c r="C3696" s="67"/>
      <c r="D3696" s="67"/>
      <c r="E3696" s="68"/>
      <c r="F3696" s="108"/>
      <c r="G3696" s="111"/>
      <c r="H3696" s="109"/>
      <c r="I3696" s="108"/>
      <c r="J3696" s="115"/>
      <c r="K3696" s="113"/>
      <c r="L3696" s="108"/>
      <c r="M3696" s="115"/>
      <c r="N3696" s="113"/>
    </row>
    <row r="3697" spans="1:14" ht="16.5">
      <c r="A3697" s="105"/>
      <c r="B3697" s="67"/>
      <c r="C3697" s="67"/>
      <c r="D3697" s="67"/>
      <c r="E3697" s="68"/>
      <c r="F3697" s="108"/>
      <c r="G3697" s="111"/>
      <c r="H3697" s="109"/>
      <c r="I3697" s="108"/>
      <c r="J3697" s="115"/>
      <c r="K3697" s="113"/>
      <c r="L3697" s="108"/>
      <c r="M3697" s="115"/>
      <c r="N3697" s="113"/>
    </row>
    <row r="3698" spans="1:14" ht="16.5">
      <c r="A3698" s="105"/>
      <c r="B3698" s="67"/>
      <c r="C3698" s="67"/>
      <c r="D3698" s="67"/>
      <c r="E3698" s="68"/>
      <c r="F3698" s="108"/>
      <c r="G3698" s="111"/>
      <c r="H3698" s="109"/>
      <c r="I3698" s="108"/>
      <c r="J3698" s="115"/>
      <c r="K3698" s="113"/>
      <c r="L3698" s="108"/>
      <c r="M3698" s="115"/>
      <c r="N3698" s="113"/>
    </row>
    <row r="3699" spans="1:14" ht="16.5">
      <c r="A3699" s="105"/>
      <c r="B3699" s="67"/>
      <c r="C3699" s="67"/>
      <c r="D3699" s="67"/>
      <c r="E3699" s="68"/>
      <c r="F3699" s="108"/>
      <c r="G3699" s="111"/>
      <c r="H3699" s="109"/>
      <c r="I3699" s="108"/>
      <c r="J3699" s="115"/>
      <c r="K3699" s="113"/>
      <c r="L3699" s="108"/>
      <c r="M3699" s="115"/>
      <c r="N3699" s="113"/>
    </row>
    <row r="3700" spans="1:14" ht="16.5">
      <c r="A3700" s="105"/>
      <c r="B3700" s="67"/>
      <c r="C3700" s="67"/>
      <c r="D3700" s="67"/>
      <c r="E3700" s="68"/>
      <c r="F3700" s="108"/>
      <c r="G3700" s="111"/>
      <c r="H3700" s="109"/>
      <c r="I3700" s="108"/>
      <c r="J3700" s="115"/>
      <c r="K3700" s="113"/>
      <c r="L3700" s="108"/>
      <c r="M3700" s="115"/>
      <c r="N3700" s="113"/>
    </row>
    <row r="3701" spans="1:14" ht="16.5">
      <c r="A3701" s="105"/>
      <c r="B3701" s="67"/>
      <c r="C3701" s="67"/>
      <c r="D3701" s="67"/>
      <c r="E3701" s="68"/>
      <c r="F3701" s="108"/>
      <c r="G3701" s="111"/>
      <c r="H3701" s="109"/>
      <c r="I3701" s="108"/>
      <c r="J3701" s="115"/>
      <c r="K3701" s="113"/>
      <c r="L3701" s="108"/>
      <c r="M3701" s="115"/>
      <c r="N3701" s="113"/>
    </row>
    <row r="3702" spans="1:14" ht="16.5">
      <c r="A3702" s="105"/>
      <c r="B3702" s="67"/>
      <c r="C3702" s="67"/>
      <c r="D3702" s="67"/>
      <c r="E3702" s="68"/>
      <c r="F3702" s="108"/>
      <c r="G3702" s="111"/>
      <c r="H3702" s="109"/>
      <c r="I3702" s="108"/>
      <c r="J3702" s="115"/>
      <c r="K3702" s="113"/>
      <c r="L3702" s="108"/>
      <c r="M3702" s="115"/>
      <c r="N3702" s="113"/>
    </row>
    <row r="3703" spans="1:14" ht="16.5">
      <c r="A3703" s="105"/>
      <c r="B3703" s="67"/>
      <c r="C3703" s="67"/>
      <c r="D3703" s="67"/>
      <c r="E3703" s="68"/>
      <c r="F3703" s="108"/>
      <c r="G3703" s="111"/>
      <c r="H3703" s="109"/>
      <c r="I3703" s="108"/>
      <c r="J3703" s="115"/>
      <c r="K3703" s="113"/>
      <c r="L3703" s="108"/>
      <c r="M3703" s="115"/>
      <c r="N3703" s="113"/>
    </row>
    <row r="3704" spans="1:14" ht="16.5">
      <c r="A3704" s="105"/>
      <c r="B3704" s="67"/>
      <c r="C3704" s="67"/>
      <c r="D3704" s="67"/>
      <c r="E3704" s="68"/>
      <c r="F3704" s="108"/>
      <c r="G3704" s="111"/>
      <c r="H3704" s="109"/>
      <c r="I3704" s="108"/>
      <c r="J3704" s="115"/>
      <c r="K3704" s="113"/>
      <c r="L3704" s="108"/>
      <c r="M3704" s="115"/>
      <c r="N3704" s="113"/>
    </row>
    <row r="3705" spans="1:14" ht="16.5">
      <c r="A3705" s="105"/>
      <c r="B3705" s="67"/>
      <c r="C3705" s="67"/>
      <c r="D3705" s="67"/>
      <c r="E3705" s="68"/>
      <c r="F3705" s="108"/>
      <c r="G3705" s="111"/>
      <c r="H3705" s="109"/>
      <c r="I3705" s="108"/>
      <c r="J3705" s="115"/>
      <c r="K3705" s="113"/>
      <c r="L3705" s="108"/>
      <c r="M3705" s="115"/>
      <c r="N3705" s="113"/>
    </row>
    <row r="3706" spans="1:14" ht="16.5">
      <c r="A3706" s="105"/>
      <c r="B3706" s="67"/>
      <c r="C3706" s="67"/>
      <c r="D3706" s="67"/>
      <c r="E3706" s="68"/>
      <c r="F3706" s="108"/>
      <c r="G3706" s="111"/>
      <c r="H3706" s="109"/>
      <c r="I3706" s="108"/>
      <c r="J3706" s="115"/>
      <c r="K3706" s="113"/>
      <c r="L3706" s="108"/>
      <c r="M3706" s="115"/>
      <c r="N3706" s="113"/>
    </row>
    <row r="3707" spans="1:14" ht="16.5">
      <c r="A3707" s="105"/>
      <c r="B3707" s="67"/>
      <c r="C3707" s="67"/>
      <c r="D3707" s="67"/>
      <c r="E3707" s="68"/>
      <c r="F3707" s="108"/>
      <c r="G3707" s="111"/>
      <c r="H3707" s="109"/>
      <c r="I3707" s="108"/>
      <c r="J3707" s="115"/>
      <c r="K3707" s="113"/>
      <c r="L3707" s="108"/>
      <c r="M3707" s="115"/>
      <c r="N3707" s="113"/>
    </row>
    <row r="3708" spans="1:14" ht="16.5">
      <c r="A3708" s="105"/>
      <c r="B3708" s="67"/>
      <c r="C3708" s="67"/>
      <c r="D3708" s="67"/>
      <c r="E3708" s="68"/>
      <c r="F3708" s="108"/>
      <c r="G3708" s="111"/>
      <c r="H3708" s="109"/>
      <c r="I3708" s="108"/>
      <c r="J3708" s="115"/>
      <c r="K3708" s="113"/>
      <c r="L3708" s="108"/>
      <c r="M3708" s="115"/>
      <c r="N3708" s="113"/>
    </row>
    <row r="3709" spans="1:14" ht="16.5">
      <c r="A3709" s="105"/>
      <c r="B3709" s="67"/>
      <c r="C3709" s="67"/>
      <c r="D3709" s="67"/>
      <c r="E3709" s="68"/>
      <c r="F3709" s="108"/>
      <c r="G3709" s="111"/>
      <c r="H3709" s="109"/>
      <c r="I3709" s="108"/>
      <c r="J3709" s="115"/>
      <c r="K3709" s="113"/>
      <c r="L3709" s="108"/>
      <c r="M3709" s="115"/>
      <c r="N3709" s="113"/>
    </row>
    <row r="3710" spans="1:14" ht="16.5">
      <c r="A3710" s="105"/>
      <c r="B3710" s="67"/>
      <c r="C3710" s="67"/>
      <c r="D3710" s="67"/>
      <c r="E3710" s="68"/>
      <c r="F3710" s="108"/>
      <c r="G3710" s="111"/>
      <c r="H3710" s="109"/>
      <c r="I3710" s="108"/>
      <c r="J3710" s="115"/>
      <c r="K3710" s="113"/>
      <c r="L3710" s="108"/>
      <c r="M3710" s="115"/>
      <c r="N3710" s="113"/>
    </row>
    <row r="3711" spans="1:14" ht="16.5">
      <c r="A3711" s="105"/>
      <c r="B3711" s="67"/>
      <c r="C3711" s="67"/>
      <c r="D3711" s="67"/>
      <c r="E3711" s="68"/>
      <c r="F3711" s="108"/>
      <c r="G3711" s="111"/>
      <c r="H3711" s="109"/>
      <c r="I3711" s="108"/>
      <c r="J3711" s="115"/>
      <c r="K3711" s="113"/>
      <c r="L3711" s="108"/>
      <c r="M3711" s="115"/>
      <c r="N3711" s="113"/>
    </row>
    <row r="3712" spans="1:14" ht="16.5">
      <c r="A3712" s="105"/>
      <c r="B3712" s="67"/>
      <c r="C3712" s="67"/>
      <c r="D3712" s="67"/>
      <c r="E3712" s="68"/>
      <c r="F3712" s="108"/>
      <c r="G3712" s="111"/>
      <c r="H3712" s="109"/>
      <c r="I3712" s="108"/>
      <c r="J3712" s="115"/>
      <c r="K3712" s="113"/>
      <c r="L3712" s="108"/>
      <c r="M3712" s="115"/>
      <c r="N3712" s="113"/>
    </row>
    <row r="3713" spans="1:14" ht="16.5">
      <c r="A3713" s="105"/>
      <c r="B3713" s="67"/>
      <c r="C3713" s="67"/>
      <c r="D3713" s="67"/>
      <c r="E3713" s="68"/>
      <c r="F3713" s="108"/>
      <c r="G3713" s="111"/>
      <c r="H3713" s="109"/>
      <c r="I3713" s="108"/>
      <c r="J3713" s="115"/>
      <c r="K3713" s="113"/>
      <c r="L3713" s="108"/>
      <c r="M3713" s="115"/>
      <c r="N3713" s="113"/>
    </row>
    <row r="3714" spans="1:14" ht="16.5">
      <c r="A3714" s="105"/>
      <c r="B3714" s="67"/>
      <c r="C3714" s="67"/>
      <c r="D3714" s="67"/>
      <c r="E3714" s="68"/>
      <c r="F3714" s="108"/>
      <c r="G3714" s="111"/>
      <c r="H3714" s="109"/>
      <c r="I3714" s="108"/>
      <c r="J3714" s="115"/>
      <c r="K3714" s="113"/>
      <c r="L3714" s="108"/>
      <c r="M3714" s="115"/>
      <c r="N3714" s="113"/>
    </row>
    <row r="3715" spans="1:14" ht="16.5">
      <c r="A3715" s="105"/>
      <c r="B3715" s="67"/>
      <c r="C3715" s="67"/>
      <c r="D3715" s="67"/>
      <c r="E3715" s="68"/>
      <c r="F3715" s="108"/>
      <c r="G3715" s="111"/>
      <c r="H3715" s="109"/>
      <c r="I3715" s="108"/>
      <c r="J3715" s="115"/>
      <c r="K3715" s="113"/>
      <c r="L3715" s="108"/>
      <c r="M3715" s="115"/>
      <c r="N3715" s="113"/>
    </row>
    <row r="3716" spans="1:14" ht="16.5">
      <c r="A3716" s="105"/>
      <c r="B3716" s="67"/>
      <c r="C3716" s="67"/>
      <c r="D3716" s="67"/>
      <c r="E3716" s="68"/>
      <c r="F3716" s="108"/>
      <c r="G3716" s="111"/>
      <c r="H3716" s="109"/>
      <c r="I3716" s="108"/>
      <c r="J3716" s="115"/>
      <c r="K3716" s="113"/>
      <c r="L3716" s="108"/>
      <c r="M3716" s="115"/>
      <c r="N3716" s="113"/>
    </row>
    <row r="3717" spans="1:14" ht="16.5">
      <c r="A3717" s="105"/>
      <c r="B3717" s="67"/>
      <c r="C3717" s="67"/>
      <c r="D3717" s="67"/>
      <c r="E3717" s="68"/>
      <c r="F3717" s="108"/>
      <c r="G3717" s="111"/>
      <c r="H3717" s="109"/>
      <c r="I3717" s="108"/>
      <c r="J3717" s="115"/>
      <c r="K3717" s="113"/>
      <c r="L3717" s="108"/>
      <c r="M3717" s="115"/>
      <c r="N3717" s="113"/>
    </row>
    <row r="3718" spans="1:14" ht="16.5">
      <c r="A3718" s="105"/>
      <c r="B3718" s="67"/>
      <c r="C3718" s="67"/>
      <c r="D3718" s="67"/>
      <c r="E3718" s="68"/>
      <c r="F3718" s="108"/>
      <c r="G3718" s="111"/>
      <c r="H3718" s="109"/>
      <c r="I3718" s="108"/>
      <c r="J3718" s="115"/>
      <c r="K3718" s="113"/>
      <c r="L3718" s="108"/>
      <c r="M3718" s="115"/>
      <c r="N3718" s="113"/>
    </row>
    <row r="3719" spans="1:14" ht="16.5">
      <c r="A3719" s="105"/>
      <c r="B3719" s="67"/>
      <c r="C3719" s="67"/>
      <c r="D3719" s="67"/>
      <c r="E3719" s="68"/>
      <c r="F3719" s="108"/>
      <c r="G3719" s="111"/>
      <c r="H3719" s="109"/>
      <c r="I3719" s="108"/>
      <c r="J3719" s="115"/>
      <c r="K3719" s="113"/>
      <c r="L3719" s="108"/>
      <c r="M3719" s="115"/>
      <c r="N3719" s="113"/>
    </row>
    <row r="3720" spans="1:14" ht="16.5">
      <c r="A3720" s="105"/>
      <c r="B3720" s="67"/>
      <c r="C3720" s="67"/>
      <c r="D3720" s="67"/>
      <c r="E3720" s="68"/>
      <c r="F3720" s="108"/>
      <c r="G3720" s="111"/>
      <c r="H3720" s="109"/>
      <c r="I3720" s="108"/>
      <c r="J3720" s="115"/>
      <c r="K3720" s="113"/>
      <c r="L3720" s="108"/>
      <c r="M3720" s="115"/>
      <c r="N3720" s="113"/>
    </row>
    <row r="3721" spans="1:14" ht="16.5">
      <c r="A3721" s="105"/>
      <c r="B3721" s="67"/>
      <c r="C3721" s="67"/>
      <c r="D3721" s="67"/>
      <c r="E3721" s="68"/>
      <c r="F3721" s="108"/>
      <c r="G3721" s="111"/>
      <c r="H3721" s="109"/>
      <c r="I3721" s="108"/>
      <c r="J3721" s="115"/>
      <c r="K3721" s="113"/>
      <c r="L3721" s="108"/>
      <c r="M3721" s="115"/>
      <c r="N3721" s="113"/>
    </row>
    <row r="3722" spans="1:14" ht="16.5">
      <c r="A3722" s="105"/>
      <c r="B3722" s="67"/>
      <c r="C3722" s="67"/>
      <c r="D3722" s="67"/>
      <c r="E3722" s="68"/>
      <c r="F3722" s="108"/>
      <c r="G3722" s="111"/>
      <c r="H3722" s="109"/>
      <c r="I3722" s="108"/>
      <c r="J3722" s="115"/>
      <c r="K3722" s="113"/>
      <c r="L3722" s="108"/>
      <c r="M3722" s="115"/>
      <c r="N3722" s="113"/>
    </row>
    <row r="3723" spans="1:14" ht="16.5">
      <c r="A3723" s="105"/>
      <c r="B3723" s="67"/>
      <c r="C3723" s="67"/>
      <c r="D3723" s="67"/>
      <c r="E3723" s="68"/>
      <c r="F3723" s="108"/>
      <c r="G3723" s="111"/>
      <c r="H3723" s="109"/>
      <c r="I3723" s="108"/>
      <c r="J3723" s="115"/>
      <c r="K3723" s="113"/>
      <c r="L3723" s="108"/>
      <c r="M3723" s="115"/>
      <c r="N3723" s="113"/>
    </row>
    <row r="3724" spans="1:14" ht="16.5">
      <c r="A3724" s="105"/>
      <c r="B3724" s="67"/>
      <c r="C3724" s="67"/>
      <c r="D3724" s="67"/>
      <c r="E3724" s="68"/>
      <c r="F3724" s="108"/>
      <c r="G3724" s="111"/>
      <c r="H3724" s="109"/>
      <c r="I3724" s="108"/>
      <c r="J3724" s="115"/>
      <c r="K3724" s="113"/>
      <c r="L3724" s="108"/>
      <c r="M3724" s="115"/>
      <c r="N3724" s="113"/>
    </row>
    <row r="3725" spans="1:14" ht="16.5">
      <c r="A3725" s="105"/>
      <c r="B3725" s="67"/>
      <c r="C3725" s="67"/>
      <c r="D3725" s="67"/>
      <c r="E3725" s="68"/>
      <c r="F3725" s="108"/>
      <c r="G3725" s="111"/>
      <c r="H3725" s="109"/>
      <c r="I3725" s="108"/>
      <c r="J3725" s="115"/>
      <c r="K3725" s="113"/>
      <c r="L3725" s="108"/>
      <c r="M3725" s="115"/>
      <c r="N3725" s="113"/>
    </row>
    <row r="3726" spans="1:14" ht="16.5">
      <c r="A3726" s="105"/>
      <c r="B3726" s="67"/>
      <c r="C3726" s="67"/>
      <c r="D3726" s="67"/>
      <c r="E3726" s="68"/>
      <c r="F3726" s="108"/>
      <c r="G3726" s="111"/>
      <c r="H3726" s="109"/>
      <c r="I3726" s="108"/>
      <c r="J3726" s="115"/>
      <c r="K3726" s="113"/>
      <c r="L3726" s="108"/>
      <c r="M3726" s="115"/>
      <c r="N3726" s="113"/>
    </row>
    <row r="3727" spans="1:14" ht="16.5">
      <c r="A3727" s="105"/>
      <c r="B3727" s="67"/>
      <c r="C3727" s="67"/>
      <c r="D3727" s="67"/>
      <c r="E3727" s="68"/>
      <c r="F3727" s="108"/>
      <c r="G3727" s="111"/>
      <c r="H3727" s="109"/>
      <c r="I3727" s="108"/>
      <c r="J3727" s="115"/>
      <c r="K3727" s="113"/>
      <c r="L3727" s="108"/>
      <c r="M3727" s="115"/>
      <c r="N3727" s="113"/>
    </row>
    <row r="3728" spans="1:14" ht="16.5">
      <c r="A3728" s="105"/>
      <c r="B3728" s="67"/>
      <c r="C3728" s="67"/>
      <c r="D3728" s="67"/>
      <c r="E3728" s="68"/>
      <c r="F3728" s="108"/>
      <c r="G3728" s="111"/>
      <c r="H3728" s="109"/>
      <c r="I3728" s="108"/>
      <c r="J3728" s="115"/>
      <c r="K3728" s="113"/>
      <c r="L3728" s="108"/>
      <c r="M3728" s="115"/>
      <c r="N3728" s="113"/>
    </row>
    <row r="3729" spans="1:14" ht="16.5">
      <c r="A3729" s="105"/>
      <c r="B3729" s="67"/>
      <c r="C3729" s="67"/>
      <c r="D3729" s="67"/>
      <c r="E3729" s="68"/>
      <c r="F3729" s="108"/>
      <c r="G3729" s="111"/>
      <c r="H3729" s="109"/>
      <c r="I3729" s="108"/>
      <c r="J3729" s="115"/>
      <c r="K3729" s="113"/>
      <c r="L3729" s="108"/>
      <c r="M3729" s="115"/>
      <c r="N3729" s="113"/>
    </row>
    <row r="3730" spans="1:14" ht="16.5">
      <c r="A3730" s="105"/>
      <c r="B3730" s="67"/>
      <c r="C3730" s="67"/>
      <c r="D3730" s="67"/>
      <c r="E3730" s="68"/>
      <c r="F3730" s="108"/>
      <c r="G3730" s="111"/>
      <c r="H3730" s="109"/>
      <c r="I3730" s="108"/>
      <c r="J3730" s="115"/>
      <c r="K3730" s="113"/>
      <c r="L3730" s="108"/>
      <c r="M3730" s="115"/>
      <c r="N3730" s="113"/>
    </row>
    <row r="3731" spans="1:14" ht="16.5">
      <c r="A3731" s="105"/>
      <c r="B3731" s="67"/>
      <c r="C3731" s="67"/>
      <c r="D3731" s="67"/>
      <c r="E3731" s="68"/>
      <c r="F3731" s="108"/>
      <c r="G3731" s="111"/>
      <c r="H3731" s="109"/>
      <c r="I3731" s="108"/>
      <c r="J3731" s="115"/>
      <c r="K3731" s="113"/>
      <c r="L3731" s="108"/>
      <c r="M3731" s="115"/>
      <c r="N3731" s="113"/>
    </row>
    <row r="3732" spans="1:14" ht="16.5">
      <c r="A3732" s="105"/>
      <c r="B3732" s="67"/>
      <c r="C3732" s="67"/>
      <c r="D3732" s="67"/>
      <c r="E3732" s="68"/>
      <c r="F3732" s="108"/>
      <c r="G3732" s="111"/>
      <c r="H3732" s="109"/>
      <c r="I3732" s="108"/>
      <c r="J3732" s="115"/>
      <c r="K3732" s="113"/>
      <c r="L3732" s="108"/>
      <c r="M3732" s="115"/>
      <c r="N3732" s="113"/>
    </row>
    <row r="3733" spans="1:14" ht="16.5">
      <c r="A3733" s="105"/>
      <c r="B3733" s="67"/>
      <c r="C3733" s="67"/>
      <c r="D3733" s="67"/>
      <c r="E3733" s="68"/>
      <c r="F3733" s="108"/>
      <c r="G3733" s="111"/>
      <c r="H3733" s="109"/>
      <c r="I3733" s="108"/>
      <c r="J3733" s="115"/>
      <c r="K3733" s="113"/>
      <c r="L3733" s="108"/>
      <c r="M3733" s="115"/>
      <c r="N3733" s="113"/>
    </row>
    <row r="3734" spans="1:14" ht="16.5">
      <c r="A3734" s="105"/>
      <c r="B3734" s="67"/>
      <c r="C3734" s="67"/>
      <c r="D3734" s="67"/>
      <c r="E3734" s="68"/>
      <c r="F3734" s="108"/>
      <c r="G3734" s="111"/>
      <c r="H3734" s="109"/>
      <c r="I3734" s="108"/>
      <c r="J3734" s="115"/>
      <c r="K3734" s="113"/>
      <c r="L3734" s="108"/>
      <c r="M3734" s="115"/>
      <c r="N3734" s="113"/>
    </row>
    <row r="3735" spans="1:14" ht="16.5">
      <c r="A3735" s="105"/>
      <c r="B3735" s="67"/>
      <c r="C3735" s="67"/>
      <c r="D3735" s="67"/>
      <c r="E3735" s="68"/>
      <c r="F3735" s="108"/>
      <c r="G3735" s="111"/>
      <c r="H3735" s="109"/>
      <c r="I3735" s="108"/>
      <c r="J3735" s="115"/>
      <c r="K3735" s="113"/>
      <c r="L3735" s="108"/>
      <c r="M3735" s="115"/>
      <c r="N3735" s="113"/>
    </row>
    <row r="3736" spans="1:14" ht="16.5">
      <c r="A3736" s="105"/>
      <c r="B3736" s="67"/>
      <c r="C3736" s="67"/>
      <c r="D3736" s="67"/>
      <c r="E3736" s="68"/>
      <c r="F3736" s="108"/>
      <c r="G3736" s="111"/>
      <c r="H3736" s="109"/>
      <c r="I3736" s="108"/>
      <c r="J3736" s="115"/>
      <c r="K3736" s="113"/>
      <c r="L3736" s="108"/>
      <c r="M3736" s="115"/>
      <c r="N3736" s="113"/>
    </row>
    <row r="3737" spans="1:14" ht="16.5">
      <c r="A3737" s="105"/>
      <c r="B3737" s="67"/>
      <c r="C3737" s="67"/>
      <c r="D3737" s="67"/>
      <c r="E3737" s="68"/>
      <c r="F3737" s="108"/>
      <c r="G3737" s="111"/>
      <c r="H3737" s="109"/>
      <c r="I3737" s="108"/>
      <c r="J3737" s="115"/>
      <c r="K3737" s="113"/>
      <c r="L3737" s="108"/>
      <c r="M3737" s="115"/>
      <c r="N3737" s="113"/>
    </row>
    <row r="3738" spans="1:14" ht="16.5">
      <c r="A3738" s="105"/>
      <c r="B3738" s="67"/>
      <c r="C3738" s="67"/>
      <c r="D3738" s="67"/>
      <c r="E3738" s="68"/>
      <c r="F3738" s="108"/>
      <c r="G3738" s="111"/>
      <c r="H3738" s="109"/>
      <c r="I3738" s="108"/>
      <c r="J3738" s="115"/>
      <c r="K3738" s="113"/>
      <c r="L3738" s="108"/>
      <c r="M3738" s="115"/>
      <c r="N3738" s="113"/>
    </row>
    <row r="3739" spans="1:14" ht="16.5">
      <c r="A3739" s="105"/>
      <c r="B3739" s="67"/>
      <c r="C3739" s="67"/>
      <c r="D3739" s="67"/>
      <c r="E3739" s="68"/>
      <c r="F3739" s="108"/>
      <c r="G3739" s="111"/>
      <c r="H3739" s="109"/>
      <c r="I3739" s="108"/>
      <c r="J3739" s="115"/>
      <c r="K3739" s="113"/>
      <c r="L3739" s="108"/>
      <c r="M3739" s="115"/>
      <c r="N3739" s="113"/>
    </row>
    <row r="3740" spans="1:14" ht="16.5">
      <c r="A3740" s="105"/>
      <c r="B3740" s="67"/>
      <c r="C3740" s="67"/>
      <c r="D3740" s="67"/>
      <c r="E3740" s="68"/>
      <c r="F3740" s="108"/>
      <c r="G3740" s="111"/>
      <c r="H3740" s="109"/>
      <c r="I3740" s="108"/>
      <c r="J3740" s="115"/>
      <c r="K3740" s="113"/>
      <c r="L3740" s="108"/>
      <c r="M3740" s="115"/>
      <c r="N3740" s="113"/>
    </row>
    <row r="3741" spans="1:14" ht="16.5">
      <c r="A3741" s="105"/>
      <c r="B3741" s="67"/>
      <c r="C3741" s="67"/>
      <c r="D3741" s="67"/>
      <c r="E3741" s="68"/>
      <c r="F3741" s="108"/>
      <c r="G3741" s="111"/>
      <c r="H3741" s="109"/>
      <c r="I3741" s="108"/>
      <c r="J3741" s="115"/>
      <c r="K3741" s="113"/>
      <c r="L3741" s="108"/>
      <c r="M3741" s="115"/>
      <c r="N3741" s="113"/>
    </row>
    <row r="3742" spans="1:14" ht="16.5">
      <c r="A3742" s="105"/>
      <c r="B3742" s="67"/>
      <c r="C3742" s="67"/>
      <c r="D3742" s="67"/>
      <c r="E3742" s="68"/>
      <c r="F3742" s="108"/>
      <c r="G3742" s="111"/>
      <c r="H3742" s="109"/>
      <c r="I3742" s="108"/>
      <c r="J3742" s="115"/>
      <c r="K3742" s="113"/>
      <c r="L3742" s="108"/>
      <c r="M3742" s="115"/>
      <c r="N3742" s="113"/>
    </row>
    <row r="3743" spans="1:14" ht="16.5">
      <c r="A3743" s="105"/>
      <c r="B3743" s="67"/>
      <c r="C3743" s="67"/>
      <c r="D3743" s="67"/>
      <c r="E3743" s="68"/>
      <c r="F3743" s="108"/>
      <c r="G3743" s="111"/>
      <c r="H3743" s="109"/>
      <c r="I3743" s="108"/>
      <c r="J3743" s="115"/>
      <c r="K3743" s="113"/>
      <c r="L3743" s="108"/>
      <c r="M3743" s="115"/>
      <c r="N3743" s="113"/>
    </row>
    <row r="3744" spans="1:14" ht="16.5">
      <c r="A3744" s="105"/>
      <c r="B3744" s="67"/>
      <c r="C3744" s="67"/>
      <c r="D3744" s="67"/>
      <c r="E3744" s="68"/>
      <c r="F3744" s="108"/>
      <c r="G3744" s="111"/>
      <c r="H3744" s="109"/>
      <c r="I3744" s="108"/>
      <c r="J3744" s="115"/>
      <c r="K3744" s="113"/>
      <c r="L3744" s="108"/>
      <c r="M3744" s="115"/>
      <c r="N3744" s="113"/>
    </row>
    <row r="3745" spans="1:14" ht="16.5">
      <c r="A3745" s="105"/>
      <c r="B3745" s="67"/>
      <c r="C3745" s="67"/>
      <c r="D3745" s="67"/>
      <c r="E3745" s="68"/>
      <c r="F3745" s="108"/>
      <c r="G3745" s="111"/>
      <c r="H3745" s="109"/>
      <c r="I3745" s="108"/>
      <c r="J3745" s="115"/>
      <c r="K3745" s="113"/>
      <c r="L3745" s="108"/>
      <c r="M3745" s="115"/>
      <c r="N3745" s="113"/>
    </row>
    <row r="3746" spans="1:14" ht="16.5">
      <c r="A3746" s="105"/>
      <c r="B3746" s="67"/>
      <c r="C3746" s="67"/>
      <c r="D3746" s="67"/>
      <c r="E3746" s="68"/>
      <c r="F3746" s="108"/>
      <c r="G3746" s="111"/>
      <c r="H3746" s="109"/>
      <c r="I3746" s="108"/>
      <c r="J3746" s="115"/>
      <c r="K3746" s="113"/>
      <c r="L3746" s="108"/>
      <c r="M3746" s="115"/>
      <c r="N3746" s="113"/>
    </row>
    <row r="3747" spans="1:14" ht="16.5">
      <c r="A3747" s="105"/>
      <c r="B3747" s="67"/>
      <c r="C3747" s="67"/>
      <c r="D3747" s="67"/>
      <c r="E3747" s="68"/>
      <c r="F3747" s="108"/>
      <c r="G3747" s="111"/>
      <c r="H3747" s="109"/>
      <c r="I3747" s="108"/>
      <c r="J3747" s="115"/>
      <c r="K3747" s="113"/>
      <c r="L3747" s="108"/>
      <c r="M3747" s="115"/>
      <c r="N3747" s="113"/>
    </row>
    <row r="3748" spans="1:14" ht="16.5">
      <c r="A3748" s="105"/>
      <c r="B3748" s="67"/>
      <c r="C3748" s="67"/>
      <c r="D3748" s="67"/>
      <c r="E3748" s="68"/>
      <c r="F3748" s="108"/>
      <c r="G3748" s="111"/>
      <c r="H3748" s="109"/>
      <c r="I3748" s="108"/>
      <c r="J3748" s="115"/>
      <c r="K3748" s="113"/>
      <c r="L3748" s="108"/>
      <c r="M3748" s="115"/>
      <c r="N3748" s="113"/>
    </row>
    <row r="3749" spans="1:14" ht="16.5">
      <c r="A3749" s="105"/>
      <c r="B3749" s="67"/>
      <c r="C3749" s="67"/>
      <c r="D3749" s="67"/>
      <c r="E3749" s="68"/>
      <c r="F3749" s="108"/>
      <c r="G3749" s="111"/>
      <c r="H3749" s="109"/>
      <c r="I3749" s="108"/>
      <c r="J3749" s="115"/>
      <c r="K3749" s="113"/>
      <c r="L3749" s="108"/>
      <c r="M3749" s="115"/>
      <c r="N3749" s="113"/>
    </row>
    <row r="3750" spans="1:14" ht="16.5">
      <c r="A3750" s="105"/>
      <c r="B3750" s="67"/>
      <c r="C3750" s="67"/>
      <c r="D3750" s="67"/>
      <c r="E3750" s="68"/>
      <c r="F3750" s="108"/>
      <c r="G3750" s="111"/>
      <c r="H3750" s="109"/>
      <c r="I3750" s="108"/>
      <c r="J3750" s="115"/>
      <c r="K3750" s="113"/>
      <c r="L3750" s="108"/>
      <c r="M3750" s="115"/>
      <c r="N3750" s="113"/>
    </row>
    <row r="3751" spans="1:14" ht="16.5">
      <c r="A3751" s="105"/>
      <c r="B3751" s="67"/>
      <c r="C3751" s="67"/>
      <c r="D3751" s="67"/>
      <c r="E3751" s="68"/>
      <c r="F3751" s="108"/>
      <c r="G3751" s="111"/>
      <c r="H3751" s="109"/>
      <c r="I3751" s="108"/>
      <c r="J3751" s="115"/>
      <c r="K3751" s="113"/>
      <c r="L3751" s="108"/>
      <c r="M3751" s="115"/>
      <c r="N3751" s="113"/>
    </row>
    <row r="3752" spans="1:14" ht="16.5">
      <c r="A3752" s="105"/>
      <c r="B3752" s="67"/>
      <c r="C3752" s="67"/>
      <c r="D3752" s="67"/>
      <c r="E3752" s="68"/>
      <c r="F3752" s="108"/>
      <c r="G3752" s="111"/>
      <c r="H3752" s="109"/>
      <c r="I3752" s="108"/>
      <c r="J3752" s="115"/>
      <c r="K3752" s="113"/>
      <c r="L3752" s="108"/>
      <c r="M3752" s="115"/>
      <c r="N3752" s="113"/>
    </row>
    <row r="3753" spans="1:14" ht="16.5">
      <c r="A3753" s="105"/>
      <c r="B3753" s="67"/>
      <c r="C3753" s="67"/>
      <c r="D3753" s="67"/>
      <c r="E3753" s="68"/>
      <c r="F3753" s="108"/>
      <c r="G3753" s="111"/>
      <c r="H3753" s="109"/>
      <c r="I3753" s="108"/>
      <c r="J3753" s="115"/>
      <c r="K3753" s="113"/>
      <c r="L3753" s="108"/>
      <c r="M3753" s="115"/>
      <c r="N3753" s="113"/>
    </row>
    <row r="3754" spans="1:14" ht="16.5">
      <c r="A3754" s="105"/>
      <c r="B3754" s="67"/>
      <c r="C3754" s="67"/>
      <c r="D3754" s="67"/>
      <c r="E3754" s="68"/>
      <c r="F3754" s="108"/>
      <c r="G3754" s="111"/>
      <c r="H3754" s="109"/>
      <c r="I3754" s="108"/>
      <c r="J3754" s="115"/>
      <c r="K3754" s="113"/>
      <c r="L3754" s="108"/>
      <c r="M3754" s="115"/>
      <c r="N3754" s="113"/>
    </row>
    <row r="3755" spans="1:14" ht="16.5">
      <c r="A3755" s="105"/>
      <c r="B3755" s="67"/>
      <c r="C3755" s="67"/>
      <c r="D3755" s="67"/>
      <c r="E3755" s="68"/>
      <c r="F3755" s="108"/>
      <c r="G3755" s="111"/>
      <c r="H3755" s="109"/>
      <c r="I3755" s="108"/>
      <c r="J3755" s="115"/>
      <c r="K3755" s="113"/>
      <c r="L3755" s="108"/>
      <c r="M3755" s="115"/>
      <c r="N3755" s="113"/>
    </row>
    <row r="3756" spans="1:14" ht="16.5">
      <c r="A3756" s="105"/>
      <c r="B3756" s="67"/>
      <c r="C3756" s="67"/>
      <c r="D3756" s="67"/>
      <c r="E3756" s="68"/>
      <c r="F3756" s="108"/>
      <c r="G3756" s="111"/>
      <c r="H3756" s="109"/>
      <c r="I3756" s="108"/>
      <c r="J3756" s="115"/>
      <c r="K3756" s="113"/>
      <c r="L3756" s="108"/>
      <c r="M3756" s="115"/>
      <c r="N3756" s="113"/>
    </row>
    <row r="3757" spans="1:14" ht="16.5">
      <c r="A3757" s="105"/>
      <c r="B3757" s="67"/>
      <c r="C3757" s="67"/>
      <c r="D3757" s="67"/>
      <c r="E3757" s="68"/>
      <c r="F3757" s="108"/>
      <c r="G3757" s="111"/>
      <c r="H3757" s="109"/>
      <c r="I3757" s="108"/>
      <c r="J3757" s="115"/>
      <c r="K3757" s="113"/>
      <c r="L3757" s="108"/>
      <c r="M3757" s="115"/>
      <c r="N3757" s="113"/>
    </row>
    <row r="3758" spans="1:14" ht="16.5">
      <c r="A3758" s="105"/>
      <c r="B3758" s="67"/>
      <c r="C3758" s="67"/>
      <c r="D3758" s="67"/>
      <c r="E3758" s="68"/>
      <c r="F3758" s="108"/>
      <c r="G3758" s="111"/>
      <c r="H3758" s="109"/>
      <c r="I3758" s="108"/>
      <c r="J3758" s="115"/>
      <c r="K3758" s="113"/>
      <c r="L3758" s="108"/>
      <c r="M3758" s="115"/>
      <c r="N3758" s="113"/>
    </row>
    <row r="3759" spans="1:14" ht="16.5">
      <c r="A3759" s="105"/>
      <c r="B3759" s="67"/>
      <c r="C3759" s="67"/>
      <c r="D3759" s="67"/>
      <c r="E3759" s="68"/>
      <c r="F3759" s="108"/>
      <c r="G3759" s="111"/>
      <c r="H3759" s="109"/>
      <c r="I3759" s="108"/>
      <c r="J3759" s="115"/>
      <c r="K3759" s="113"/>
      <c r="L3759" s="108"/>
      <c r="M3759" s="115"/>
      <c r="N3759" s="113"/>
    </row>
    <row r="3760" spans="1:14" ht="16.5">
      <c r="A3760" s="105"/>
      <c r="B3760" s="67"/>
      <c r="C3760" s="67"/>
      <c r="D3760" s="67"/>
      <c r="E3760" s="68"/>
      <c r="F3760" s="108"/>
      <c r="G3760" s="111"/>
      <c r="H3760" s="109"/>
      <c r="I3760" s="108"/>
      <c r="J3760" s="115"/>
      <c r="K3760" s="113"/>
      <c r="L3760" s="108"/>
      <c r="M3760" s="115"/>
      <c r="N3760" s="113"/>
    </row>
    <row r="3761" spans="1:14" ht="16.5">
      <c r="A3761" s="105"/>
      <c r="B3761" s="67"/>
      <c r="C3761" s="67"/>
      <c r="D3761" s="67"/>
      <c r="E3761" s="68"/>
      <c r="F3761" s="108"/>
      <c r="G3761" s="111"/>
      <c r="H3761" s="109"/>
      <c r="I3761" s="108"/>
      <c r="J3761" s="115"/>
      <c r="K3761" s="113"/>
      <c r="L3761" s="108"/>
      <c r="M3761" s="115"/>
      <c r="N3761" s="113"/>
    </row>
    <row r="3762" spans="1:14" ht="16.5">
      <c r="A3762" s="105"/>
      <c r="B3762" s="67"/>
      <c r="C3762" s="67"/>
      <c r="D3762" s="67"/>
      <c r="E3762" s="68"/>
      <c r="F3762" s="108"/>
      <c r="G3762" s="111"/>
      <c r="H3762" s="109"/>
      <c r="I3762" s="108"/>
      <c r="J3762" s="115"/>
      <c r="K3762" s="113"/>
      <c r="L3762" s="108"/>
      <c r="M3762" s="115"/>
      <c r="N3762" s="113"/>
    </row>
    <row r="3763" spans="1:14" ht="16.5">
      <c r="A3763" s="105"/>
      <c r="B3763" s="67"/>
      <c r="C3763" s="67"/>
      <c r="D3763" s="67"/>
      <c r="E3763" s="68"/>
      <c r="F3763" s="108"/>
      <c r="G3763" s="111"/>
      <c r="H3763" s="109"/>
      <c r="I3763" s="108"/>
      <c r="J3763" s="115"/>
      <c r="K3763" s="113"/>
      <c r="L3763" s="108"/>
      <c r="M3763" s="115"/>
      <c r="N3763" s="113"/>
    </row>
    <row r="3764" spans="1:14" ht="16.5">
      <c r="A3764" s="105"/>
      <c r="B3764" s="67"/>
      <c r="C3764" s="67"/>
      <c r="D3764" s="67"/>
      <c r="E3764" s="68"/>
      <c r="F3764" s="108"/>
      <c r="G3764" s="111"/>
      <c r="H3764" s="109"/>
      <c r="I3764" s="108"/>
      <c r="J3764" s="115"/>
      <c r="K3764" s="113"/>
      <c r="L3764" s="108"/>
      <c r="M3764" s="115"/>
      <c r="N3764" s="113"/>
    </row>
    <row r="3765" spans="1:14" ht="16.5">
      <c r="A3765" s="105"/>
      <c r="B3765" s="67"/>
      <c r="C3765" s="67"/>
      <c r="D3765" s="67"/>
      <c r="E3765" s="68"/>
      <c r="F3765" s="108"/>
      <c r="G3765" s="111"/>
      <c r="H3765" s="109"/>
      <c r="I3765" s="108"/>
      <c r="J3765" s="115"/>
      <c r="K3765" s="113"/>
      <c r="L3765" s="108"/>
      <c r="M3765" s="115"/>
      <c r="N3765" s="113"/>
    </row>
    <row r="3766" spans="1:14" ht="16.5">
      <c r="A3766" s="105"/>
      <c r="B3766" s="67"/>
      <c r="C3766" s="67"/>
      <c r="D3766" s="67"/>
      <c r="E3766" s="68"/>
      <c r="F3766" s="108"/>
      <c r="G3766" s="111"/>
      <c r="H3766" s="109"/>
      <c r="I3766" s="108"/>
      <c r="J3766" s="115"/>
      <c r="K3766" s="113"/>
      <c r="L3766" s="108"/>
      <c r="M3766" s="115"/>
      <c r="N3766" s="113"/>
    </row>
    <row r="3767" spans="1:14" ht="16.5">
      <c r="A3767" s="105"/>
      <c r="B3767" s="67"/>
      <c r="C3767" s="67"/>
      <c r="D3767" s="67"/>
      <c r="E3767" s="68"/>
      <c r="F3767" s="108"/>
      <c r="G3767" s="111"/>
      <c r="H3767" s="109"/>
      <c r="I3767" s="108"/>
      <c r="J3767" s="115"/>
      <c r="K3767" s="113"/>
      <c r="L3767" s="108"/>
      <c r="M3767" s="115"/>
      <c r="N3767" s="113"/>
    </row>
    <row r="3768" spans="1:14" ht="16.5">
      <c r="A3768" s="105"/>
      <c r="B3768" s="67"/>
      <c r="C3768" s="67"/>
      <c r="D3768" s="67"/>
      <c r="E3768" s="68"/>
      <c r="F3768" s="108"/>
      <c r="G3768" s="111"/>
      <c r="H3768" s="109"/>
      <c r="I3768" s="108"/>
      <c r="J3768" s="115"/>
      <c r="K3768" s="113"/>
      <c r="L3768" s="108"/>
      <c r="M3768" s="115"/>
      <c r="N3768" s="113"/>
    </row>
    <row r="3769" spans="1:14" ht="16.5">
      <c r="A3769" s="105"/>
      <c r="B3769" s="67"/>
      <c r="C3769" s="67"/>
      <c r="D3769" s="67"/>
      <c r="E3769" s="68"/>
      <c r="F3769" s="108"/>
      <c r="G3769" s="111"/>
      <c r="H3769" s="109"/>
      <c r="I3769" s="108"/>
      <c r="J3769" s="115"/>
      <c r="K3769" s="113"/>
      <c r="L3769" s="108"/>
      <c r="M3769" s="115"/>
      <c r="N3769" s="113"/>
    </row>
    <row r="3770" spans="1:14" ht="16.5">
      <c r="A3770" s="105"/>
      <c r="B3770" s="67"/>
      <c r="C3770" s="67"/>
      <c r="D3770" s="67"/>
      <c r="E3770" s="68"/>
      <c r="F3770" s="108"/>
      <c r="G3770" s="111"/>
      <c r="H3770" s="109"/>
      <c r="I3770" s="108"/>
      <c r="J3770" s="115"/>
      <c r="K3770" s="113"/>
      <c r="L3770" s="108"/>
      <c r="M3770" s="115"/>
      <c r="N3770" s="113"/>
    </row>
    <row r="3771" spans="1:14" ht="16.5">
      <c r="A3771" s="105"/>
      <c r="B3771" s="67"/>
      <c r="C3771" s="67"/>
      <c r="D3771" s="67"/>
      <c r="E3771" s="68"/>
      <c r="F3771" s="108"/>
      <c r="G3771" s="111"/>
      <c r="H3771" s="109"/>
      <c r="I3771" s="108"/>
      <c r="J3771" s="115"/>
      <c r="K3771" s="113"/>
      <c r="L3771" s="108"/>
      <c r="M3771" s="115"/>
      <c r="N3771" s="113"/>
    </row>
    <row r="3772" spans="1:14" ht="16.5">
      <c r="A3772" s="105"/>
      <c r="B3772" s="67"/>
      <c r="C3772" s="67"/>
      <c r="D3772" s="67"/>
      <c r="E3772" s="68"/>
      <c r="F3772" s="108"/>
      <c r="G3772" s="111"/>
      <c r="H3772" s="109"/>
      <c r="I3772" s="108"/>
      <c r="J3772" s="115"/>
      <c r="K3772" s="113"/>
      <c r="L3772" s="108"/>
      <c r="M3772" s="115"/>
      <c r="N3772" s="113"/>
    </row>
    <row r="3773" spans="1:14" ht="16.5">
      <c r="A3773" s="105"/>
      <c r="B3773" s="67"/>
      <c r="C3773" s="67"/>
      <c r="D3773" s="67"/>
      <c r="E3773" s="68"/>
      <c r="F3773" s="108"/>
      <c r="G3773" s="111"/>
      <c r="H3773" s="109"/>
      <c r="I3773" s="108"/>
      <c r="J3773" s="115"/>
      <c r="K3773" s="113"/>
      <c r="L3773" s="108"/>
      <c r="M3773" s="115"/>
      <c r="N3773" s="113"/>
    </row>
    <row r="3774" spans="1:14" ht="16.5">
      <c r="A3774" s="105"/>
      <c r="B3774" s="67"/>
      <c r="C3774" s="67"/>
      <c r="D3774" s="67"/>
      <c r="E3774" s="68"/>
      <c r="F3774" s="108"/>
      <c r="G3774" s="111"/>
      <c r="H3774" s="109"/>
      <c r="I3774" s="108"/>
      <c r="J3774" s="115"/>
      <c r="K3774" s="113"/>
      <c r="L3774" s="108"/>
      <c r="M3774" s="115"/>
      <c r="N3774" s="113"/>
    </row>
    <row r="3775" spans="1:14" ht="16.5">
      <c r="A3775" s="105"/>
      <c r="B3775" s="67"/>
      <c r="C3775" s="67"/>
      <c r="D3775" s="67"/>
      <c r="E3775" s="68"/>
      <c r="F3775" s="108"/>
      <c r="G3775" s="111"/>
      <c r="H3775" s="109"/>
      <c r="I3775" s="108"/>
      <c r="J3775" s="115"/>
      <c r="K3775" s="113"/>
      <c r="L3775" s="108"/>
      <c r="M3775" s="115"/>
      <c r="N3775" s="113"/>
    </row>
    <row r="3776" spans="1:14" ht="16.5">
      <c r="A3776" s="105"/>
      <c r="B3776" s="67"/>
      <c r="C3776" s="67"/>
      <c r="D3776" s="67"/>
      <c r="E3776" s="68"/>
      <c r="F3776" s="108"/>
      <c r="G3776" s="111"/>
      <c r="H3776" s="109"/>
      <c r="I3776" s="108"/>
      <c r="J3776" s="115"/>
      <c r="K3776" s="113"/>
      <c r="L3776" s="108"/>
      <c r="M3776" s="115"/>
      <c r="N3776" s="113"/>
    </row>
    <row r="3777" spans="1:14" ht="16.5">
      <c r="A3777" s="105"/>
      <c r="B3777" s="67"/>
      <c r="C3777" s="67"/>
      <c r="D3777" s="67"/>
      <c r="E3777" s="68"/>
      <c r="F3777" s="108"/>
      <c r="G3777" s="111"/>
      <c r="H3777" s="109"/>
      <c r="I3777" s="108"/>
      <c r="J3777" s="115"/>
      <c r="K3777" s="113"/>
      <c r="L3777" s="108"/>
      <c r="M3777" s="115"/>
      <c r="N3777" s="113"/>
    </row>
    <row r="3778" spans="1:14" ht="16.5">
      <c r="A3778" s="105"/>
      <c r="B3778" s="67"/>
      <c r="C3778" s="67"/>
      <c r="D3778" s="67"/>
      <c r="E3778" s="68"/>
      <c r="F3778" s="108"/>
      <c r="G3778" s="111"/>
      <c r="H3778" s="109"/>
      <c r="I3778" s="108"/>
      <c r="J3778" s="115"/>
      <c r="K3778" s="113"/>
      <c r="L3778" s="108"/>
      <c r="M3778" s="115"/>
      <c r="N3778" s="113"/>
    </row>
    <row r="3779" spans="1:14" ht="16.5">
      <c r="A3779" s="105"/>
      <c r="B3779" s="67"/>
      <c r="C3779" s="67"/>
      <c r="D3779" s="67"/>
      <c r="E3779" s="68"/>
      <c r="F3779" s="108"/>
      <c r="G3779" s="111"/>
      <c r="H3779" s="109"/>
      <c r="I3779" s="108"/>
      <c r="J3779" s="115"/>
      <c r="K3779" s="113"/>
      <c r="L3779" s="108"/>
      <c r="M3779" s="115"/>
      <c r="N3779" s="113"/>
    </row>
    <row r="3780" spans="1:14" ht="16.5">
      <c r="A3780" s="105"/>
      <c r="B3780" s="67"/>
      <c r="C3780" s="67"/>
      <c r="D3780" s="67"/>
      <c r="E3780" s="68"/>
      <c r="F3780" s="108"/>
      <c r="G3780" s="111"/>
      <c r="H3780" s="109"/>
      <c r="I3780" s="108"/>
      <c r="J3780" s="115"/>
      <c r="K3780" s="113"/>
      <c r="L3780" s="108"/>
      <c r="M3780" s="115"/>
      <c r="N3780" s="113"/>
    </row>
    <row r="3781" spans="1:14" ht="16.5">
      <c r="A3781" s="105"/>
      <c r="B3781" s="67"/>
      <c r="C3781" s="67"/>
      <c r="D3781" s="67"/>
      <c r="E3781" s="68"/>
      <c r="F3781" s="108"/>
      <c r="G3781" s="111"/>
      <c r="H3781" s="109"/>
      <c r="I3781" s="108"/>
      <c r="J3781" s="115"/>
      <c r="K3781" s="113"/>
      <c r="L3781" s="108"/>
      <c r="M3781" s="115"/>
      <c r="N3781" s="113"/>
    </row>
    <row r="3782" spans="1:14" ht="16.5">
      <c r="A3782" s="105"/>
      <c r="B3782" s="67"/>
      <c r="C3782" s="67"/>
      <c r="D3782" s="67"/>
      <c r="E3782" s="68"/>
      <c r="F3782" s="108"/>
      <c r="G3782" s="111"/>
      <c r="H3782" s="109"/>
      <c r="I3782" s="108"/>
      <c r="J3782" s="115"/>
      <c r="K3782" s="113"/>
      <c r="L3782" s="108"/>
      <c r="M3782" s="115"/>
      <c r="N3782" s="113"/>
    </row>
    <row r="3783" spans="1:14" ht="16.5">
      <c r="A3783" s="105"/>
      <c r="B3783" s="67"/>
      <c r="C3783" s="67"/>
      <c r="D3783" s="67"/>
      <c r="E3783" s="68"/>
      <c r="F3783" s="108"/>
      <c r="G3783" s="111"/>
      <c r="H3783" s="109"/>
      <c r="I3783" s="108"/>
      <c r="J3783" s="115"/>
      <c r="K3783" s="113"/>
      <c r="L3783" s="108"/>
      <c r="M3783" s="115"/>
      <c r="N3783" s="113"/>
    </row>
    <row r="3784" spans="1:14" ht="16.5">
      <c r="A3784" s="105"/>
      <c r="B3784" s="67"/>
      <c r="C3784" s="67"/>
      <c r="D3784" s="67"/>
      <c r="E3784" s="68"/>
      <c r="F3784" s="108"/>
      <c r="G3784" s="111"/>
      <c r="H3784" s="109"/>
      <c r="I3784" s="108"/>
      <c r="J3784" s="115"/>
      <c r="K3784" s="113"/>
      <c r="L3784" s="108"/>
      <c r="M3784" s="115"/>
      <c r="N3784" s="113"/>
    </row>
    <row r="3785" spans="1:14" ht="16.5">
      <c r="A3785" s="105"/>
      <c r="B3785" s="67"/>
      <c r="C3785" s="67"/>
      <c r="D3785" s="67"/>
      <c r="E3785" s="68"/>
      <c r="F3785" s="108"/>
      <c r="G3785" s="111"/>
      <c r="H3785" s="109"/>
      <c r="I3785" s="108"/>
      <c r="J3785" s="115"/>
      <c r="K3785" s="113"/>
      <c r="L3785" s="108"/>
      <c r="M3785" s="115"/>
      <c r="N3785" s="113"/>
    </row>
    <row r="3786" spans="1:14" ht="16.5">
      <c r="A3786" s="105"/>
      <c r="B3786" s="67"/>
      <c r="C3786" s="67"/>
      <c r="D3786" s="67"/>
      <c r="E3786" s="68"/>
      <c r="F3786" s="108"/>
      <c r="G3786" s="111"/>
      <c r="H3786" s="109"/>
      <c r="I3786" s="108"/>
      <c r="J3786" s="115"/>
      <c r="K3786" s="113"/>
      <c r="L3786" s="108"/>
      <c r="M3786" s="115"/>
      <c r="N3786" s="113"/>
    </row>
    <row r="3787" spans="1:14" ht="16.5">
      <c r="A3787" s="105"/>
      <c r="B3787" s="67"/>
      <c r="C3787" s="67"/>
      <c r="D3787" s="67"/>
      <c r="E3787" s="68"/>
      <c r="F3787" s="108"/>
      <c r="G3787" s="111"/>
      <c r="H3787" s="109"/>
      <c r="I3787" s="108"/>
      <c r="J3787" s="115"/>
      <c r="K3787" s="113"/>
      <c r="L3787" s="108"/>
      <c r="M3787" s="115"/>
      <c r="N3787" s="113"/>
    </row>
    <row r="3788" spans="1:14" ht="16.5">
      <c r="A3788" s="105"/>
      <c r="B3788" s="67"/>
      <c r="C3788" s="67"/>
      <c r="D3788" s="67"/>
      <c r="E3788" s="68"/>
      <c r="F3788" s="108"/>
      <c r="G3788" s="111"/>
      <c r="H3788" s="109"/>
      <c r="I3788" s="108"/>
      <c r="J3788" s="115"/>
      <c r="K3788" s="113"/>
      <c r="L3788" s="108"/>
      <c r="M3788" s="115"/>
      <c r="N3788" s="113"/>
    </row>
    <row r="3789" spans="1:14" ht="16.5">
      <c r="A3789" s="105"/>
      <c r="B3789" s="67"/>
      <c r="C3789" s="67"/>
      <c r="D3789" s="67"/>
      <c r="E3789" s="68"/>
      <c r="F3789" s="108"/>
      <c r="G3789" s="111"/>
      <c r="H3789" s="109"/>
      <c r="I3789" s="108"/>
      <c r="J3789" s="115"/>
      <c r="K3789" s="113"/>
      <c r="L3789" s="108"/>
      <c r="M3789" s="115"/>
      <c r="N3789" s="113"/>
    </row>
    <row r="3790" spans="1:14" ht="16.5">
      <c r="A3790" s="105"/>
      <c r="B3790" s="67"/>
      <c r="C3790" s="67"/>
      <c r="D3790" s="67"/>
      <c r="E3790" s="68"/>
      <c r="F3790" s="108"/>
      <c r="G3790" s="111"/>
      <c r="H3790" s="109"/>
      <c r="I3790" s="108"/>
      <c r="J3790" s="115"/>
      <c r="K3790" s="113"/>
      <c r="L3790" s="108"/>
      <c r="M3790" s="115"/>
      <c r="N3790" s="113"/>
    </row>
    <row r="3791" spans="1:14" ht="16.5">
      <c r="A3791" s="105"/>
      <c r="B3791" s="67"/>
      <c r="C3791" s="67"/>
      <c r="D3791" s="67"/>
      <c r="E3791" s="68"/>
      <c r="F3791" s="108"/>
      <c r="G3791" s="111"/>
      <c r="H3791" s="109"/>
      <c r="I3791" s="108"/>
      <c r="J3791" s="115"/>
      <c r="K3791" s="113"/>
      <c r="L3791" s="108"/>
      <c r="M3791" s="115"/>
      <c r="N3791" s="113"/>
    </row>
    <row r="3792" spans="1:14" ht="16.5">
      <c r="A3792" s="105"/>
      <c r="B3792" s="67"/>
      <c r="C3792" s="67"/>
      <c r="D3792" s="67"/>
      <c r="E3792" s="68"/>
      <c r="F3792" s="108"/>
      <c r="G3792" s="111"/>
      <c r="H3792" s="109"/>
      <c r="I3792" s="108"/>
      <c r="J3792" s="115"/>
      <c r="K3792" s="113"/>
      <c r="L3792" s="108"/>
      <c r="M3792" s="115"/>
      <c r="N3792" s="113"/>
    </row>
    <row r="3793" spans="1:14" ht="16.5">
      <c r="A3793" s="105"/>
      <c r="B3793" s="67"/>
      <c r="C3793" s="67"/>
      <c r="D3793" s="67"/>
      <c r="E3793" s="68"/>
      <c r="F3793" s="108"/>
      <c r="G3793" s="111"/>
      <c r="H3793" s="109"/>
      <c r="I3793" s="108"/>
      <c r="J3793" s="115"/>
      <c r="K3793" s="113"/>
      <c r="L3793" s="108"/>
      <c r="M3793" s="115"/>
      <c r="N3793" s="113"/>
    </row>
    <row r="3794" spans="1:14" ht="16.5">
      <c r="A3794" s="105"/>
      <c r="B3794" s="67"/>
      <c r="C3794" s="67"/>
      <c r="D3794" s="67"/>
      <c r="E3794" s="68"/>
      <c r="F3794" s="108"/>
      <c r="G3794" s="111"/>
      <c r="H3794" s="109"/>
      <c r="I3794" s="108"/>
      <c r="J3794" s="115"/>
      <c r="K3794" s="113"/>
      <c r="L3794" s="108"/>
      <c r="M3794" s="115"/>
      <c r="N3794" s="113"/>
    </row>
    <row r="3795" spans="1:14" ht="16.5">
      <c r="A3795" s="105"/>
      <c r="B3795" s="67"/>
      <c r="C3795" s="67"/>
      <c r="D3795" s="67"/>
      <c r="E3795" s="68"/>
      <c r="F3795" s="108"/>
      <c r="G3795" s="111"/>
      <c r="H3795" s="109"/>
      <c r="I3795" s="108"/>
      <c r="J3795" s="115"/>
      <c r="K3795" s="113"/>
      <c r="L3795" s="108"/>
      <c r="M3795" s="115"/>
      <c r="N3795" s="113"/>
    </row>
    <row r="3796" spans="1:14" ht="16.5">
      <c r="A3796" s="105"/>
      <c r="B3796" s="67"/>
      <c r="C3796" s="67"/>
      <c r="D3796" s="67"/>
      <c r="E3796" s="68"/>
      <c r="F3796" s="108"/>
      <c r="G3796" s="111"/>
      <c r="H3796" s="109"/>
      <c r="I3796" s="108"/>
      <c r="J3796" s="115"/>
      <c r="K3796" s="113"/>
      <c r="L3796" s="108"/>
      <c r="M3796" s="115"/>
      <c r="N3796" s="113"/>
    </row>
    <row r="3797" spans="1:14" ht="16.5">
      <c r="A3797" s="105"/>
      <c r="B3797" s="67"/>
      <c r="C3797" s="67"/>
      <c r="D3797" s="67"/>
      <c r="E3797" s="68"/>
      <c r="F3797" s="108"/>
      <c r="G3797" s="111"/>
      <c r="H3797" s="109"/>
      <c r="I3797" s="108"/>
      <c r="J3797" s="115"/>
      <c r="K3797" s="113"/>
      <c r="L3797" s="108"/>
      <c r="M3797" s="115"/>
      <c r="N3797" s="113"/>
    </row>
    <row r="3798" spans="1:14" ht="16.5">
      <c r="A3798" s="105"/>
      <c r="B3798" s="67"/>
      <c r="C3798" s="67"/>
      <c r="D3798" s="67"/>
      <c r="E3798" s="68"/>
      <c r="F3798" s="108"/>
      <c r="G3798" s="111"/>
      <c r="H3798" s="109"/>
      <c r="I3798" s="108"/>
      <c r="J3798" s="115"/>
      <c r="K3798" s="113"/>
      <c r="L3798" s="108"/>
      <c r="M3798" s="115"/>
      <c r="N3798" s="113"/>
    </row>
    <row r="3799" spans="1:14" ht="16.5">
      <c r="A3799" s="105"/>
      <c r="B3799" s="67"/>
      <c r="C3799" s="67"/>
      <c r="D3799" s="67"/>
      <c r="E3799" s="68"/>
      <c r="F3799" s="108"/>
      <c r="G3799" s="111"/>
      <c r="H3799" s="109"/>
      <c r="I3799" s="108"/>
      <c r="J3799" s="115"/>
      <c r="K3799" s="113"/>
      <c r="L3799" s="108"/>
      <c r="M3799" s="115"/>
      <c r="N3799" s="113"/>
    </row>
    <row r="3800" spans="1:14" ht="16.5">
      <c r="A3800" s="105"/>
      <c r="B3800" s="67"/>
      <c r="C3800" s="67"/>
      <c r="D3800" s="67"/>
      <c r="E3800" s="68"/>
      <c r="F3800" s="108"/>
      <c r="G3800" s="111"/>
      <c r="H3800" s="109"/>
      <c r="I3800" s="108"/>
      <c r="J3800" s="115"/>
      <c r="K3800" s="113"/>
      <c r="L3800" s="108"/>
      <c r="M3800" s="115"/>
      <c r="N3800" s="113"/>
    </row>
    <row r="3801" spans="1:14" ht="16.5">
      <c r="A3801" s="105"/>
      <c r="B3801" s="67"/>
      <c r="C3801" s="67"/>
      <c r="D3801" s="67"/>
      <c r="E3801" s="68"/>
      <c r="F3801" s="108"/>
      <c r="G3801" s="111"/>
      <c r="H3801" s="109"/>
      <c r="I3801" s="108"/>
      <c r="J3801" s="115"/>
      <c r="K3801" s="113"/>
      <c r="L3801" s="108"/>
      <c r="M3801" s="115"/>
      <c r="N3801" s="113"/>
    </row>
    <row r="3802" spans="1:14" ht="16.5">
      <c r="A3802" s="105"/>
      <c r="B3802" s="67"/>
      <c r="C3802" s="67"/>
      <c r="D3802" s="67"/>
      <c r="E3802" s="68"/>
      <c r="F3802" s="108"/>
      <c r="G3802" s="111"/>
      <c r="H3802" s="109"/>
      <c r="I3802" s="108"/>
      <c r="J3802" s="115"/>
      <c r="K3802" s="113"/>
      <c r="L3802" s="108"/>
      <c r="M3802" s="115"/>
      <c r="N3802" s="113"/>
    </row>
    <row r="3803" spans="1:14" ht="16.5">
      <c r="A3803" s="105"/>
      <c r="B3803" s="67"/>
      <c r="C3803" s="67"/>
      <c r="D3803" s="67"/>
      <c r="E3803" s="68"/>
      <c r="F3803" s="108"/>
      <c r="G3803" s="111"/>
      <c r="H3803" s="109"/>
      <c r="I3803" s="108"/>
      <c r="J3803" s="115"/>
      <c r="K3803" s="113"/>
      <c r="L3803" s="108"/>
      <c r="M3803" s="115"/>
      <c r="N3803" s="113"/>
    </row>
    <row r="3804" spans="1:14" ht="16.5">
      <c r="A3804" s="105"/>
      <c r="B3804" s="67"/>
      <c r="C3804" s="67"/>
      <c r="D3804" s="67"/>
      <c r="E3804" s="68"/>
      <c r="F3804" s="108"/>
      <c r="G3804" s="111"/>
      <c r="H3804" s="109"/>
      <c r="I3804" s="108"/>
      <c r="J3804" s="115"/>
      <c r="K3804" s="113"/>
      <c r="L3804" s="108"/>
      <c r="M3804" s="115"/>
      <c r="N3804" s="113"/>
    </row>
    <row r="3805" spans="1:14" ht="16.5">
      <c r="A3805" s="105"/>
      <c r="B3805" s="67"/>
      <c r="C3805" s="67"/>
      <c r="D3805" s="67"/>
      <c r="E3805" s="68"/>
      <c r="F3805" s="108"/>
      <c r="G3805" s="111"/>
      <c r="H3805" s="109"/>
      <c r="I3805" s="108"/>
      <c r="J3805" s="115"/>
      <c r="K3805" s="113"/>
      <c r="L3805" s="108"/>
      <c r="M3805" s="115"/>
      <c r="N3805" s="113"/>
    </row>
    <row r="3806" spans="1:14" ht="16.5">
      <c r="A3806" s="105"/>
      <c r="B3806" s="67"/>
      <c r="C3806" s="67"/>
      <c r="D3806" s="67"/>
      <c r="E3806" s="68"/>
      <c r="F3806" s="108"/>
      <c r="G3806" s="111"/>
      <c r="H3806" s="109"/>
      <c r="I3806" s="108"/>
      <c r="J3806" s="115"/>
      <c r="K3806" s="113"/>
      <c r="L3806" s="108"/>
      <c r="M3806" s="115"/>
      <c r="N3806" s="113"/>
    </row>
    <row r="3807" spans="1:14" ht="16.5">
      <c r="A3807" s="105"/>
      <c r="B3807" s="67"/>
      <c r="C3807" s="67"/>
      <c r="D3807" s="67"/>
      <c r="E3807" s="68"/>
      <c r="F3807" s="108"/>
      <c r="G3807" s="111"/>
      <c r="H3807" s="109"/>
      <c r="I3807" s="108"/>
      <c r="J3807" s="115"/>
      <c r="K3807" s="113"/>
      <c r="L3807" s="108"/>
      <c r="M3807" s="115"/>
      <c r="N3807" s="113"/>
    </row>
    <row r="3808" spans="1:14" ht="16.5">
      <c r="A3808" s="105"/>
      <c r="B3808" s="67"/>
      <c r="C3808" s="67"/>
      <c r="D3808" s="67"/>
      <c r="E3808" s="68"/>
      <c r="F3808" s="108"/>
      <c r="G3808" s="111"/>
      <c r="H3808" s="109"/>
      <c r="I3808" s="108"/>
      <c r="J3808" s="115"/>
      <c r="K3808" s="113"/>
      <c r="L3808" s="108"/>
      <c r="M3808" s="115"/>
      <c r="N3808" s="113"/>
    </row>
    <row r="3809" spans="1:14" ht="16.5">
      <c r="A3809" s="105"/>
      <c r="B3809" s="67"/>
      <c r="C3809" s="67"/>
      <c r="D3809" s="67"/>
      <c r="E3809" s="68"/>
      <c r="F3809" s="108"/>
      <c r="G3809" s="111"/>
      <c r="H3809" s="109"/>
      <c r="I3809" s="108"/>
      <c r="J3809" s="115"/>
      <c r="K3809" s="113"/>
      <c r="L3809" s="108"/>
      <c r="M3809" s="115"/>
      <c r="N3809" s="113"/>
    </row>
    <row r="3810" spans="1:14" ht="16.5">
      <c r="A3810" s="105"/>
      <c r="B3810" s="67"/>
      <c r="C3810" s="67"/>
      <c r="D3810" s="67"/>
      <c r="E3810" s="68"/>
      <c r="F3810" s="108"/>
      <c r="G3810" s="111"/>
      <c r="H3810" s="109"/>
      <c r="I3810" s="108"/>
      <c r="J3810" s="115"/>
      <c r="K3810" s="113"/>
      <c r="L3810" s="108"/>
      <c r="M3810" s="115"/>
      <c r="N3810" s="113"/>
    </row>
    <row r="3811" spans="1:14" ht="16.5">
      <c r="A3811" s="105"/>
      <c r="B3811" s="67"/>
      <c r="C3811" s="67"/>
      <c r="D3811" s="67"/>
      <c r="E3811" s="68"/>
      <c r="F3811" s="108"/>
      <c r="G3811" s="111"/>
      <c r="H3811" s="109"/>
      <c r="I3811" s="108"/>
      <c r="J3811" s="115"/>
      <c r="K3811" s="113"/>
      <c r="L3811" s="108"/>
      <c r="M3811" s="115"/>
      <c r="N3811" s="113"/>
    </row>
    <row r="3812" spans="1:14" ht="16.5">
      <c r="A3812" s="105"/>
      <c r="B3812" s="67"/>
      <c r="C3812" s="67"/>
      <c r="D3812" s="67"/>
      <c r="E3812" s="68"/>
      <c r="F3812" s="108"/>
      <c r="G3812" s="111"/>
      <c r="H3812" s="109"/>
      <c r="I3812" s="108"/>
      <c r="J3812" s="115"/>
      <c r="K3812" s="113"/>
      <c r="L3812" s="108"/>
      <c r="M3812" s="115"/>
      <c r="N3812" s="113"/>
    </row>
    <row r="3813" spans="1:14" ht="16.5">
      <c r="A3813" s="105"/>
      <c r="B3813" s="67"/>
      <c r="C3813" s="67"/>
      <c r="D3813" s="67"/>
      <c r="E3813" s="68"/>
      <c r="F3813" s="108"/>
      <c r="G3813" s="111"/>
      <c r="H3813" s="109"/>
      <c r="I3813" s="108"/>
      <c r="J3813" s="115"/>
      <c r="K3813" s="113"/>
      <c r="L3813" s="108"/>
      <c r="M3813" s="115"/>
      <c r="N3813" s="113"/>
    </row>
    <row r="3814" spans="1:14" ht="16.5">
      <c r="A3814" s="105"/>
      <c r="B3814" s="67"/>
      <c r="C3814" s="67"/>
      <c r="D3814" s="67"/>
      <c r="E3814" s="68"/>
      <c r="F3814" s="108"/>
      <c r="G3814" s="111"/>
      <c r="H3814" s="109"/>
      <c r="I3814" s="108"/>
      <c r="J3814" s="115"/>
      <c r="K3814" s="113"/>
      <c r="L3814" s="108"/>
      <c r="M3814" s="115"/>
      <c r="N3814" s="113"/>
    </row>
    <row r="3815" spans="1:14" ht="16.5">
      <c r="A3815" s="105"/>
      <c r="B3815" s="67"/>
      <c r="C3815" s="67"/>
      <c r="D3815" s="67"/>
      <c r="E3815" s="68"/>
      <c r="F3815" s="108"/>
      <c r="G3815" s="111"/>
      <c r="H3815" s="109"/>
      <c r="I3815" s="108"/>
      <c r="J3815" s="115"/>
      <c r="K3815" s="113"/>
      <c r="L3815" s="108"/>
      <c r="M3815" s="115"/>
      <c r="N3815" s="113"/>
    </row>
    <row r="3816" spans="1:14" ht="16.5">
      <c r="A3816" s="105"/>
      <c r="B3816" s="67"/>
      <c r="C3816" s="67"/>
      <c r="D3816" s="67"/>
      <c r="E3816" s="68"/>
      <c r="F3816" s="108"/>
      <c r="G3816" s="111"/>
      <c r="H3816" s="109"/>
      <c r="I3816" s="108"/>
      <c r="J3816" s="115"/>
      <c r="K3816" s="113"/>
      <c r="L3816" s="108"/>
      <c r="M3816" s="115"/>
      <c r="N3816" s="113"/>
    </row>
    <row r="3817" spans="1:14" ht="16.5">
      <c r="A3817" s="105"/>
      <c r="B3817" s="67"/>
      <c r="C3817" s="67"/>
      <c r="D3817" s="67"/>
      <c r="E3817" s="68"/>
      <c r="F3817" s="108"/>
      <c r="G3817" s="111"/>
      <c r="H3817" s="109"/>
      <c r="I3817" s="108"/>
      <c r="J3817" s="115"/>
      <c r="K3817" s="113"/>
      <c r="L3817" s="108"/>
      <c r="M3817" s="115"/>
      <c r="N3817" s="113"/>
    </row>
    <row r="3818" spans="1:14" ht="16.5">
      <c r="A3818" s="105"/>
      <c r="B3818" s="67"/>
      <c r="C3818" s="67"/>
      <c r="D3818" s="67"/>
      <c r="E3818" s="68"/>
      <c r="F3818" s="108"/>
      <c r="G3818" s="111"/>
      <c r="H3818" s="109"/>
      <c r="I3818" s="108"/>
      <c r="J3818" s="115"/>
      <c r="K3818" s="113"/>
      <c r="L3818" s="108"/>
      <c r="M3818" s="115"/>
      <c r="N3818" s="113"/>
    </row>
    <row r="3819" spans="1:14" ht="16.5">
      <c r="A3819" s="105"/>
      <c r="B3819" s="67"/>
      <c r="C3819" s="67"/>
      <c r="D3819" s="67"/>
      <c r="E3819" s="68"/>
      <c r="F3819" s="108"/>
      <c r="G3819" s="111"/>
      <c r="H3819" s="109"/>
      <c r="I3819" s="108"/>
      <c r="J3819" s="115"/>
      <c r="K3819" s="113"/>
      <c r="L3819" s="108"/>
      <c r="M3819" s="115"/>
      <c r="N3819" s="113"/>
    </row>
    <row r="3820" spans="1:14" ht="16.5">
      <c r="A3820" s="105"/>
      <c r="B3820" s="67"/>
      <c r="C3820" s="67"/>
      <c r="D3820" s="67"/>
      <c r="E3820" s="68"/>
      <c r="F3820" s="108"/>
      <c r="G3820" s="111"/>
      <c r="H3820" s="109"/>
      <c r="I3820" s="108"/>
      <c r="J3820" s="115"/>
      <c r="K3820" s="113"/>
      <c r="L3820" s="108"/>
      <c r="M3820" s="115"/>
      <c r="N3820" s="113"/>
    </row>
    <row r="3821" spans="1:14" ht="16.5">
      <c r="A3821" s="105"/>
      <c r="B3821" s="67"/>
      <c r="C3821" s="67"/>
      <c r="D3821" s="67"/>
      <c r="E3821" s="68"/>
      <c r="F3821" s="108"/>
      <c r="G3821" s="111"/>
      <c r="H3821" s="109"/>
      <c r="I3821" s="108"/>
      <c r="J3821" s="115"/>
      <c r="K3821" s="113"/>
      <c r="L3821" s="108"/>
      <c r="M3821" s="115"/>
      <c r="N3821" s="113"/>
    </row>
    <row r="3822" spans="1:14" ht="16.5">
      <c r="A3822" s="105"/>
      <c r="B3822" s="67"/>
      <c r="C3822" s="67"/>
      <c r="D3822" s="67"/>
      <c r="E3822" s="68"/>
      <c r="F3822" s="108"/>
      <c r="G3822" s="111"/>
      <c r="H3822" s="109"/>
      <c r="I3822" s="108"/>
      <c r="J3822" s="115"/>
      <c r="K3822" s="113"/>
      <c r="L3822" s="108"/>
      <c r="M3822" s="115"/>
      <c r="N3822" s="113"/>
    </row>
    <row r="3823" spans="1:14" ht="16.5">
      <c r="A3823" s="105"/>
      <c r="B3823" s="67"/>
      <c r="C3823" s="67"/>
      <c r="D3823" s="67"/>
      <c r="E3823" s="68"/>
      <c r="F3823" s="108"/>
      <c r="G3823" s="111"/>
      <c r="H3823" s="109"/>
      <c r="I3823" s="108"/>
      <c r="J3823" s="115"/>
      <c r="K3823" s="113"/>
      <c r="L3823" s="108"/>
      <c r="M3823" s="115"/>
      <c r="N3823" s="113"/>
    </row>
    <row r="3824" spans="1:14" ht="16.5">
      <c r="A3824" s="105"/>
      <c r="B3824" s="67"/>
      <c r="C3824" s="67"/>
      <c r="D3824" s="67"/>
      <c r="E3824" s="68"/>
      <c r="F3824" s="108"/>
      <c r="G3824" s="111"/>
      <c r="H3824" s="109"/>
      <c r="I3824" s="108"/>
      <c r="J3824" s="115"/>
      <c r="K3824" s="113"/>
      <c r="L3824" s="108"/>
      <c r="M3824" s="115"/>
      <c r="N3824" s="113"/>
    </row>
    <row r="3825" spans="1:14" ht="16.5">
      <c r="A3825" s="105"/>
      <c r="B3825" s="67"/>
      <c r="C3825" s="67"/>
      <c r="D3825" s="67"/>
      <c r="E3825" s="68"/>
      <c r="F3825" s="108"/>
      <c r="G3825" s="111"/>
      <c r="H3825" s="109"/>
      <c r="I3825" s="108"/>
      <c r="J3825" s="115"/>
      <c r="K3825" s="113"/>
      <c r="L3825" s="108"/>
      <c r="M3825" s="115"/>
      <c r="N3825" s="113"/>
    </row>
    <row r="3826" spans="1:14" ht="16.5">
      <c r="A3826" s="105"/>
      <c r="B3826" s="67"/>
      <c r="C3826" s="67"/>
      <c r="D3826" s="67"/>
      <c r="E3826" s="68"/>
      <c r="F3826" s="108"/>
      <c r="G3826" s="111"/>
      <c r="H3826" s="109"/>
      <c r="I3826" s="108"/>
      <c r="J3826" s="115"/>
      <c r="K3826" s="113"/>
      <c r="L3826" s="108"/>
      <c r="M3826" s="115"/>
      <c r="N3826" s="113"/>
    </row>
    <row r="3827" spans="1:14" ht="16.5">
      <c r="A3827" s="105"/>
      <c r="B3827" s="67"/>
      <c r="C3827" s="67"/>
      <c r="D3827" s="67"/>
      <c r="E3827" s="68"/>
      <c r="F3827" s="108"/>
      <c r="G3827" s="111"/>
      <c r="H3827" s="109"/>
      <c r="I3827" s="108"/>
      <c r="J3827" s="115"/>
      <c r="K3827" s="113"/>
      <c r="L3827" s="108"/>
      <c r="M3827" s="115"/>
      <c r="N3827" s="113"/>
    </row>
    <row r="3828" spans="1:14" ht="16.5">
      <c r="A3828" s="105"/>
      <c r="B3828" s="67"/>
      <c r="C3828" s="67"/>
      <c r="D3828" s="67"/>
      <c r="E3828" s="68"/>
      <c r="F3828" s="108"/>
      <c r="G3828" s="111"/>
      <c r="H3828" s="109"/>
      <c r="I3828" s="108"/>
      <c r="J3828" s="115"/>
      <c r="K3828" s="113"/>
      <c r="L3828" s="108"/>
      <c r="M3828" s="115"/>
      <c r="N3828" s="113"/>
    </row>
    <row r="3829" spans="1:14" ht="16.5">
      <c r="A3829" s="105"/>
      <c r="B3829" s="67"/>
      <c r="C3829" s="67"/>
      <c r="D3829" s="67"/>
      <c r="E3829" s="68"/>
      <c r="F3829" s="108"/>
      <c r="G3829" s="111"/>
      <c r="H3829" s="109"/>
      <c r="I3829" s="108"/>
      <c r="J3829" s="115"/>
      <c r="K3829" s="113"/>
      <c r="L3829" s="108"/>
      <c r="M3829" s="115"/>
      <c r="N3829" s="113"/>
    </row>
    <row r="3830" spans="1:14" ht="16.5">
      <c r="A3830" s="105"/>
      <c r="B3830" s="67"/>
      <c r="C3830" s="67"/>
      <c r="D3830" s="67"/>
      <c r="E3830" s="68"/>
      <c r="F3830" s="108"/>
      <c r="G3830" s="111"/>
      <c r="H3830" s="109"/>
      <c r="I3830" s="108"/>
      <c r="J3830" s="115"/>
      <c r="K3830" s="113"/>
      <c r="L3830" s="108"/>
      <c r="M3830" s="115"/>
      <c r="N3830" s="113"/>
    </row>
    <row r="3831" spans="1:14" ht="16.5">
      <c r="A3831" s="105"/>
      <c r="B3831" s="67"/>
      <c r="C3831" s="67"/>
      <c r="D3831" s="67"/>
      <c r="E3831" s="68"/>
      <c r="F3831" s="108"/>
      <c r="G3831" s="111"/>
      <c r="H3831" s="109"/>
      <c r="I3831" s="108"/>
      <c r="J3831" s="115"/>
      <c r="K3831" s="113"/>
      <c r="L3831" s="108"/>
      <c r="M3831" s="115"/>
      <c r="N3831" s="113"/>
    </row>
    <row r="3832" spans="1:14" ht="16.5">
      <c r="A3832" s="105"/>
      <c r="B3832" s="67"/>
      <c r="C3832" s="67"/>
      <c r="D3832" s="67"/>
      <c r="E3832" s="68"/>
      <c r="F3832" s="108"/>
      <c r="G3832" s="111"/>
      <c r="H3832" s="109"/>
      <c r="I3832" s="108"/>
      <c r="J3832" s="115"/>
      <c r="K3832" s="113"/>
      <c r="L3832" s="108"/>
      <c r="M3832" s="115"/>
      <c r="N3832" s="113"/>
    </row>
    <row r="3833" spans="1:14" ht="16.5">
      <c r="A3833" s="105"/>
      <c r="B3833" s="67"/>
      <c r="C3833" s="67"/>
      <c r="D3833" s="67"/>
      <c r="E3833" s="68"/>
      <c r="F3833" s="108"/>
      <c r="G3833" s="111"/>
      <c r="H3833" s="109"/>
      <c r="I3833" s="108"/>
      <c r="J3833" s="115"/>
      <c r="K3833" s="113"/>
      <c r="L3833" s="108"/>
      <c r="M3833" s="115"/>
      <c r="N3833" s="113"/>
    </row>
    <row r="3834" spans="1:14" ht="16.5">
      <c r="A3834" s="105"/>
      <c r="B3834" s="67"/>
      <c r="C3834" s="67"/>
      <c r="D3834" s="67"/>
      <c r="E3834" s="68"/>
      <c r="F3834" s="108"/>
      <c r="G3834" s="111"/>
      <c r="H3834" s="109"/>
      <c r="I3834" s="108"/>
      <c r="J3834" s="115"/>
      <c r="K3834" s="113"/>
      <c r="L3834" s="108"/>
      <c r="M3834" s="115"/>
      <c r="N3834" s="113"/>
    </row>
    <row r="3835" spans="1:14" ht="16.5">
      <c r="A3835" s="105"/>
      <c r="B3835" s="67"/>
      <c r="C3835" s="67"/>
      <c r="D3835" s="67"/>
      <c r="E3835" s="68"/>
      <c r="F3835" s="108"/>
      <c r="G3835" s="111"/>
      <c r="H3835" s="109"/>
      <c r="I3835" s="108"/>
      <c r="J3835" s="115"/>
      <c r="K3835" s="113"/>
      <c r="L3835" s="108"/>
      <c r="M3835" s="115"/>
      <c r="N3835" s="113"/>
    </row>
    <row r="3836" spans="1:14" ht="16.5">
      <c r="A3836" s="105"/>
      <c r="B3836" s="67"/>
      <c r="C3836" s="67"/>
      <c r="D3836" s="67"/>
      <c r="E3836" s="68"/>
      <c r="F3836" s="108"/>
      <c r="G3836" s="111"/>
      <c r="H3836" s="109"/>
      <c r="I3836" s="108"/>
      <c r="J3836" s="115"/>
      <c r="K3836" s="113"/>
      <c r="L3836" s="108"/>
      <c r="M3836" s="115"/>
      <c r="N3836" s="113"/>
    </row>
    <row r="3837" spans="1:14" ht="16.5">
      <c r="A3837" s="105"/>
      <c r="B3837" s="67"/>
      <c r="C3837" s="67"/>
      <c r="D3837" s="67"/>
      <c r="E3837" s="68"/>
      <c r="F3837" s="108"/>
      <c r="G3837" s="111"/>
      <c r="H3837" s="109"/>
      <c r="I3837" s="108"/>
      <c r="J3837" s="115"/>
      <c r="K3837" s="113"/>
      <c r="L3837" s="108"/>
      <c r="M3837" s="115"/>
      <c r="N3837" s="113"/>
    </row>
    <row r="3838" spans="1:14" ht="16.5">
      <c r="A3838" s="105"/>
      <c r="B3838" s="67"/>
      <c r="C3838" s="67"/>
      <c r="D3838" s="67"/>
      <c r="E3838" s="68"/>
      <c r="F3838" s="108"/>
      <c r="G3838" s="111"/>
      <c r="H3838" s="109"/>
      <c r="I3838" s="108"/>
      <c r="J3838" s="115"/>
      <c r="K3838" s="113"/>
      <c r="L3838" s="108"/>
      <c r="M3838" s="115"/>
      <c r="N3838" s="113"/>
    </row>
    <row r="3839" spans="1:14" ht="16.5">
      <c r="A3839" s="105"/>
      <c r="B3839" s="67"/>
      <c r="C3839" s="67"/>
      <c r="D3839" s="67"/>
      <c r="E3839" s="68"/>
      <c r="F3839" s="108"/>
      <c r="G3839" s="111"/>
      <c r="H3839" s="109"/>
      <c r="I3839" s="108"/>
      <c r="J3839" s="115"/>
      <c r="K3839" s="113"/>
      <c r="L3839" s="108"/>
      <c r="M3839" s="115"/>
      <c r="N3839" s="113"/>
    </row>
    <row r="3840" spans="1:14" ht="16.5">
      <c r="A3840" s="105"/>
      <c r="B3840" s="67"/>
      <c r="C3840" s="67"/>
      <c r="D3840" s="67"/>
      <c r="E3840" s="68"/>
      <c r="F3840" s="108"/>
      <c r="G3840" s="111"/>
      <c r="H3840" s="109"/>
      <c r="I3840" s="108"/>
      <c r="J3840" s="115"/>
      <c r="K3840" s="113"/>
      <c r="L3840" s="108"/>
      <c r="M3840" s="115"/>
      <c r="N3840" s="113"/>
    </row>
    <row r="3841" spans="1:14" ht="16.5">
      <c r="A3841" s="105"/>
      <c r="B3841" s="67"/>
      <c r="C3841" s="67"/>
      <c r="D3841" s="67"/>
      <c r="E3841" s="68"/>
      <c r="F3841" s="108"/>
      <c r="G3841" s="111"/>
      <c r="H3841" s="109"/>
      <c r="I3841" s="108"/>
      <c r="J3841" s="115"/>
      <c r="K3841" s="113"/>
      <c r="L3841" s="108"/>
      <c r="M3841" s="115"/>
      <c r="N3841" s="113"/>
    </row>
    <row r="3842" spans="1:14" ht="16.5">
      <c r="A3842" s="105"/>
      <c r="B3842" s="67"/>
      <c r="C3842" s="67"/>
      <c r="D3842" s="67"/>
      <c r="E3842" s="68"/>
      <c r="F3842" s="108"/>
      <c r="G3842" s="111"/>
      <c r="H3842" s="109"/>
      <c r="I3842" s="108"/>
      <c r="J3842" s="115"/>
      <c r="K3842" s="113"/>
      <c r="L3842" s="108"/>
      <c r="M3842" s="115"/>
      <c r="N3842" s="113"/>
    </row>
    <row r="3843" spans="1:14" ht="16.5">
      <c r="A3843" s="105"/>
      <c r="B3843" s="67"/>
      <c r="C3843" s="67"/>
      <c r="D3843" s="67"/>
      <c r="E3843" s="68"/>
      <c r="F3843" s="108"/>
      <c r="G3843" s="111"/>
      <c r="H3843" s="109"/>
      <c r="I3843" s="108"/>
      <c r="J3843" s="115"/>
      <c r="K3843" s="113"/>
      <c r="L3843" s="108"/>
      <c r="M3843" s="115"/>
      <c r="N3843" s="113"/>
    </row>
    <row r="3844" spans="1:14" ht="16.5">
      <c r="A3844" s="105"/>
      <c r="B3844" s="67"/>
      <c r="C3844" s="67"/>
      <c r="D3844" s="67"/>
      <c r="E3844" s="68"/>
      <c r="F3844" s="108"/>
      <c r="G3844" s="111"/>
      <c r="H3844" s="109"/>
      <c r="I3844" s="108"/>
      <c r="J3844" s="115"/>
      <c r="K3844" s="113"/>
      <c r="L3844" s="108"/>
      <c r="M3844" s="115"/>
      <c r="N3844" s="113"/>
    </row>
    <row r="3845" spans="1:14" ht="16.5">
      <c r="A3845" s="105"/>
      <c r="B3845" s="67"/>
      <c r="C3845" s="67"/>
      <c r="D3845" s="67"/>
      <c r="E3845" s="68"/>
      <c r="F3845" s="108"/>
      <c r="G3845" s="111"/>
      <c r="H3845" s="109"/>
      <c r="I3845" s="108"/>
      <c r="J3845" s="115"/>
      <c r="K3845" s="113"/>
      <c r="L3845" s="108"/>
      <c r="M3845" s="115"/>
      <c r="N3845" s="113"/>
    </row>
    <row r="3846" spans="1:14" ht="16.5">
      <c r="A3846" s="105"/>
      <c r="B3846" s="67"/>
      <c r="C3846" s="67"/>
      <c r="D3846" s="67"/>
      <c r="E3846" s="68"/>
      <c r="F3846" s="108"/>
      <c r="G3846" s="111"/>
      <c r="H3846" s="109"/>
      <c r="I3846" s="108"/>
      <c r="J3846" s="115"/>
      <c r="K3846" s="113"/>
      <c r="L3846" s="108"/>
      <c r="M3846" s="115"/>
      <c r="N3846" s="113"/>
    </row>
    <row r="3847" spans="1:14" ht="16.5">
      <c r="A3847" s="105"/>
      <c r="B3847" s="67"/>
      <c r="C3847" s="67"/>
      <c r="D3847" s="67"/>
      <c r="E3847" s="68"/>
      <c r="F3847" s="108"/>
      <c r="G3847" s="111"/>
      <c r="H3847" s="109"/>
      <c r="I3847" s="108"/>
      <c r="J3847" s="115"/>
      <c r="K3847" s="113"/>
      <c r="L3847" s="108"/>
      <c r="M3847" s="115"/>
      <c r="N3847" s="113"/>
    </row>
    <row r="3848" spans="1:14" ht="16.5">
      <c r="A3848" s="105"/>
      <c r="B3848" s="67"/>
      <c r="C3848" s="67"/>
      <c r="D3848" s="67"/>
      <c r="E3848" s="68"/>
      <c r="F3848" s="108"/>
      <c r="G3848" s="111"/>
      <c r="H3848" s="109"/>
      <c r="I3848" s="108"/>
      <c r="J3848" s="115"/>
      <c r="K3848" s="113"/>
      <c r="L3848" s="108"/>
      <c r="M3848" s="115"/>
      <c r="N3848" s="113"/>
    </row>
    <row r="3849" spans="1:14" ht="16.5">
      <c r="A3849" s="105"/>
      <c r="B3849" s="67"/>
      <c r="C3849" s="67"/>
      <c r="D3849" s="67"/>
      <c r="E3849" s="68"/>
      <c r="F3849" s="108"/>
      <c r="G3849" s="111"/>
      <c r="H3849" s="109"/>
      <c r="I3849" s="108"/>
      <c r="J3849" s="115"/>
      <c r="K3849" s="113"/>
      <c r="L3849" s="108"/>
      <c r="M3849" s="115"/>
      <c r="N3849" s="113"/>
    </row>
    <row r="3850" spans="1:14" ht="16.5">
      <c r="A3850" s="105"/>
      <c r="B3850" s="67"/>
      <c r="C3850" s="67"/>
      <c r="D3850" s="67"/>
      <c r="E3850" s="68"/>
      <c r="F3850" s="108"/>
      <c r="G3850" s="111"/>
      <c r="H3850" s="109"/>
      <c r="I3850" s="108"/>
      <c r="J3850" s="115"/>
      <c r="K3850" s="113"/>
      <c r="L3850" s="108"/>
      <c r="M3850" s="115"/>
      <c r="N3850" s="113"/>
    </row>
    <row r="3851" spans="1:14" ht="16.5">
      <c r="A3851" s="105"/>
      <c r="B3851" s="67"/>
      <c r="C3851" s="67"/>
      <c r="D3851" s="67"/>
      <c r="E3851" s="68"/>
      <c r="F3851" s="108"/>
      <c r="G3851" s="111"/>
      <c r="H3851" s="109"/>
      <c r="I3851" s="108"/>
      <c r="J3851" s="115"/>
      <c r="K3851" s="113"/>
      <c r="L3851" s="108"/>
      <c r="M3851" s="115"/>
      <c r="N3851" s="113"/>
    </row>
    <row r="3852" spans="1:14" ht="16.5">
      <c r="A3852" s="105"/>
      <c r="B3852" s="67"/>
      <c r="C3852" s="67"/>
      <c r="D3852" s="67"/>
      <c r="E3852" s="68"/>
      <c r="F3852" s="108"/>
      <c r="G3852" s="111"/>
      <c r="H3852" s="109"/>
      <c r="I3852" s="108"/>
      <c r="J3852" s="115"/>
      <c r="K3852" s="113"/>
      <c r="L3852" s="108"/>
      <c r="M3852" s="115"/>
      <c r="N3852" s="113"/>
    </row>
    <row r="3853" spans="1:14" ht="16.5">
      <c r="A3853" s="105"/>
      <c r="B3853" s="67"/>
      <c r="C3853" s="67"/>
      <c r="D3853" s="67"/>
      <c r="E3853" s="68"/>
      <c r="F3853" s="108"/>
      <c r="G3853" s="111"/>
      <c r="H3853" s="109"/>
      <c r="I3853" s="108"/>
      <c r="J3853" s="115"/>
      <c r="K3853" s="113"/>
      <c r="L3853" s="108"/>
      <c r="M3853" s="115"/>
      <c r="N3853" s="113"/>
    </row>
    <row r="3854" spans="1:14" ht="16.5">
      <c r="A3854" s="105"/>
      <c r="B3854" s="67"/>
      <c r="C3854" s="67"/>
      <c r="D3854" s="67"/>
      <c r="E3854" s="68"/>
      <c r="F3854" s="108"/>
      <c r="G3854" s="111"/>
      <c r="H3854" s="109"/>
      <c r="I3854" s="108"/>
      <c r="J3854" s="115"/>
      <c r="K3854" s="113"/>
      <c r="L3854" s="108"/>
      <c r="M3854" s="115"/>
      <c r="N3854" s="113"/>
    </row>
    <row r="3855" spans="1:14" ht="16.5">
      <c r="A3855" s="105"/>
      <c r="B3855" s="67"/>
      <c r="C3855" s="67"/>
      <c r="D3855" s="67"/>
      <c r="E3855" s="68"/>
      <c r="F3855" s="108"/>
      <c r="G3855" s="111"/>
      <c r="H3855" s="109"/>
      <c r="I3855" s="108"/>
      <c r="J3855" s="115"/>
      <c r="K3855" s="113"/>
      <c r="L3855" s="108"/>
      <c r="M3855" s="115"/>
      <c r="N3855" s="113"/>
    </row>
    <row r="3856" spans="1:14" ht="16.5">
      <c r="A3856" s="105"/>
      <c r="B3856" s="67"/>
      <c r="C3856" s="67"/>
      <c r="D3856" s="67"/>
      <c r="E3856" s="68"/>
      <c r="F3856" s="108"/>
      <c r="G3856" s="111"/>
      <c r="H3856" s="109"/>
      <c r="I3856" s="108"/>
      <c r="J3856" s="115"/>
      <c r="K3856" s="113"/>
      <c r="L3856" s="108"/>
      <c r="M3856" s="115"/>
      <c r="N3856" s="113"/>
    </row>
    <row r="3857" spans="1:14" ht="16.5">
      <c r="A3857" s="105"/>
      <c r="B3857" s="67"/>
      <c r="C3857" s="67"/>
      <c r="D3857" s="67"/>
      <c r="E3857" s="68"/>
      <c r="F3857" s="108"/>
      <c r="G3857" s="111"/>
      <c r="H3857" s="109"/>
      <c r="I3857" s="108"/>
      <c r="J3857" s="115"/>
      <c r="K3857" s="113"/>
      <c r="L3857" s="108"/>
      <c r="M3857" s="115"/>
      <c r="N3857" s="113"/>
    </row>
    <row r="3858" spans="1:14" ht="16.5">
      <c r="A3858" s="105"/>
      <c r="B3858" s="67"/>
      <c r="C3858" s="67"/>
      <c r="D3858" s="67"/>
      <c r="E3858" s="68"/>
      <c r="F3858" s="108"/>
      <c r="G3858" s="111"/>
      <c r="H3858" s="109"/>
      <c r="I3858" s="108"/>
      <c r="J3858" s="115"/>
      <c r="K3858" s="113"/>
      <c r="L3858" s="108"/>
      <c r="M3858" s="115"/>
      <c r="N3858" s="113"/>
    </row>
    <row r="3859" spans="1:14" ht="16.5">
      <c r="A3859" s="105"/>
      <c r="B3859" s="67"/>
      <c r="C3859" s="67"/>
      <c r="D3859" s="67"/>
      <c r="E3859" s="68"/>
      <c r="F3859" s="108"/>
      <c r="G3859" s="111"/>
      <c r="H3859" s="109"/>
      <c r="I3859" s="108"/>
      <c r="J3859" s="115"/>
      <c r="K3859" s="113"/>
      <c r="L3859" s="108"/>
      <c r="M3859" s="115"/>
      <c r="N3859" s="113"/>
    </row>
    <row r="3860" spans="1:14" ht="16.5">
      <c r="A3860" s="105"/>
      <c r="B3860" s="67"/>
      <c r="C3860" s="67"/>
      <c r="D3860" s="67"/>
      <c r="E3860" s="68"/>
      <c r="F3860" s="108"/>
      <c r="G3860" s="111"/>
      <c r="H3860" s="109"/>
      <c r="I3860" s="108"/>
      <c r="J3860" s="115"/>
      <c r="K3860" s="113"/>
      <c r="L3860" s="108"/>
      <c r="M3860" s="115"/>
      <c r="N3860" s="113"/>
    </row>
    <row r="3861" spans="1:14" ht="16.5">
      <c r="A3861" s="105"/>
      <c r="B3861" s="67"/>
      <c r="C3861" s="67"/>
      <c r="D3861" s="67"/>
      <c r="E3861" s="68"/>
      <c r="F3861" s="108"/>
      <c r="G3861" s="111"/>
      <c r="H3861" s="109"/>
      <c r="I3861" s="108"/>
      <c r="J3861" s="115"/>
      <c r="K3861" s="113"/>
      <c r="L3861" s="108"/>
      <c r="M3861" s="115"/>
      <c r="N3861" s="113"/>
    </row>
    <row r="3862" spans="1:14" ht="16.5">
      <c r="A3862" s="105"/>
      <c r="B3862" s="67"/>
      <c r="C3862" s="67"/>
      <c r="D3862" s="67"/>
      <c r="E3862" s="68"/>
      <c r="F3862" s="108"/>
      <c r="G3862" s="111"/>
      <c r="H3862" s="109"/>
      <c r="I3862" s="108"/>
      <c r="J3862" s="115"/>
      <c r="K3862" s="113"/>
      <c r="L3862" s="108"/>
      <c r="M3862" s="115"/>
      <c r="N3862" s="113"/>
    </row>
    <row r="3863" spans="1:14" ht="16.5">
      <c r="A3863" s="105"/>
      <c r="B3863" s="67"/>
      <c r="C3863" s="67"/>
      <c r="D3863" s="67"/>
      <c r="E3863" s="68"/>
      <c r="F3863" s="108"/>
      <c r="G3863" s="111"/>
      <c r="H3863" s="109"/>
      <c r="I3863" s="108"/>
      <c r="J3863" s="115"/>
      <c r="K3863" s="113"/>
      <c r="L3863" s="108"/>
      <c r="M3863" s="115"/>
      <c r="N3863" s="113"/>
    </row>
    <row r="3864" spans="1:14" ht="16.5">
      <c r="A3864" s="105"/>
      <c r="B3864" s="67"/>
      <c r="C3864" s="67"/>
      <c r="D3864" s="67"/>
      <c r="E3864" s="68"/>
      <c r="F3864" s="108"/>
      <c r="G3864" s="111"/>
      <c r="H3864" s="109"/>
      <c r="I3864" s="108"/>
      <c r="J3864" s="115"/>
      <c r="K3864" s="113"/>
      <c r="L3864" s="108"/>
      <c r="M3864" s="115"/>
      <c r="N3864" s="113"/>
    </row>
    <row r="3865" spans="1:14" ht="16.5">
      <c r="A3865" s="105"/>
      <c r="B3865" s="67"/>
      <c r="C3865" s="67"/>
      <c r="D3865" s="67"/>
      <c r="E3865" s="68"/>
      <c r="F3865" s="108"/>
      <c r="G3865" s="111"/>
      <c r="H3865" s="109"/>
      <c r="I3865" s="108"/>
      <c r="J3865" s="115"/>
      <c r="K3865" s="113"/>
      <c r="L3865" s="108"/>
      <c r="M3865" s="115"/>
      <c r="N3865" s="113"/>
    </row>
    <row r="3866" spans="1:14" ht="16.5">
      <c r="A3866" s="105"/>
      <c r="B3866" s="67"/>
      <c r="C3866" s="67"/>
      <c r="D3866" s="67"/>
      <c r="E3866" s="68"/>
      <c r="F3866" s="108"/>
      <c r="G3866" s="111"/>
      <c r="H3866" s="109"/>
      <c r="I3866" s="108"/>
      <c r="J3866" s="115"/>
      <c r="K3866" s="113"/>
      <c r="L3866" s="108"/>
      <c r="M3866" s="115"/>
      <c r="N3866" s="113"/>
    </row>
    <row r="3867" spans="1:14" ht="16.5">
      <c r="A3867" s="105"/>
      <c r="B3867" s="67"/>
      <c r="C3867" s="67"/>
      <c r="D3867" s="67"/>
      <c r="E3867" s="68"/>
      <c r="F3867" s="108"/>
      <c r="G3867" s="111"/>
      <c r="H3867" s="109"/>
      <c r="I3867" s="108"/>
      <c r="J3867" s="115"/>
      <c r="K3867" s="113"/>
      <c r="L3867" s="108"/>
      <c r="M3867" s="115"/>
      <c r="N3867" s="113"/>
    </row>
    <row r="3868" spans="1:14" ht="16.5">
      <c r="A3868" s="105"/>
      <c r="B3868" s="67"/>
      <c r="C3868" s="67"/>
      <c r="D3868" s="67"/>
      <c r="E3868" s="68"/>
      <c r="F3868" s="108"/>
      <c r="G3868" s="111"/>
      <c r="H3868" s="109"/>
      <c r="I3868" s="108"/>
      <c r="J3868" s="115"/>
      <c r="K3868" s="113"/>
      <c r="L3868" s="108"/>
      <c r="M3868" s="115"/>
      <c r="N3868" s="113"/>
    </row>
    <row r="3869" spans="1:14" ht="16.5">
      <c r="A3869" s="105"/>
      <c r="B3869" s="67"/>
      <c r="C3869" s="67"/>
      <c r="D3869" s="67"/>
      <c r="E3869" s="68"/>
      <c r="F3869" s="108"/>
      <c r="G3869" s="111"/>
      <c r="H3869" s="109"/>
      <c r="I3869" s="108"/>
      <c r="J3869" s="115"/>
      <c r="K3869" s="113"/>
      <c r="L3869" s="108"/>
      <c r="M3869" s="115"/>
      <c r="N3869" s="113"/>
    </row>
    <row r="3870" spans="1:14" ht="16.5">
      <c r="A3870" s="105"/>
      <c r="B3870" s="67"/>
      <c r="C3870" s="67"/>
      <c r="D3870" s="67"/>
      <c r="E3870" s="68"/>
      <c r="F3870" s="108"/>
      <c r="G3870" s="111"/>
      <c r="H3870" s="109"/>
      <c r="I3870" s="108"/>
      <c r="J3870" s="115"/>
      <c r="K3870" s="113"/>
      <c r="L3870" s="108"/>
      <c r="M3870" s="115"/>
      <c r="N3870" s="113"/>
    </row>
    <row r="3871" spans="1:14" ht="16.5">
      <c r="A3871" s="105"/>
      <c r="B3871" s="67"/>
      <c r="C3871" s="67"/>
      <c r="D3871" s="67"/>
      <c r="E3871" s="68"/>
      <c r="F3871" s="108"/>
      <c r="G3871" s="111"/>
      <c r="H3871" s="109"/>
      <c r="I3871" s="108"/>
      <c r="J3871" s="115"/>
      <c r="K3871" s="113"/>
      <c r="L3871" s="108"/>
      <c r="M3871" s="115"/>
      <c r="N3871" s="113"/>
    </row>
    <row r="3872" spans="1:14" ht="16.5">
      <c r="A3872" s="105"/>
      <c r="B3872" s="67"/>
      <c r="C3872" s="67"/>
      <c r="D3872" s="67"/>
      <c r="E3872" s="68"/>
      <c r="F3872" s="108"/>
      <c r="G3872" s="111"/>
      <c r="H3872" s="109"/>
      <c r="I3872" s="108"/>
      <c r="J3872" s="115"/>
      <c r="K3872" s="113"/>
      <c r="L3872" s="108"/>
      <c r="M3872" s="115"/>
      <c r="N3872" s="113"/>
    </row>
    <row r="3873" spans="1:14" ht="16.5">
      <c r="A3873" s="105"/>
      <c r="B3873" s="67"/>
      <c r="C3873" s="67"/>
      <c r="D3873" s="67"/>
      <c r="E3873" s="68"/>
      <c r="F3873" s="108"/>
      <c r="G3873" s="111"/>
      <c r="H3873" s="109"/>
      <c r="I3873" s="108"/>
      <c r="J3873" s="115"/>
      <c r="K3873" s="113"/>
      <c r="L3873" s="108"/>
      <c r="M3873" s="115"/>
      <c r="N3873" s="113"/>
    </row>
    <row r="3874" spans="1:14" ht="16.5">
      <c r="A3874" s="105"/>
      <c r="B3874" s="67"/>
      <c r="C3874" s="67"/>
      <c r="D3874" s="67"/>
      <c r="E3874" s="68"/>
      <c r="F3874" s="108"/>
      <c r="G3874" s="111"/>
      <c r="H3874" s="109"/>
      <c r="I3874" s="108"/>
      <c r="J3874" s="115"/>
      <c r="K3874" s="113"/>
      <c r="L3874" s="108"/>
      <c r="M3874" s="115"/>
      <c r="N3874" s="113"/>
    </row>
    <row r="3875" spans="1:14" ht="16.5">
      <c r="A3875" s="105"/>
      <c r="B3875" s="67"/>
      <c r="C3875" s="67"/>
      <c r="D3875" s="67"/>
      <c r="E3875" s="68"/>
      <c r="F3875" s="108"/>
      <c r="G3875" s="111"/>
      <c r="H3875" s="109"/>
      <c r="I3875" s="108"/>
      <c r="J3875" s="115"/>
      <c r="K3875" s="113"/>
      <c r="L3875" s="108"/>
      <c r="M3875" s="115"/>
      <c r="N3875" s="113"/>
    </row>
    <row r="3876" spans="1:14" ht="16.5">
      <c r="A3876" s="105"/>
      <c r="B3876" s="67"/>
      <c r="C3876" s="67"/>
      <c r="D3876" s="67"/>
      <c r="E3876" s="68"/>
      <c r="F3876" s="108"/>
      <c r="G3876" s="111"/>
      <c r="H3876" s="109"/>
      <c r="I3876" s="108"/>
      <c r="J3876" s="115"/>
      <c r="K3876" s="113"/>
      <c r="L3876" s="108"/>
      <c r="M3876" s="115"/>
      <c r="N3876" s="113"/>
    </row>
    <row r="3877" spans="1:14" ht="16.5">
      <c r="A3877" s="105"/>
      <c r="B3877" s="67"/>
      <c r="C3877" s="67"/>
      <c r="D3877" s="67"/>
      <c r="E3877" s="68"/>
      <c r="F3877" s="108"/>
      <c r="G3877" s="111"/>
      <c r="H3877" s="109"/>
      <c r="I3877" s="108"/>
      <c r="J3877" s="115"/>
      <c r="K3877" s="113"/>
      <c r="L3877" s="108"/>
      <c r="M3877" s="115"/>
      <c r="N3877" s="113"/>
    </row>
    <row r="3878" spans="1:14" ht="16.5">
      <c r="A3878" s="105"/>
      <c r="B3878" s="67"/>
      <c r="C3878" s="67"/>
      <c r="D3878" s="67"/>
      <c r="E3878" s="68"/>
      <c r="F3878" s="108"/>
      <c r="G3878" s="111"/>
      <c r="H3878" s="109"/>
      <c r="I3878" s="108"/>
      <c r="J3878" s="115"/>
      <c r="K3878" s="113"/>
      <c r="L3878" s="108"/>
      <c r="M3878" s="115"/>
      <c r="N3878" s="113"/>
    </row>
    <row r="3879" spans="1:14" ht="16.5">
      <c r="A3879" s="105"/>
      <c r="B3879" s="67"/>
      <c r="C3879" s="67"/>
      <c r="D3879" s="67"/>
      <c r="E3879" s="68"/>
      <c r="F3879" s="108"/>
      <c r="G3879" s="111"/>
      <c r="H3879" s="109"/>
      <c r="I3879" s="108"/>
      <c r="J3879" s="115"/>
      <c r="K3879" s="113"/>
      <c r="L3879" s="108"/>
      <c r="M3879" s="115"/>
      <c r="N3879" s="113"/>
    </row>
    <row r="3880" spans="1:14" ht="16.5">
      <c r="A3880" s="105"/>
      <c r="B3880" s="67"/>
      <c r="C3880" s="67"/>
      <c r="D3880" s="67"/>
      <c r="E3880" s="68"/>
      <c r="F3880" s="108"/>
      <c r="G3880" s="111"/>
      <c r="H3880" s="109"/>
      <c r="I3880" s="108"/>
      <c r="J3880" s="115"/>
      <c r="K3880" s="113"/>
      <c r="L3880" s="108"/>
      <c r="M3880" s="115"/>
      <c r="N3880" s="113"/>
    </row>
    <row r="3881" spans="1:14" ht="16.5">
      <c r="A3881" s="105"/>
      <c r="B3881" s="67"/>
      <c r="C3881" s="67"/>
      <c r="D3881" s="67"/>
      <c r="E3881" s="68"/>
      <c r="F3881" s="108"/>
      <c r="G3881" s="111"/>
      <c r="H3881" s="109"/>
      <c r="I3881" s="108"/>
      <c r="J3881" s="115"/>
      <c r="K3881" s="113"/>
      <c r="L3881" s="108"/>
      <c r="M3881" s="115"/>
      <c r="N3881" s="113"/>
    </row>
    <row r="3882" spans="1:14" ht="16.5">
      <c r="A3882" s="105"/>
      <c r="B3882" s="67"/>
      <c r="C3882" s="67"/>
      <c r="D3882" s="67"/>
      <c r="E3882" s="68"/>
      <c r="F3882" s="108"/>
      <c r="G3882" s="111"/>
      <c r="H3882" s="109"/>
      <c r="I3882" s="108"/>
      <c r="J3882" s="115"/>
      <c r="K3882" s="113"/>
      <c r="L3882" s="108"/>
      <c r="M3882" s="115"/>
      <c r="N3882" s="113"/>
    </row>
    <row r="3883" spans="1:14" ht="16.5">
      <c r="A3883" s="105"/>
      <c r="B3883" s="67"/>
      <c r="C3883" s="67"/>
      <c r="D3883" s="67"/>
      <c r="E3883" s="68"/>
      <c r="F3883" s="108"/>
      <c r="G3883" s="111"/>
      <c r="H3883" s="109"/>
      <c r="I3883" s="108"/>
      <c r="J3883" s="115"/>
      <c r="K3883" s="113"/>
      <c r="L3883" s="108"/>
      <c r="M3883" s="115"/>
      <c r="N3883" s="113"/>
    </row>
    <row r="3884" spans="1:14" ht="16.5">
      <c r="A3884" s="105"/>
      <c r="B3884" s="67"/>
      <c r="C3884" s="67"/>
      <c r="D3884" s="67"/>
      <c r="E3884" s="68"/>
      <c r="F3884" s="108"/>
      <c r="G3884" s="111"/>
      <c r="H3884" s="109"/>
      <c r="I3884" s="108"/>
      <c r="J3884" s="115"/>
      <c r="K3884" s="113"/>
      <c r="L3884" s="108"/>
      <c r="M3884" s="115"/>
      <c r="N3884" s="113"/>
    </row>
    <row r="3885" spans="1:14" ht="16.5">
      <c r="A3885" s="105"/>
      <c r="B3885" s="67"/>
      <c r="C3885" s="67"/>
      <c r="D3885" s="67"/>
      <c r="E3885" s="68"/>
      <c r="F3885" s="108"/>
      <c r="G3885" s="111"/>
      <c r="H3885" s="109"/>
      <c r="I3885" s="108"/>
      <c r="J3885" s="115"/>
      <c r="K3885" s="113"/>
      <c r="L3885" s="108"/>
      <c r="M3885" s="115"/>
      <c r="N3885" s="113"/>
    </row>
    <row r="3886" spans="1:14" ht="16.5">
      <c r="A3886" s="105"/>
      <c r="B3886" s="67"/>
      <c r="C3886" s="67"/>
      <c r="D3886" s="67"/>
      <c r="E3886" s="68"/>
      <c r="F3886" s="108"/>
      <c r="G3886" s="111"/>
      <c r="H3886" s="109"/>
      <c r="I3886" s="108"/>
      <c r="J3886" s="115"/>
      <c r="K3886" s="113"/>
      <c r="L3886" s="108"/>
      <c r="M3886" s="115"/>
      <c r="N3886" s="113"/>
    </row>
    <row r="3887" spans="1:14" ht="16.5">
      <c r="A3887" s="105"/>
      <c r="B3887" s="67"/>
      <c r="C3887" s="67"/>
      <c r="D3887" s="67"/>
      <c r="E3887" s="68"/>
      <c r="F3887" s="108"/>
      <c r="G3887" s="111"/>
      <c r="H3887" s="109"/>
      <c r="I3887" s="108"/>
      <c r="J3887" s="115"/>
      <c r="K3887" s="113"/>
      <c r="L3887" s="108"/>
      <c r="M3887" s="115"/>
      <c r="N3887" s="113"/>
    </row>
    <row r="3888" spans="1:14" ht="16.5">
      <c r="A3888" s="105"/>
      <c r="B3888" s="67"/>
      <c r="C3888" s="67"/>
      <c r="D3888" s="67"/>
      <c r="E3888" s="68"/>
      <c r="F3888" s="108"/>
      <c r="G3888" s="111"/>
      <c r="H3888" s="109"/>
      <c r="I3888" s="108"/>
      <c r="J3888" s="115"/>
      <c r="K3888" s="113"/>
      <c r="L3888" s="108"/>
      <c r="M3888" s="115"/>
      <c r="N3888" s="113"/>
    </row>
    <row r="3889" spans="1:14" ht="16.5">
      <c r="A3889" s="105"/>
      <c r="B3889" s="67"/>
      <c r="C3889" s="67"/>
      <c r="D3889" s="67"/>
      <c r="E3889" s="68"/>
      <c r="F3889" s="108"/>
      <c r="G3889" s="111"/>
      <c r="H3889" s="109"/>
      <c r="I3889" s="108"/>
      <c r="J3889" s="115"/>
      <c r="K3889" s="113"/>
      <c r="L3889" s="108"/>
      <c r="M3889" s="115"/>
      <c r="N3889" s="113"/>
    </row>
    <row r="3890" spans="1:14" ht="16.5">
      <c r="A3890" s="105"/>
      <c r="B3890" s="67"/>
      <c r="C3890" s="67"/>
      <c r="D3890" s="67"/>
      <c r="E3890" s="68"/>
      <c r="F3890" s="108"/>
      <c r="G3890" s="111"/>
      <c r="H3890" s="109"/>
      <c r="I3890" s="108"/>
      <c r="J3890" s="115"/>
      <c r="K3890" s="113"/>
      <c r="L3890" s="108"/>
      <c r="M3890" s="115"/>
      <c r="N3890" s="113"/>
    </row>
    <row r="3891" spans="1:14" ht="16.5">
      <c r="A3891" s="105"/>
      <c r="B3891" s="67"/>
      <c r="C3891" s="67"/>
      <c r="D3891" s="67"/>
      <c r="E3891" s="68"/>
      <c r="F3891" s="108"/>
      <c r="G3891" s="111"/>
      <c r="H3891" s="109"/>
      <c r="I3891" s="108"/>
      <c r="J3891" s="115"/>
      <c r="K3891" s="113"/>
      <c r="L3891" s="108"/>
      <c r="M3891" s="115"/>
      <c r="N3891" s="113"/>
    </row>
    <row r="3892" spans="1:14" ht="16.5">
      <c r="A3892" s="105"/>
      <c r="B3892" s="67"/>
      <c r="C3892" s="67"/>
      <c r="D3892" s="67"/>
      <c r="E3892" s="68"/>
      <c r="F3892" s="108"/>
      <c r="G3892" s="111"/>
      <c r="H3892" s="109"/>
      <c r="I3892" s="108"/>
      <c r="J3892" s="115"/>
      <c r="K3892" s="113"/>
      <c r="L3892" s="108"/>
      <c r="M3892" s="115"/>
      <c r="N3892" s="113"/>
    </row>
    <row r="3893" spans="1:14" ht="16.5">
      <c r="A3893" s="105"/>
      <c r="B3893" s="67"/>
      <c r="C3893" s="67"/>
      <c r="D3893" s="67"/>
      <c r="E3893" s="68"/>
      <c r="F3893" s="108"/>
      <c r="G3893" s="111"/>
      <c r="H3893" s="109"/>
      <c r="I3893" s="108"/>
      <c r="J3893" s="115"/>
      <c r="K3893" s="113"/>
      <c r="L3893" s="108"/>
      <c r="M3893" s="115"/>
      <c r="N3893" s="113"/>
    </row>
    <row r="3894" spans="1:14" ht="16.5">
      <c r="A3894" s="105"/>
      <c r="B3894" s="67"/>
      <c r="C3894" s="67"/>
      <c r="D3894" s="67"/>
      <c r="E3894" s="68"/>
      <c r="F3894" s="108"/>
      <c r="G3894" s="111"/>
      <c r="H3894" s="109"/>
      <c r="I3894" s="108"/>
      <c r="J3894" s="115"/>
      <c r="K3894" s="113"/>
      <c r="L3894" s="108"/>
      <c r="M3894" s="115"/>
      <c r="N3894" s="113"/>
    </row>
    <row r="3895" spans="1:14" ht="16.5">
      <c r="A3895" s="105"/>
      <c r="B3895" s="67"/>
      <c r="C3895" s="67"/>
      <c r="D3895" s="67"/>
      <c r="E3895" s="68"/>
      <c r="F3895" s="108"/>
      <c r="G3895" s="111"/>
      <c r="H3895" s="109"/>
      <c r="I3895" s="108"/>
      <c r="J3895" s="115"/>
      <c r="K3895" s="113"/>
      <c r="L3895" s="108"/>
      <c r="M3895" s="115"/>
      <c r="N3895" s="113"/>
    </row>
    <row r="3896" spans="1:14" ht="16.5">
      <c r="A3896" s="105"/>
      <c r="B3896" s="67"/>
      <c r="C3896" s="67"/>
      <c r="D3896" s="67"/>
      <c r="E3896" s="68"/>
      <c r="F3896" s="108"/>
      <c r="G3896" s="111"/>
      <c r="H3896" s="109"/>
      <c r="I3896" s="108"/>
      <c r="J3896" s="115"/>
      <c r="K3896" s="113"/>
      <c r="L3896" s="108"/>
      <c r="M3896" s="115"/>
      <c r="N3896" s="113"/>
    </row>
    <row r="3897" spans="1:14" ht="16.5">
      <c r="A3897" s="105"/>
      <c r="B3897" s="67"/>
      <c r="C3897" s="67"/>
      <c r="D3897" s="67"/>
      <c r="E3897" s="68"/>
      <c r="F3897" s="108"/>
      <c r="G3897" s="111"/>
      <c r="H3897" s="109"/>
      <c r="I3897" s="108"/>
      <c r="J3897" s="115"/>
      <c r="K3897" s="113"/>
      <c r="L3897" s="108"/>
      <c r="M3897" s="115"/>
      <c r="N3897" s="113"/>
    </row>
    <row r="3898" spans="1:14" ht="16.5">
      <c r="A3898" s="105"/>
      <c r="B3898" s="67"/>
      <c r="C3898" s="67"/>
      <c r="D3898" s="67"/>
      <c r="E3898" s="68"/>
      <c r="F3898" s="108"/>
      <c r="G3898" s="111"/>
      <c r="H3898" s="109"/>
      <c r="I3898" s="108"/>
      <c r="J3898" s="115"/>
      <c r="K3898" s="113"/>
      <c r="L3898" s="108"/>
      <c r="M3898" s="115"/>
      <c r="N3898" s="113"/>
    </row>
    <row r="3899" spans="1:14" ht="16.5">
      <c r="A3899" s="105"/>
      <c r="B3899" s="67"/>
      <c r="C3899" s="67"/>
      <c r="D3899" s="67"/>
      <c r="E3899" s="68"/>
      <c r="F3899" s="108"/>
      <c r="G3899" s="111"/>
      <c r="H3899" s="109"/>
      <c r="I3899" s="108"/>
      <c r="J3899" s="115"/>
      <c r="K3899" s="113"/>
      <c r="L3899" s="108"/>
      <c r="M3899" s="115"/>
      <c r="N3899" s="113"/>
    </row>
    <row r="3900" spans="1:14" ht="16.5">
      <c r="A3900" s="105"/>
      <c r="B3900" s="67"/>
      <c r="C3900" s="67"/>
      <c r="D3900" s="67"/>
      <c r="E3900" s="68"/>
      <c r="F3900" s="108"/>
      <c r="G3900" s="111"/>
      <c r="H3900" s="109"/>
      <c r="I3900" s="108"/>
      <c r="J3900" s="115"/>
      <c r="K3900" s="113"/>
      <c r="L3900" s="108"/>
      <c r="M3900" s="115"/>
      <c r="N3900" s="113"/>
    </row>
    <row r="3901" spans="1:14" ht="16.5">
      <c r="A3901" s="105"/>
      <c r="B3901" s="67"/>
      <c r="C3901" s="67"/>
      <c r="D3901" s="67"/>
      <c r="E3901" s="68"/>
      <c r="F3901" s="108"/>
      <c r="G3901" s="111"/>
      <c r="H3901" s="109"/>
      <c r="I3901" s="108"/>
      <c r="J3901" s="115"/>
      <c r="K3901" s="113"/>
      <c r="L3901" s="108"/>
      <c r="M3901" s="115"/>
      <c r="N3901" s="113"/>
    </row>
    <row r="3902" spans="1:14" ht="16.5">
      <c r="A3902" s="105"/>
      <c r="B3902" s="67"/>
      <c r="C3902" s="67"/>
      <c r="D3902" s="67"/>
      <c r="E3902" s="68"/>
      <c r="F3902" s="108"/>
      <c r="G3902" s="111"/>
      <c r="H3902" s="109"/>
      <c r="I3902" s="108"/>
      <c r="J3902" s="115"/>
      <c r="K3902" s="113"/>
      <c r="L3902" s="108"/>
      <c r="M3902" s="115"/>
      <c r="N3902" s="113"/>
    </row>
    <row r="3903" spans="1:14" ht="16.5">
      <c r="A3903" s="105"/>
      <c r="B3903" s="67"/>
      <c r="C3903" s="67"/>
      <c r="D3903" s="67"/>
      <c r="E3903" s="68"/>
      <c r="F3903" s="108"/>
      <c r="G3903" s="111"/>
      <c r="H3903" s="109"/>
      <c r="I3903" s="108"/>
      <c r="J3903" s="115"/>
      <c r="K3903" s="113"/>
      <c r="L3903" s="108"/>
      <c r="M3903" s="115"/>
      <c r="N3903" s="113"/>
    </row>
    <row r="3904" spans="1:14" ht="16.5">
      <c r="A3904" s="105"/>
      <c r="B3904" s="67"/>
      <c r="C3904" s="67"/>
      <c r="D3904" s="67"/>
      <c r="E3904" s="68"/>
      <c r="F3904" s="108"/>
      <c r="G3904" s="111"/>
      <c r="H3904" s="109"/>
      <c r="I3904" s="108"/>
      <c r="J3904" s="115"/>
      <c r="K3904" s="113"/>
      <c r="L3904" s="108"/>
      <c r="M3904" s="115"/>
      <c r="N3904" s="113"/>
    </row>
    <row r="3905" spans="1:14" ht="16.5">
      <c r="A3905" s="105"/>
      <c r="B3905" s="67"/>
      <c r="C3905" s="67"/>
      <c r="D3905" s="67"/>
      <c r="E3905" s="68"/>
      <c r="F3905" s="108"/>
      <c r="G3905" s="111"/>
      <c r="H3905" s="109"/>
      <c r="I3905" s="108"/>
      <c r="J3905" s="115"/>
      <c r="K3905" s="113"/>
      <c r="L3905" s="108"/>
      <c r="M3905" s="115"/>
      <c r="N3905" s="113"/>
    </row>
    <row r="3906" spans="1:14" ht="16.5">
      <c r="A3906" s="105"/>
      <c r="B3906" s="67"/>
      <c r="C3906" s="67"/>
      <c r="D3906" s="67"/>
      <c r="E3906" s="68"/>
      <c r="F3906" s="108"/>
      <c r="G3906" s="111"/>
      <c r="H3906" s="109"/>
      <c r="I3906" s="108"/>
      <c r="J3906" s="115"/>
      <c r="K3906" s="113"/>
      <c r="L3906" s="108"/>
      <c r="M3906" s="115"/>
      <c r="N3906" s="113"/>
    </row>
    <row r="3907" spans="1:14" ht="16.5">
      <c r="A3907" s="105"/>
      <c r="B3907" s="67"/>
      <c r="C3907" s="67"/>
      <c r="D3907" s="67"/>
      <c r="E3907" s="68"/>
      <c r="F3907" s="108"/>
      <c r="G3907" s="111"/>
      <c r="H3907" s="109"/>
      <c r="I3907" s="108"/>
      <c r="J3907" s="115"/>
      <c r="K3907" s="113"/>
      <c r="L3907" s="108"/>
      <c r="M3907" s="115"/>
      <c r="N3907" s="113"/>
    </row>
    <row r="3908" spans="1:14" ht="16.5">
      <c r="A3908" s="105"/>
      <c r="B3908" s="67"/>
      <c r="C3908" s="67"/>
      <c r="D3908" s="67"/>
      <c r="E3908" s="68"/>
      <c r="F3908" s="108"/>
      <c r="G3908" s="111"/>
      <c r="H3908" s="109"/>
      <c r="I3908" s="108"/>
      <c r="J3908" s="115"/>
      <c r="K3908" s="113"/>
      <c r="L3908" s="108"/>
      <c r="M3908" s="115"/>
      <c r="N3908" s="113"/>
    </row>
    <row r="3909" spans="1:14" ht="16.5">
      <c r="A3909" s="105"/>
      <c r="B3909" s="67"/>
      <c r="C3909" s="67"/>
      <c r="D3909" s="67"/>
      <c r="E3909" s="68"/>
      <c r="F3909" s="108"/>
      <c r="G3909" s="111"/>
      <c r="H3909" s="109"/>
      <c r="I3909" s="108"/>
      <c r="J3909" s="115"/>
      <c r="K3909" s="113"/>
      <c r="L3909" s="108"/>
      <c r="M3909" s="115"/>
      <c r="N3909" s="113"/>
    </row>
    <row r="3910" spans="1:14" ht="16.5">
      <c r="A3910" s="105"/>
      <c r="B3910" s="67"/>
      <c r="C3910" s="67"/>
      <c r="D3910" s="67"/>
      <c r="E3910" s="68"/>
      <c r="F3910" s="108"/>
      <c r="G3910" s="111"/>
      <c r="H3910" s="109"/>
      <c r="I3910" s="108"/>
      <c r="J3910" s="115"/>
      <c r="K3910" s="113"/>
      <c r="L3910" s="108"/>
      <c r="M3910" s="115"/>
      <c r="N3910" s="113"/>
    </row>
    <row r="3911" spans="1:14" ht="16.5">
      <c r="A3911" s="105"/>
      <c r="B3911" s="67"/>
      <c r="C3911" s="67"/>
      <c r="D3911" s="67"/>
      <c r="E3911" s="68"/>
      <c r="F3911" s="108"/>
      <c r="G3911" s="111"/>
      <c r="H3911" s="109"/>
      <c r="I3911" s="108"/>
      <c r="J3911" s="115"/>
      <c r="K3911" s="113"/>
      <c r="L3911" s="108"/>
      <c r="M3911" s="115"/>
      <c r="N3911" s="113"/>
    </row>
    <row r="3912" spans="1:14" ht="16.5">
      <c r="A3912" s="105"/>
      <c r="B3912" s="67"/>
      <c r="C3912" s="67"/>
      <c r="D3912" s="67"/>
      <c r="E3912" s="68"/>
      <c r="F3912" s="108"/>
      <c r="G3912" s="111"/>
      <c r="H3912" s="109"/>
      <c r="I3912" s="108"/>
      <c r="J3912" s="115"/>
      <c r="K3912" s="113"/>
      <c r="L3912" s="108"/>
      <c r="M3912" s="115"/>
      <c r="N3912" s="113"/>
    </row>
    <row r="3913" spans="1:14" ht="16.5">
      <c r="A3913" s="105"/>
      <c r="B3913" s="67"/>
      <c r="C3913" s="67"/>
      <c r="D3913" s="67"/>
      <c r="E3913" s="68"/>
      <c r="F3913" s="108"/>
      <c r="G3913" s="111"/>
      <c r="H3913" s="109"/>
      <c r="I3913" s="108"/>
      <c r="J3913" s="115"/>
      <c r="K3913" s="113"/>
      <c r="L3913" s="108"/>
      <c r="M3913" s="115"/>
      <c r="N3913" s="113"/>
    </row>
    <row r="3914" spans="1:14" ht="16.5">
      <c r="A3914" s="105"/>
      <c r="B3914" s="67"/>
      <c r="C3914" s="67"/>
      <c r="D3914" s="67"/>
      <c r="E3914" s="68"/>
      <c r="F3914" s="108"/>
      <c r="G3914" s="111"/>
      <c r="H3914" s="109"/>
      <c r="I3914" s="108"/>
      <c r="J3914" s="115"/>
      <c r="K3914" s="113"/>
      <c r="L3914" s="108"/>
      <c r="M3914" s="115"/>
      <c r="N3914" s="113"/>
    </row>
    <row r="3915" spans="1:14" ht="16.5">
      <c r="A3915" s="105"/>
      <c r="B3915" s="67"/>
      <c r="C3915" s="67"/>
      <c r="D3915" s="67"/>
      <c r="E3915" s="68"/>
      <c r="F3915" s="108"/>
      <c r="G3915" s="111"/>
      <c r="H3915" s="109"/>
      <c r="I3915" s="108"/>
      <c r="J3915" s="115"/>
      <c r="K3915" s="113"/>
      <c r="L3915" s="108"/>
      <c r="M3915" s="115"/>
      <c r="N3915" s="113"/>
    </row>
    <row r="3916" spans="1:14" ht="16.5">
      <c r="A3916" s="105"/>
      <c r="B3916" s="67"/>
      <c r="C3916" s="67"/>
      <c r="D3916" s="67"/>
      <c r="E3916" s="68"/>
      <c r="F3916" s="108"/>
      <c r="G3916" s="111"/>
      <c r="H3916" s="109"/>
      <c r="I3916" s="108"/>
      <c r="J3916" s="115"/>
      <c r="K3916" s="113"/>
      <c r="L3916" s="108"/>
      <c r="M3916" s="115"/>
      <c r="N3916" s="113"/>
    </row>
    <row r="3917" spans="1:14" ht="16.5">
      <c r="A3917" s="105"/>
      <c r="B3917" s="67"/>
      <c r="C3917" s="67"/>
      <c r="D3917" s="67"/>
      <c r="E3917" s="68"/>
      <c r="F3917" s="108"/>
      <c r="G3917" s="111"/>
      <c r="H3917" s="109"/>
      <c r="I3917" s="108"/>
      <c r="J3917" s="115"/>
      <c r="K3917" s="113"/>
      <c r="L3917" s="108"/>
      <c r="M3917" s="115"/>
      <c r="N3917" s="113"/>
    </row>
    <row r="3918" spans="1:14" ht="16.5">
      <c r="A3918" s="105"/>
      <c r="B3918" s="67"/>
      <c r="C3918" s="67"/>
      <c r="D3918" s="67"/>
      <c r="E3918" s="68"/>
      <c r="F3918" s="108"/>
      <c r="G3918" s="111"/>
      <c r="H3918" s="109"/>
      <c r="I3918" s="108"/>
      <c r="J3918" s="115"/>
      <c r="K3918" s="113"/>
      <c r="L3918" s="108"/>
      <c r="M3918" s="115"/>
      <c r="N3918" s="113"/>
    </row>
    <row r="3919" spans="1:14" ht="16.5">
      <c r="A3919" s="105"/>
      <c r="B3919" s="67"/>
      <c r="C3919" s="67"/>
      <c r="D3919" s="67"/>
      <c r="E3919" s="68"/>
      <c r="F3919" s="195"/>
      <c r="G3919" s="196"/>
      <c r="H3919" s="197"/>
      <c r="I3919" s="108"/>
      <c r="J3919" s="115"/>
      <c r="K3919" s="113"/>
      <c r="L3919" s="108"/>
      <c r="M3919" s="115"/>
      <c r="N3919" s="113"/>
    </row>
    <row r="3920" spans="1:14" ht="16.5">
      <c r="A3920" s="105"/>
      <c r="B3920" s="67"/>
      <c r="C3920" s="67"/>
      <c r="D3920" s="67"/>
      <c r="E3920" s="68"/>
      <c r="F3920" s="108"/>
      <c r="G3920" s="111"/>
      <c r="H3920" s="109"/>
      <c r="I3920" s="108"/>
      <c r="J3920" s="115"/>
      <c r="K3920" s="113"/>
      <c r="L3920" s="108"/>
      <c r="M3920" s="115"/>
      <c r="N3920" s="113"/>
    </row>
    <row r="3921" spans="1:14" ht="16.5">
      <c r="A3921" s="105"/>
      <c r="B3921" s="67"/>
      <c r="C3921" s="67"/>
      <c r="D3921" s="67"/>
      <c r="E3921" s="68"/>
      <c r="F3921" s="108"/>
      <c r="G3921" s="111"/>
      <c r="H3921" s="109"/>
      <c r="I3921" s="108"/>
      <c r="J3921" s="115"/>
      <c r="K3921" s="113"/>
      <c r="L3921" s="108"/>
      <c r="M3921" s="115"/>
      <c r="N3921" s="113"/>
    </row>
    <row r="3922" spans="1:14" ht="16.5">
      <c r="A3922" s="105"/>
      <c r="B3922" s="67"/>
      <c r="C3922" s="67"/>
      <c r="D3922" s="67"/>
      <c r="E3922" s="68"/>
      <c r="F3922" s="108"/>
      <c r="G3922" s="111"/>
      <c r="H3922" s="109"/>
      <c r="I3922" s="108"/>
      <c r="J3922" s="115"/>
      <c r="K3922" s="113"/>
      <c r="L3922" s="108"/>
      <c r="M3922" s="115"/>
      <c r="N3922" s="113"/>
    </row>
    <row r="3923" spans="1:14" ht="16.5">
      <c r="A3923" s="105"/>
      <c r="B3923" s="67"/>
      <c r="C3923" s="67"/>
      <c r="D3923" s="67"/>
      <c r="E3923" s="68"/>
      <c r="F3923" s="108"/>
      <c r="G3923" s="111"/>
      <c r="H3923" s="109"/>
      <c r="I3923" s="108"/>
      <c r="J3923" s="115"/>
      <c r="K3923" s="113"/>
      <c r="L3923" s="108"/>
      <c r="M3923" s="115"/>
      <c r="N3923" s="113"/>
    </row>
    <row r="3924" spans="1:14" ht="16.5">
      <c r="A3924" s="105"/>
      <c r="B3924" s="67"/>
      <c r="C3924" s="67"/>
      <c r="D3924" s="67"/>
      <c r="E3924" s="68"/>
      <c r="F3924" s="108"/>
      <c r="G3924" s="111"/>
      <c r="H3924" s="109"/>
      <c r="I3924" s="108"/>
      <c r="J3924" s="115"/>
      <c r="K3924" s="113"/>
      <c r="L3924" s="108"/>
      <c r="M3924" s="115"/>
      <c r="N3924" s="113"/>
    </row>
    <row r="3925" spans="1:14" ht="16.5">
      <c r="A3925" s="105"/>
      <c r="B3925" s="67"/>
      <c r="C3925" s="67"/>
      <c r="D3925" s="67"/>
      <c r="E3925" s="68"/>
      <c r="F3925" s="108"/>
      <c r="G3925" s="111"/>
      <c r="H3925" s="109"/>
      <c r="I3925" s="108"/>
      <c r="J3925" s="115"/>
      <c r="K3925" s="113"/>
      <c r="L3925" s="108"/>
      <c r="M3925" s="115"/>
      <c r="N3925" s="113"/>
    </row>
    <row r="3926" spans="1:14" ht="16.5">
      <c r="A3926" s="105"/>
      <c r="B3926" s="67"/>
      <c r="C3926" s="67"/>
      <c r="D3926" s="67"/>
      <c r="E3926" s="68"/>
      <c r="F3926" s="108"/>
      <c r="G3926" s="111"/>
      <c r="H3926" s="109"/>
      <c r="I3926" s="108"/>
      <c r="J3926" s="115"/>
      <c r="K3926" s="113"/>
      <c r="L3926" s="108"/>
      <c r="M3926" s="115"/>
      <c r="N3926" s="113"/>
    </row>
    <row r="3927" spans="1:14" ht="16.5">
      <c r="A3927" s="105"/>
      <c r="B3927" s="67"/>
      <c r="C3927" s="67"/>
      <c r="D3927" s="67"/>
      <c r="E3927" s="68"/>
      <c r="F3927" s="108"/>
      <c r="G3927" s="111"/>
      <c r="H3927" s="109"/>
      <c r="I3927" s="108"/>
      <c r="J3927" s="115"/>
      <c r="K3927" s="113"/>
      <c r="L3927" s="108"/>
      <c r="M3927" s="115"/>
      <c r="N3927" s="113"/>
    </row>
    <row r="3928" spans="1:14" ht="16.5">
      <c r="A3928" s="105"/>
      <c r="B3928" s="67"/>
      <c r="C3928" s="67"/>
      <c r="D3928" s="67"/>
      <c r="E3928" s="68"/>
      <c r="F3928" s="108"/>
      <c r="G3928" s="111"/>
      <c r="H3928" s="109"/>
      <c r="I3928" s="108"/>
      <c r="J3928" s="115"/>
      <c r="K3928" s="113"/>
      <c r="L3928" s="108"/>
      <c r="M3928" s="115"/>
      <c r="N3928" s="113"/>
    </row>
    <row r="3929" spans="1:14" ht="16.5">
      <c r="A3929" s="105"/>
      <c r="B3929" s="67"/>
      <c r="C3929" s="67"/>
      <c r="D3929" s="67"/>
      <c r="E3929" s="68"/>
      <c r="F3929" s="108"/>
      <c r="G3929" s="111"/>
      <c r="H3929" s="109"/>
      <c r="I3929" s="108"/>
      <c r="J3929" s="115"/>
      <c r="K3929" s="113"/>
      <c r="L3929" s="108"/>
      <c r="M3929" s="115"/>
      <c r="N3929" s="113"/>
    </row>
    <row r="3930" spans="1:14" ht="16.5">
      <c r="A3930" s="105"/>
      <c r="B3930" s="67"/>
      <c r="C3930" s="67"/>
      <c r="D3930" s="67"/>
      <c r="E3930" s="68"/>
      <c r="F3930" s="108"/>
      <c r="G3930" s="111"/>
      <c r="H3930" s="109"/>
      <c r="I3930" s="108"/>
      <c r="J3930" s="115"/>
      <c r="K3930" s="113"/>
      <c r="L3930" s="108"/>
      <c r="M3930" s="115"/>
      <c r="N3930" s="113"/>
    </row>
    <row r="3931" spans="1:14" ht="16.5">
      <c r="A3931" s="105"/>
      <c r="B3931" s="67"/>
      <c r="C3931" s="67"/>
      <c r="D3931" s="67"/>
      <c r="E3931" s="68"/>
      <c r="F3931" s="108"/>
      <c r="G3931" s="111"/>
      <c r="H3931" s="109"/>
      <c r="I3931" s="108"/>
      <c r="J3931" s="115"/>
      <c r="K3931" s="113"/>
      <c r="L3931" s="108"/>
      <c r="M3931" s="115"/>
      <c r="N3931" s="113"/>
    </row>
    <row r="3932" spans="1:14" ht="16.5">
      <c r="A3932" s="105"/>
      <c r="B3932" s="67"/>
      <c r="C3932" s="67"/>
      <c r="D3932" s="67"/>
      <c r="E3932" s="68"/>
      <c r="F3932" s="108"/>
      <c r="G3932" s="111"/>
      <c r="H3932" s="109"/>
      <c r="I3932" s="108"/>
      <c r="J3932" s="115"/>
      <c r="K3932" s="113"/>
      <c r="L3932" s="108"/>
      <c r="M3932" s="115"/>
      <c r="N3932" s="113"/>
    </row>
    <row r="3933" spans="1:14" ht="16.5">
      <c r="A3933" s="105"/>
      <c r="B3933" s="67"/>
      <c r="C3933" s="67"/>
      <c r="D3933" s="67"/>
      <c r="E3933" s="68"/>
      <c r="F3933" s="108"/>
      <c r="G3933" s="111"/>
      <c r="H3933" s="109"/>
      <c r="I3933" s="108"/>
      <c r="J3933" s="115"/>
      <c r="K3933" s="113"/>
      <c r="L3933" s="108"/>
      <c r="M3933" s="115"/>
      <c r="N3933" s="113"/>
    </row>
    <row r="3934" spans="1:14" ht="16.5">
      <c r="A3934" s="105"/>
      <c r="B3934" s="67"/>
      <c r="C3934" s="67"/>
      <c r="D3934" s="67"/>
      <c r="E3934" s="68"/>
      <c r="F3934" s="108"/>
      <c r="G3934" s="111"/>
      <c r="H3934" s="109"/>
      <c r="I3934" s="108"/>
      <c r="J3934" s="115"/>
      <c r="K3934" s="113"/>
      <c r="L3934" s="108"/>
      <c r="M3934" s="115"/>
      <c r="N3934" s="113"/>
    </row>
    <row r="3935" spans="1:14" ht="16.5">
      <c r="A3935" s="105"/>
      <c r="B3935" s="67"/>
      <c r="C3935" s="67"/>
      <c r="D3935" s="67"/>
      <c r="E3935" s="68"/>
      <c r="F3935" s="108"/>
      <c r="G3935" s="111"/>
      <c r="H3935" s="109"/>
      <c r="I3935" s="108"/>
      <c r="J3935" s="115"/>
      <c r="K3935" s="113"/>
      <c r="L3935" s="108"/>
      <c r="M3935" s="115"/>
      <c r="N3935" s="113"/>
    </row>
    <row r="3936" spans="1:14" ht="16.5">
      <c r="A3936" s="105"/>
      <c r="B3936" s="67"/>
      <c r="C3936" s="67"/>
      <c r="D3936" s="67"/>
      <c r="E3936" s="68"/>
      <c r="F3936" s="108"/>
      <c r="G3936" s="111"/>
      <c r="H3936" s="109"/>
      <c r="I3936" s="108"/>
      <c r="J3936" s="115"/>
      <c r="K3936" s="113"/>
      <c r="L3936" s="108"/>
      <c r="M3936" s="115"/>
      <c r="N3936" s="113"/>
    </row>
    <row r="3937" spans="1:14" ht="16.5">
      <c r="A3937" s="105"/>
      <c r="B3937" s="67"/>
      <c r="C3937" s="67"/>
      <c r="D3937" s="67"/>
      <c r="E3937" s="68"/>
      <c r="F3937" s="108"/>
      <c r="G3937" s="111"/>
      <c r="H3937" s="109"/>
      <c r="I3937" s="108"/>
      <c r="J3937" s="115"/>
      <c r="K3937" s="113"/>
      <c r="L3937" s="108"/>
      <c r="M3937" s="115"/>
      <c r="N3937" s="113"/>
    </row>
    <row r="3938" spans="1:14" ht="16.5">
      <c r="A3938" s="105"/>
      <c r="B3938" s="67"/>
      <c r="C3938" s="67"/>
      <c r="D3938" s="67"/>
      <c r="E3938" s="68"/>
      <c r="F3938" s="108"/>
      <c r="G3938" s="111"/>
      <c r="H3938" s="109"/>
      <c r="I3938" s="108"/>
      <c r="J3938" s="115"/>
      <c r="K3938" s="113"/>
      <c r="L3938" s="108"/>
      <c r="M3938" s="115"/>
      <c r="N3938" s="113"/>
    </row>
    <row r="3939" spans="1:14" ht="16.5">
      <c r="A3939" s="105"/>
      <c r="B3939" s="67"/>
      <c r="C3939" s="67"/>
      <c r="D3939" s="67"/>
      <c r="E3939" s="68"/>
      <c r="F3939" s="108"/>
      <c r="G3939" s="111"/>
      <c r="H3939" s="109"/>
      <c r="I3939" s="108"/>
      <c r="J3939" s="115"/>
      <c r="K3939" s="113"/>
      <c r="L3939" s="108"/>
      <c r="M3939" s="115"/>
      <c r="N3939" s="113"/>
    </row>
    <row r="3940" spans="1:14" ht="16.5">
      <c r="A3940" s="105"/>
      <c r="B3940" s="67"/>
      <c r="C3940" s="67"/>
      <c r="D3940" s="67"/>
      <c r="E3940" s="68"/>
      <c r="F3940" s="108"/>
      <c r="G3940" s="111"/>
      <c r="H3940" s="109"/>
      <c r="I3940" s="108"/>
      <c r="J3940" s="115"/>
      <c r="K3940" s="113"/>
      <c r="L3940" s="108"/>
      <c r="M3940" s="115"/>
      <c r="N3940" s="113"/>
    </row>
    <row r="3941" spans="1:14" ht="16.5">
      <c r="A3941" s="105"/>
      <c r="B3941" s="67"/>
      <c r="C3941" s="67"/>
      <c r="D3941" s="67"/>
      <c r="E3941" s="68"/>
      <c r="F3941" s="108"/>
      <c r="G3941" s="111"/>
      <c r="H3941" s="109"/>
      <c r="I3941" s="108"/>
      <c r="J3941" s="115"/>
      <c r="K3941" s="113"/>
      <c r="L3941" s="108"/>
      <c r="M3941" s="115"/>
      <c r="N3941" s="113"/>
    </row>
    <row r="3942" spans="1:14" ht="16.5">
      <c r="A3942" s="105"/>
      <c r="B3942" s="67"/>
      <c r="C3942" s="67"/>
      <c r="D3942" s="67"/>
      <c r="E3942" s="68"/>
      <c r="F3942" s="108"/>
      <c r="G3942" s="111"/>
      <c r="H3942" s="109"/>
      <c r="I3942" s="108"/>
      <c r="J3942" s="115"/>
      <c r="K3942" s="113"/>
      <c r="L3942" s="108"/>
      <c r="M3942" s="115"/>
      <c r="N3942" s="113"/>
    </row>
    <row r="3943" spans="1:14" ht="16.5">
      <c r="A3943" s="105"/>
      <c r="B3943" s="67"/>
      <c r="C3943" s="67"/>
      <c r="D3943" s="67"/>
      <c r="E3943" s="68"/>
      <c r="F3943" s="108"/>
      <c r="G3943" s="111"/>
      <c r="H3943" s="109"/>
      <c r="I3943" s="108"/>
      <c r="J3943" s="115"/>
      <c r="K3943" s="113"/>
      <c r="L3943" s="108"/>
      <c r="M3943" s="115"/>
      <c r="N3943" s="113"/>
    </row>
    <row r="3944" spans="1:14" ht="16.5">
      <c r="A3944" s="105"/>
      <c r="B3944" s="67"/>
      <c r="C3944" s="67"/>
      <c r="D3944" s="67"/>
      <c r="E3944" s="68"/>
      <c r="F3944" s="108"/>
      <c r="G3944" s="111"/>
      <c r="H3944" s="109"/>
      <c r="I3944" s="108"/>
      <c r="J3944" s="115"/>
      <c r="K3944" s="113"/>
      <c r="L3944" s="108"/>
      <c r="M3944" s="115"/>
      <c r="N3944" s="113"/>
    </row>
    <row r="3945" spans="1:14" ht="16.5">
      <c r="A3945" s="105"/>
      <c r="B3945" s="67"/>
      <c r="C3945" s="67"/>
      <c r="D3945" s="67"/>
      <c r="E3945" s="68"/>
      <c r="F3945" s="108"/>
      <c r="G3945" s="111"/>
      <c r="H3945" s="109"/>
      <c r="I3945" s="108"/>
      <c r="J3945" s="115"/>
      <c r="K3945" s="113"/>
      <c r="L3945" s="108"/>
      <c r="M3945" s="115"/>
      <c r="N3945" s="113"/>
    </row>
    <row r="3946" spans="1:14" ht="16.5">
      <c r="A3946" s="105"/>
      <c r="B3946" s="67"/>
      <c r="C3946" s="67"/>
      <c r="D3946" s="67"/>
      <c r="E3946" s="68"/>
      <c r="F3946" s="108"/>
      <c r="G3946" s="111"/>
      <c r="H3946" s="109"/>
      <c r="I3946" s="108"/>
      <c r="J3946" s="115"/>
      <c r="K3946" s="113"/>
      <c r="L3946" s="108"/>
      <c r="M3946" s="115"/>
      <c r="N3946" s="113"/>
    </row>
    <row r="3947" spans="1:14" ht="16.5">
      <c r="A3947" s="105"/>
      <c r="B3947" s="67"/>
      <c r="C3947" s="67"/>
      <c r="D3947" s="67"/>
      <c r="E3947" s="68"/>
      <c r="F3947" s="108"/>
      <c r="G3947" s="111"/>
      <c r="H3947" s="109"/>
      <c r="I3947" s="108"/>
      <c r="J3947" s="115"/>
      <c r="K3947" s="113"/>
      <c r="L3947" s="108"/>
      <c r="M3947" s="115"/>
      <c r="N3947" s="113"/>
    </row>
    <row r="3948" spans="1:14" ht="16.5">
      <c r="A3948" s="105"/>
      <c r="B3948" s="67"/>
      <c r="C3948" s="67"/>
      <c r="D3948" s="67"/>
      <c r="E3948" s="68"/>
      <c r="F3948" s="108"/>
      <c r="G3948" s="111"/>
      <c r="H3948" s="109"/>
      <c r="I3948" s="108"/>
      <c r="J3948" s="115"/>
      <c r="K3948" s="113"/>
      <c r="L3948" s="108"/>
      <c r="M3948" s="115"/>
      <c r="N3948" s="113"/>
    </row>
    <row r="3949" spans="1:14" ht="16.5">
      <c r="A3949" s="105"/>
      <c r="B3949" s="67"/>
      <c r="C3949" s="67"/>
      <c r="D3949" s="67"/>
      <c r="E3949" s="68"/>
      <c r="F3949" s="108"/>
      <c r="G3949" s="111"/>
      <c r="H3949" s="109"/>
      <c r="I3949" s="108"/>
      <c r="J3949" s="115"/>
      <c r="K3949" s="113"/>
      <c r="L3949" s="108"/>
      <c r="M3949" s="115"/>
      <c r="N3949" s="113"/>
    </row>
    <row r="3950" spans="1:14" ht="16.5">
      <c r="A3950" s="105"/>
      <c r="B3950" s="67"/>
      <c r="C3950" s="67"/>
      <c r="D3950" s="67"/>
      <c r="E3950" s="68"/>
      <c r="F3950" s="108"/>
      <c r="G3950" s="111"/>
      <c r="H3950" s="109"/>
      <c r="I3950" s="108"/>
      <c r="J3950" s="115"/>
      <c r="K3950" s="113"/>
      <c r="L3950" s="108"/>
      <c r="M3950" s="115"/>
      <c r="N3950" s="113"/>
    </row>
    <row r="3951" spans="1:14" ht="16.5">
      <c r="A3951" s="105"/>
      <c r="B3951" s="67"/>
      <c r="C3951" s="67"/>
      <c r="D3951" s="67"/>
      <c r="E3951" s="68"/>
      <c r="F3951" s="108"/>
      <c r="G3951" s="111"/>
      <c r="H3951" s="109"/>
      <c r="I3951" s="108"/>
      <c r="J3951" s="115"/>
      <c r="K3951" s="113"/>
      <c r="L3951" s="108"/>
      <c r="M3951" s="115"/>
      <c r="N3951" s="113"/>
    </row>
    <row r="3952" spans="1:14" ht="16.5">
      <c r="A3952" s="105"/>
      <c r="B3952" s="67"/>
      <c r="C3952" s="67"/>
      <c r="D3952" s="67"/>
      <c r="E3952" s="68"/>
      <c r="F3952" s="108"/>
      <c r="G3952" s="111"/>
      <c r="H3952" s="109"/>
      <c r="I3952" s="108"/>
      <c r="J3952" s="115"/>
      <c r="K3952" s="113"/>
      <c r="L3952" s="108"/>
      <c r="M3952" s="115"/>
      <c r="N3952" s="113"/>
    </row>
    <row r="3953" spans="1:14" ht="16.5">
      <c r="A3953" s="105"/>
      <c r="B3953" s="67"/>
      <c r="C3953" s="67"/>
      <c r="D3953" s="67"/>
      <c r="E3953" s="68"/>
      <c r="F3953" s="108"/>
      <c r="G3953" s="111"/>
      <c r="H3953" s="109"/>
      <c r="I3953" s="108"/>
      <c r="J3953" s="115"/>
      <c r="K3953" s="113"/>
      <c r="L3953" s="108"/>
      <c r="M3953" s="115"/>
      <c r="N3953" s="113"/>
    </row>
    <row r="3954" spans="1:14" ht="16.5">
      <c r="A3954" s="105"/>
      <c r="B3954" s="67"/>
      <c r="C3954" s="67"/>
      <c r="D3954" s="67"/>
      <c r="E3954" s="68"/>
      <c r="F3954" s="108"/>
      <c r="G3954" s="111"/>
      <c r="H3954" s="109"/>
      <c r="I3954" s="108"/>
      <c r="J3954" s="115"/>
      <c r="K3954" s="113"/>
      <c r="L3954" s="108"/>
      <c r="M3954" s="115"/>
      <c r="N3954" s="113"/>
    </row>
    <row r="3955" spans="1:14" ht="16.5">
      <c r="A3955" s="105"/>
      <c r="B3955" s="67"/>
      <c r="C3955" s="67"/>
      <c r="D3955" s="67"/>
      <c r="E3955" s="68"/>
      <c r="F3955" s="108"/>
      <c r="G3955" s="111"/>
      <c r="H3955" s="109"/>
      <c r="I3955" s="108"/>
      <c r="J3955" s="115"/>
      <c r="K3955" s="113"/>
      <c r="L3955" s="108"/>
      <c r="M3955" s="115"/>
      <c r="N3955" s="113"/>
    </row>
    <row r="3956" spans="1:14" ht="16.5">
      <c r="A3956" s="105"/>
      <c r="B3956" s="67"/>
      <c r="C3956" s="67"/>
      <c r="D3956" s="67"/>
      <c r="E3956" s="68"/>
      <c r="F3956" s="108"/>
      <c r="G3956" s="111"/>
      <c r="H3956" s="109"/>
      <c r="I3956" s="108"/>
      <c r="J3956" s="115"/>
      <c r="K3956" s="113"/>
      <c r="L3956" s="108"/>
      <c r="M3956" s="115"/>
      <c r="N3956" s="113"/>
    </row>
    <row r="3957" spans="1:14" ht="16.5">
      <c r="A3957" s="105"/>
      <c r="B3957" s="67"/>
      <c r="C3957" s="67"/>
      <c r="D3957" s="67"/>
      <c r="E3957" s="68"/>
      <c r="F3957" s="108"/>
      <c r="G3957" s="111"/>
      <c r="H3957" s="109"/>
      <c r="I3957" s="108"/>
      <c r="J3957" s="115"/>
      <c r="K3957" s="113"/>
      <c r="L3957" s="108"/>
      <c r="M3957" s="115"/>
      <c r="N3957" s="113"/>
    </row>
    <row r="3958" spans="1:14" ht="16.5">
      <c r="A3958" s="105"/>
      <c r="B3958" s="67"/>
      <c r="C3958" s="67"/>
      <c r="D3958" s="67"/>
      <c r="E3958" s="68"/>
      <c r="F3958" s="108"/>
      <c r="G3958" s="111"/>
      <c r="H3958" s="109"/>
      <c r="I3958" s="108"/>
      <c r="J3958" s="115"/>
      <c r="K3958" s="113"/>
      <c r="L3958" s="108"/>
      <c r="M3958" s="115"/>
      <c r="N3958" s="113"/>
    </row>
    <row r="3959" spans="1:14" ht="16.5">
      <c r="A3959" s="105"/>
      <c r="B3959" s="67"/>
      <c r="C3959" s="67"/>
      <c r="D3959" s="67"/>
      <c r="E3959" s="68"/>
      <c r="F3959" s="108"/>
      <c r="G3959" s="111"/>
      <c r="H3959" s="109"/>
      <c r="I3959" s="108"/>
      <c r="J3959" s="115"/>
      <c r="K3959" s="113"/>
      <c r="L3959" s="108"/>
      <c r="M3959" s="115"/>
      <c r="N3959" s="113"/>
    </row>
    <row r="3960" spans="1:14" ht="16.5">
      <c r="A3960" s="105"/>
      <c r="B3960" s="67"/>
      <c r="C3960" s="67"/>
      <c r="D3960" s="67"/>
      <c r="E3960" s="68"/>
      <c r="F3960" s="108"/>
      <c r="G3960" s="111"/>
      <c r="H3960" s="109"/>
      <c r="I3960" s="108"/>
      <c r="J3960" s="115"/>
      <c r="K3960" s="113"/>
      <c r="L3960" s="108"/>
      <c r="M3960" s="115"/>
      <c r="N3960" s="113"/>
    </row>
    <row r="3961" spans="1:14" ht="16.5">
      <c r="A3961" s="105"/>
      <c r="B3961" s="67"/>
      <c r="C3961" s="67"/>
      <c r="D3961" s="67"/>
      <c r="E3961" s="68"/>
      <c r="F3961" s="108"/>
      <c r="G3961" s="111"/>
      <c r="H3961" s="109"/>
      <c r="I3961" s="108"/>
      <c r="J3961" s="115"/>
      <c r="K3961" s="113"/>
      <c r="L3961" s="108"/>
      <c r="M3961" s="115"/>
      <c r="N3961" s="113"/>
    </row>
    <row r="3962" spans="1:14" ht="16.5">
      <c r="A3962" s="105"/>
      <c r="B3962" s="67"/>
      <c r="C3962" s="67"/>
      <c r="D3962" s="67"/>
      <c r="E3962" s="68"/>
      <c r="F3962" s="108"/>
      <c r="G3962" s="111"/>
      <c r="H3962" s="109"/>
      <c r="I3962" s="108"/>
      <c r="J3962" s="115"/>
      <c r="K3962" s="113"/>
      <c r="L3962" s="108"/>
      <c r="M3962" s="115"/>
      <c r="N3962" s="113"/>
    </row>
    <row r="3963" spans="1:14" ht="16.5">
      <c r="A3963" s="105"/>
      <c r="B3963" s="67"/>
      <c r="C3963" s="67"/>
      <c r="D3963" s="67"/>
      <c r="E3963" s="68"/>
      <c r="F3963" s="108"/>
      <c r="G3963" s="111"/>
      <c r="H3963" s="109"/>
      <c r="I3963" s="108"/>
      <c r="J3963" s="115"/>
      <c r="K3963" s="113"/>
      <c r="L3963" s="108"/>
      <c r="M3963" s="115"/>
      <c r="N3963" s="113"/>
    </row>
    <row r="3964" spans="1:14" ht="16.5">
      <c r="A3964" s="105"/>
      <c r="B3964" s="67"/>
      <c r="C3964" s="67"/>
      <c r="D3964" s="67"/>
      <c r="E3964" s="68"/>
      <c r="F3964" s="108"/>
      <c r="G3964" s="111"/>
      <c r="H3964" s="109"/>
      <c r="I3964" s="108"/>
      <c r="J3964" s="115"/>
      <c r="K3964" s="113"/>
      <c r="L3964" s="108"/>
      <c r="M3964" s="115"/>
      <c r="N3964" s="113"/>
    </row>
    <row r="3965" spans="1:14" ht="16.5">
      <c r="A3965" s="105"/>
      <c r="B3965" s="67"/>
      <c r="C3965" s="67"/>
      <c r="D3965" s="67"/>
      <c r="E3965" s="68"/>
      <c r="F3965" s="108"/>
      <c r="G3965" s="111"/>
      <c r="H3965" s="109"/>
      <c r="I3965" s="108"/>
      <c r="J3965" s="115"/>
      <c r="K3965" s="113"/>
      <c r="L3965" s="108"/>
      <c r="M3965" s="115"/>
      <c r="N3965" s="113"/>
    </row>
    <row r="3966" spans="1:14" ht="16.5">
      <c r="A3966" s="105"/>
      <c r="B3966" s="67"/>
      <c r="C3966" s="67"/>
      <c r="D3966" s="67"/>
      <c r="E3966" s="68"/>
      <c r="F3966" s="108"/>
      <c r="G3966" s="111"/>
      <c r="H3966" s="109"/>
      <c r="I3966" s="108"/>
      <c r="J3966" s="115"/>
      <c r="K3966" s="113"/>
      <c r="L3966" s="108"/>
      <c r="M3966" s="115"/>
      <c r="N3966" s="113"/>
    </row>
    <row r="3967" spans="1:14" ht="16.5">
      <c r="A3967" s="105"/>
      <c r="B3967" s="67"/>
      <c r="C3967" s="67"/>
      <c r="D3967" s="67"/>
      <c r="E3967" s="68"/>
      <c r="F3967" s="108"/>
      <c r="G3967" s="111"/>
      <c r="H3967" s="109"/>
      <c r="I3967" s="108"/>
      <c r="J3967" s="115"/>
      <c r="K3967" s="113"/>
      <c r="L3967" s="108"/>
      <c r="M3967" s="115"/>
      <c r="N3967" s="113"/>
    </row>
    <row r="3968" spans="1:14" ht="16.5">
      <c r="A3968" s="105"/>
      <c r="B3968" s="67"/>
      <c r="C3968" s="67"/>
      <c r="D3968" s="67"/>
      <c r="E3968" s="68"/>
      <c r="F3968" s="108"/>
      <c r="G3968" s="111"/>
      <c r="H3968" s="109"/>
      <c r="I3968" s="108"/>
      <c r="J3968" s="115"/>
      <c r="K3968" s="113"/>
      <c r="L3968" s="108"/>
      <c r="M3968" s="115"/>
      <c r="N3968" s="113"/>
    </row>
    <row r="3969" spans="1:14" ht="16.5">
      <c r="A3969" s="105"/>
      <c r="B3969" s="67"/>
      <c r="C3969" s="67"/>
      <c r="D3969" s="67"/>
      <c r="E3969" s="68"/>
      <c r="F3969" s="108"/>
      <c r="G3969" s="111"/>
      <c r="H3969" s="109"/>
      <c r="I3969" s="108"/>
      <c r="J3969" s="115"/>
      <c r="K3969" s="113"/>
      <c r="L3969" s="108"/>
      <c r="M3969" s="115"/>
      <c r="N3969" s="113"/>
    </row>
    <row r="3970" spans="1:14" ht="16.5">
      <c r="A3970" s="105"/>
      <c r="B3970" s="67"/>
      <c r="C3970" s="67"/>
      <c r="D3970" s="67"/>
      <c r="E3970" s="68"/>
      <c r="F3970" s="108"/>
      <c r="G3970" s="111"/>
      <c r="H3970" s="109"/>
      <c r="I3970" s="108"/>
      <c r="J3970" s="115"/>
      <c r="K3970" s="113"/>
      <c r="L3970" s="108"/>
      <c r="M3970" s="115"/>
      <c r="N3970" s="113"/>
    </row>
    <row r="3971" spans="1:14" ht="16.5">
      <c r="A3971" s="105"/>
      <c r="B3971" s="67"/>
      <c r="C3971" s="67"/>
      <c r="D3971" s="67"/>
      <c r="E3971" s="68"/>
      <c r="F3971" s="108"/>
      <c r="G3971" s="111"/>
      <c r="H3971" s="109"/>
      <c r="I3971" s="108"/>
      <c r="J3971" s="115"/>
      <c r="K3971" s="113"/>
      <c r="L3971" s="108"/>
      <c r="M3971" s="115"/>
      <c r="N3971" s="113"/>
    </row>
    <row r="3972" spans="1:14" ht="16.5">
      <c r="A3972" s="105"/>
      <c r="B3972" s="67"/>
      <c r="C3972" s="67"/>
      <c r="D3972" s="67"/>
      <c r="E3972" s="68"/>
      <c r="F3972" s="108"/>
      <c r="G3972" s="111"/>
      <c r="H3972" s="109"/>
      <c r="I3972" s="108"/>
      <c r="J3972" s="115"/>
      <c r="K3972" s="113"/>
      <c r="L3972" s="108"/>
      <c r="M3972" s="115"/>
      <c r="N3972" s="113"/>
    </row>
    <row r="3973" spans="1:14" ht="16.5">
      <c r="A3973" s="105"/>
      <c r="B3973" s="67"/>
      <c r="C3973" s="67"/>
      <c r="D3973" s="67"/>
      <c r="E3973" s="68"/>
      <c r="F3973" s="108"/>
      <c r="G3973" s="111"/>
      <c r="H3973" s="109"/>
      <c r="I3973" s="108"/>
      <c r="J3973" s="115"/>
      <c r="K3973" s="113"/>
      <c r="L3973" s="108"/>
      <c r="M3973" s="115"/>
      <c r="N3973" s="113"/>
    </row>
    <row r="3974" spans="1:14" ht="16.5">
      <c r="A3974" s="105"/>
      <c r="B3974" s="67"/>
      <c r="C3974" s="67"/>
      <c r="D3974" s="67"/>
      <c r="E3974" s="68"/>
      <c r="F3974" s="108"/>
      <c r="G3974" s="111"/>
      <c r="H3974" s="109"/>
      <c r="I3974" s="108"/>
      <c r="J3974" s="115"/>
      <c r="K3974" s="113"/>
      <c r="L3974" s="108"/>
      <c r="M3974" s="115"/>
      <c r="N3974" s="113"/>
    </row>
    <row r="3975" spans="1:14" ht="16.5">
      <c r="A3975" s="105"/>
      <c r="B3975" s="67"/>
      <c r="C3975" s="67"/>
      <c r="D3975" s="67"/>
      <c r="E3975" s="68"/>
      <c r="F3975" s="108"/>
      <c r="G3975" s="111"/>
      <c r="H3975" s="109"/>
      <c r="I3975" s="108"/>
      <c r="J3975" s="115"/>
      <c r="K3975" s="113"/>
      <c r="L3975" s="108"/>
      <c r="M3975" s="115"/>
      <c r="N3975" s="113"/>
    </row>
    <row r="3976" spans="1:14" ht="16.5">
      <c r="A3976" s="105"/>
      <c r="B3976" s="67"/>
      <c r="C3976" s="67"/>
      <c r="D3976" s="67"/>
      <c r="E3976" s="68"/>
      <c r="F3976" s="108"/>
      <c r="G3976" s="111"/>
      <c r="H3976" s="109"/>
      <c r="I3976" s="108"/>
      <c r="J3976" s="115"/>
      <c r="K3976" s="113"/>
      <c r="L3976" s="108"/>
      <c r="M3976" s="115"/>
      <c r="N3976" s="113"/>
    </row>
    <row r="3977" spans="1:14" ht="16.5">
      <c r="A3977" s="105"/>
      <c r="B3977" s="67"/>
      <c r="C3977" s="67"/>
      <c r="D3977" s="67"/>
      <c r="E3977" s="68"/>
      <c r="F3977" s="108"/>
      <c r="G3977" s="111"/>
      <c r="H3977" s="109"/>
      <c r="I3977" s="108"/>
      <c r="J3977" s="115"/>
      <c r="K3977" s="113"/>
      <c r="L3977" s="108"/>
      <c r="M3977" s="115"/>
      <c r="N3977" s="113"/>
    </row>
    <row r="3978" spans="1:14" ht="16.5">
      <c r="A3978" s="105"/>
      <c r="B3978" s="67"/>
      <c r="C3978" s="67"/>
      <c r="D3978" s="67"/>
      <c r="E3978" s="68"/>
      <c r="F3978" s="108"/>
      <c r="G3978" s="111"/>
      <c r="H3978" s="109"/>
      <c r="I3978" s="108"/>
      <c r="J3978" s="115"/>
      <c r="K3978" s="113"/>
      <c r="L3978" s="108"/>
      <c r="M3978" s="115"/>
      <c r="N3978" s="113"/>
    </row>
    <row r="3979" spans="1:14" ht="16.5">
      <c r="A3979" s="105"/>
      <c r="B3979" s="67"/>
      <c r="C3979" s="67"/>
      <c r="D3979" s="67"/>
      <c r="E3979" s="68"/>
      <c r="F3979" s="108"/>
      <c r="G3979" s="111"/>
      <c r="H3979" s="109"/>
      <c r="I3979" s="108"/>
      <c r="J3979" s="115"/>
      <c r="K3979" s="113"/>
      <c r="L3979" s="108"/>
      <c r="M3979" s="115"/>
      <c r="N3979" s="113"/>
    </row>
    <row r="3980" spans="1:14" ht="16.5">
      <c r="A3980" s="105"/>
      <c r="B3980" s="67"/>
      <c r="C3980" s="67"/>
      <c r="D3980" s="67"/>
      <c r="E3980" s="68"/>
      <c r="F3980" s="108"/>
      <c r="G3980" s="111"/>
      <c r="H3980" s="109"/>
      <c r="I3980" s="108"/>
      <c r="J3980" s="115"/>
      <c r="K3980" s="113"/>
      <c r="L3980" s="108"/>
      <c r="M3980" s="115"/>
      <c r="N3980" s="113"/>
    </row>
    <row r="3981" spans="1:14" ht="16.5">
      <c r="A3981" s="105"/>
      <c r="B3981" s="67"/>
      <c r="C3981" s="67"/>
      <c r="D3981" s="67"/>
      <c r="E3981" s="68"/>
      <c r="F3981" s="108"/>
      <c r="G3981" s="111"/>
      <c r="H3981" s="109"/>
      <c r="I3981" s="108"/>
      <c r="J3981" s="115"/>
      <c r="K3981" s="113"/>
      <c r="L3981" s="108"/>
      <c r="M3981" s="115"/>
      <c r="N3981" s="113"/>
    </row>
    <row r="3982" spans="1:14" ht="16.5">
      <c r="A3982" s="105"/>
      <c r="B3982" s="67"/>
      <c r="C3982" s="67"/>
      <c r="D3982" s="67"/>
      <c r="E3982" s="68"/>
      <c r="F3982" s="108"/>
      <c r="G3982" s="111"/>
      <c r="H3982" s="109"/>
      <c r="I3982" s="108"/>
      <c r="J3982" s="115"/>
      <c r="K3982" s="113"/>
      <c r="L3982" s="108"/>
      <c r="M3982" s="115"/>
      <c r="N3982" s="113"/>
    </row>
    <row r="3983" spans="1:14" ht="16.5">
      <c r="A3983" s="105"/>
      <c r="B3983" s="67"/>
      <c r="C3983" s="67"/>
      <c r="D3983" s="67"/>
      <c r="E3983" s="68"/>
      <c r="F3983" s="108"/>
      <c r="G3983" s="111"/>
      <c r="H3983" s="109"/>
      <c r="I3983" s="108"/>
      <c r="J3983" s="115"/>
      <c r="K3983" s="113"/>
      <c r="L3983" s="108"/>
      <c r="M3983" s="115"/>
      <c r="N3983" s="113"/>
    </row>
    <row r="3984" spans="1:14" ht="16.5">
      <c r="A3984" s="105"/>
      <c r="B3984" s="67"/>
      <c r="C3984" s="67"/>
      <c r="D3984" s="67"/>
      <c r="E3984" s="68"/>
      <c r="F3984" s="108"/>
      <c r="G3984" s="111"/>
      <c r="H3984" s="109"/>
      <c r="I3984" s="108"/>
      <c r="J3984" s="115"/>
      <c r="K3984" s="113"/>
      <c r="L3984" s="108"/>
      <c r="M3984" s="115"/>
      <c r="N3984" s="113"/>
    </row>
    <row r="3985" spans="1:14" ht="16.5">
      <c r="A3985" s="105"/>
      <c r="B3985" s="67"/>
      <c r="C3985" s="67"/>
      <c r="D3985" s="67"/>
      <c r="E3985" s="68"/>
      <c r="F3985" s="108"/>
      <c r="G3985" s="111"/>
      <c r="H3985" s="109"/>
      <c r="I3985" s="108"/>
      <c r="J3985" s="115"/>
      <c r="K3985" s="113"/>
      <c r="L3985" s="108"/>
      <c r="M3985" s="115"/>
      <c r="N3985" s="113"/>
    </row>
    <row r="3986" spans="1:14" ht="16.5">
      <c r="A3986" s="105"/>
      <c r="B3986" s="67"/>
      <c r="C3986" s="67"/>
      <c r="D3986" s="67"/>
      <c r="E3986" s="68"/>
      <c r="F3986" s="108"/>
      <c r="G3986" s="111"/>
      <c r="H3986" s="109"/>
      <c r="I3986" s="108"/>
      <c r="J3986" s="115"/>
      <c r="K3986" s="113"/>
      <c r="L3986" s="108"/>
      <c r="M3986" s="115"/>
      <c r="N3986" s="113"/>
    </row>
    <row r="3987" spans="1:14" ht="16.5">
      <c r="A3987" s="105"/>
      <c r="B3987" s="67"/>
      <c r="C3987" s="67"/>
      <c r="D3987" s="67"/>
      <c r="E3987" s="68"/>
      <c r="F3987" s="108"/>
      <c r="G3987" s="111"/>
      <c r="H3987" s="109"/>
      <c r="I3987" s="108"/>
      <c r="J3987" s="115"/>
      <c r="K3987" s="113"/>
      <c r="L3987" s="108"/>
      <c r="M3987" s="115"/>
      <c r="N3987" s="113"/>
    </row>
    <row r="3988" spans="1:14" ht="16.5">
      <c r="A3988" s="105"/>
      <c r="B3988" s="67"/>
      <c r="C3988" s="67"/>
      <c r="D3988" s="67"/>
      <c r="E3988" s="68"/>
      <c r="F3988" s="108"/>
      <c r="G3988" s="111"/>
      <c r="H3988" s="109"/>
      <c r="I3988" s="108"/>
      <c r="J3988" s="115"/>
      <c r="K3988" s="113"/>
      <c r="L3988" s="108"/>
      <c r="M3988" s="115"/>
      <c r="N3988" s="113"/>
    </row>
    <row r="3989" spans="1:14" ht="16.5">
      <c r="A3989" s="105"/>
      <c r="B3989" s="67"/>
      <c r="C3989" s="67"/>
      <c r="D3989" s="67"/>
      <c r="E3989" s="68"/>
      <c r="F3989" s="108"/>
      <c r="G3989" s="111"/>
      <c r="H3989" s="109"/>
      <c r="I3989" s="108"/>
      <c r="J3989" s="115"/>
      <c r="K3989" s="113"/>
      <c r="L3989" s="108"/>
      <c r="M3989" s="115"/>
      <c r="N3989" s="113"/>
    </row>
    <row r="3990" spans="1:14" ht="16.5">
      <c r="A3990" s="105"/>
      <c r="B3990" s="67"/>
      <c r="C3990" s="67"/>
      <c r="D3990" s="67"/>
      <c r="E3990" s="68"/>
      <c r="F3990" s="108"/>
      <c r="G3990" s="111"/>
      <c r="H3990" s="109"/>
      <c r="I3990" s="108"/>
      <c r="J3990" s="115"/>
      <c r="K3990" s="113"/>
      <c r="L3990" s="108"/>
      <c r="M3990" s="115"/>
      <c r="N3990" s="113"/>
    </row>
    <row r="3991" spans="1:14" ht="16.5">
      <c r="A3991" s="105"/>
      <c r="B3991" s="67"/>
      <c r="C3991" s="67"/>
      <c r="D3991" s="67"/>
      <c r="E3991" s="68"/>
      <c r="F3991" s="108"/>
      <c r="G3991" s="111"/>
      <c r="H3991" s="109"/>
      <c r="I3991" s="108"/>
      <c r="J3991" s="115"/>
      <c r="K3991" s="113"/>
      <c r="L3991" s="108"/>
      <c r="M3991" s="115"/>
      <c r="N3991" s="113"/>
    </row>
    <row r="3992" spans="1:14" ht="16.5">
      <c r="A3992" s="105"/>
      <c r="B3992" s="67"/>
      <c r="C3992" s="67"/>
      <c r="D3992" s="67"/>
      <c r="E3992" s="68"/>
      <c r="F3992" s="108"/>
      <c r="G3992" s="111"/>
      <c r="H3992" s="109"/>
      <c r="I3992" s="108"/>
      <c r="J3992" s="115"/>
      <c r="K3992" s="113"/>
      <c r="L3992" s="108"/>
      <c r="M3992" s="115"/>
      <c r="N3992" s="113"/>
    </row>
    <row r="3993" spans="1:14" ht="16.5">
      <c r="A3993" s="105"/>
      <c r="B3993" s="67"/>
      <c r="C3993" s="67"/>
      <c r="D3993" s="67"/>
      <c r="E3993" s="68"/>
      <c r="F3993" s="108"/>
      <c r="G3993" s="111"/>
      <c r="H3993" s="109"/>
      <c r="I3993" s="108"/>
      <c r="J3993" s="115"/>
      <c r="K3993" s="113"/>
      <c r="L3993" s="108"/>
      <c r="M3993" s="115"/>
      <c r="N3993" s="113"/>
    </row>
    <row r="3994" spans="1:14" ht="16.5">
      <c r="A3994" s="105"/>
      <c r="B3994" s="67"/>
      <c r="C3994" s="67"/>
      <c r="D3994" s="67"/>
      <c r="E3994" s="68"/>
      <c r="F3994" s="108"/>
      <c r="G3994" s="111"/>
      <c r="H3994" s="109"/>
      <c r="I3994" s="108"/>
      <c r="J3994" s="115"/>
      <c r="K3994" s="113"/>
      <c r="L3994" s="108"/>
      <c r="M3994" s="115"/>
      <c r="N3994" s="113"/>
    </row>
    <row r="3995" spans="1:14" ht="16.5">
      <c r="A3995" s="105"/>
      <c r="B3995" s="67"/>
      <c r="C3995" s="67"/>
      <c r="D3995" s="67"/>
      <c r="E3995" s="68"/>
      <c r="F3995" s="108"/>
      <c r="G3995" s="111"/>
      <c r="H3995" s="109"/>
      <c r="I3995" s="108"/>
      <c r="J3995" s="115"/>
      <c r="K3995" s="113"/>
      <c r="L3995" s="108"/>
      <c r="M3995" s="115"/>
      <c r="N3995" s="113"/>
    </row>
    <row r="3996" spans="1:14" ht="16.5">
      <c r="A3996" s="105"/>
      <c r="B3996" s="67"/>
      <c r="C3996" s="67"/>
      <c r="D3996" s="67"/>
      <c r="E3996" s="68"/>
      <c r="F3996" s="108"/>
      <c r="G3996" s="111"/>
      <c r="H3996" s="109"/>
      <c r="I3996" s="108"/>
      <c r="J3996" s="115"/>
      <c r="K3996" s="113"/>
      <c r="L3996" s="108"/>
      <c r="M3996" s="115"/>
      <c r="N3996" s="113"/>
    </row>
    <row r="3997" spans="1:14" ht="16.5">
      <c r="A3997" s="105"/>
      <c r="B3997" s="67"/>
      <c r="C3997" s="67"/>
      <c r="D3997" s="67"/>
      <c r="E3997" s="68"/>
      <c r="F3997" s="108"/>
      <c r="G3997" s="111"/>
      <c r="H3997" s="109"/>
      <c r="I3997" s="108"/>
      <c r="J3997" s="115"/>
      <c r="K3997" s="113"/>
      <c r="L3997" s="108"/>
      <c r="M3997" s="115"/>
      <c r="N3997" s="113"/>
    </row>
    <row r="3998" spans="1:14" ht="16.5">
      <c r="A3998" s="105"/>
      <c r="B3998" s="67"/>
      <c r="C3998" s="67"/>
      <c r="D3998" s="67"/>
      <c r="E3998" s="68"/>
      <c r="F3998" s="108"/>
      <c r="G3998" s="111"/>
      <c r="H3998" s="109"/>
      <c r="I3998" s="108"/>
      <c r="J3998" s="115"/>
      <c r="K3998" s="113"/>
      <c r="L3998" s="108"/>
      <c r="M3998" s="115"/>
      <c r="N3998" s="113"/>
    </row>
    <row r="3999" spans="1:14" ht="16.5">
      <c r="A3999" s="105"/>
      <c r="B3999" s="67"/>
      <c r="C3999" s="67"/>
      <c r="D3999" s="67"/>
      <c r="E3999" s="68"/>
      <c r="F3999" s="108"/>
      <c r="G3999" s="111"/>
      <c r="H3999" s="109"/>
      <c r="I3999" s="108"/>
      <c r="J3999" s="115"/>
      <c r="K3999" s="113"/>
      <c r="L3999" s="108"/>
      <c r="M3999" s="115"/>
      <c r="N3999" s="113"/>
    </row>
    <row r="4000" spans="1:14" ht="16.5">
      <c r="A4000" s="105"/>
      <c r="B4000" s="67"/>
      <c r="C4000" s="67"/>
      <c r="D4000" s="67"/>
      <c r="E4000" s="68"/>
      <c r="F4000" s="108"/>
      <c r="G4000" s="111"/>
      <c r="H4000" s="109"/>
      <c r="I4000" s="108"/>
      <c r="J4000" s="115"/>
      <c r="K4000" s="113"/>
      <c r="L4000" s="108"/>
      <c r="M4000" s="115"/>
      <c r="N4000" s="113"/>
    </row>
    <row r="4001" spans="1:14" ht="16.5">
      <c r="A4001" s="105"/>
      <c r="B4001" s="67"/>
      <c r="C4001" s="67"/>
      <c r="D4001" s="67"/>
      <c r="E4001" s="68"/>
      <c r="F4001" s="108"/>
      <c r="G4001" s="111"/>
      <c r="H4001" s="109"/>
      <c r="I4001" s="108"/>
      <c r="J4001" s="115"/>
      <c r="K4001" s="113"/>
      <c r="L4001" s="108"/>
      <c r="M4001" s="115"/>
      <c r="N4001" s="113"/>
    </row>
    <row r="4002" spans="1:14" ht="16.5">
      <c r="A4002" s="105"/>
      <c r="B4002" s="67"/>
      <c r="C4002" s="67"/>
      <c r="D4002" s="67"/>
      <c r="E4002" s="68"/>
      <c r="F4002" s="108"/>
      <c r="G4002" s="111"/>
      <c r="H4002" s="109"/>
      <c r="I4002" s="108"/>
      <c r="J4002" s="115"/>
      <c r="K4002" s="113"/>
      <c r="L4002" s="108"/>
      <c r="M4002" s="115"/>
      <c r="N4002" s="113"/>
    </row>
    <row r="4003" spans="1:14" ht="16.5">
      <c r="A4003" s="105"/>
      <c r="B4003" s="67"/>
      <c r="C4003" s="67"/>
      <c r="D4003" s="67"/>
      <c r="E4003" s="68"/>
      <c r="F4003" s="108"/>
      <c r="G4003" s="111"/>
      <c r="H4003" s="109"/>
      <c r="I4003" s="108"/>
      <c r="J4003" s="115"/>
      <c r="K4003" s="113"/>
      <c r="L4003" s="108"/>
      <c r="M4003" s="115"/>
      <c r="N4003" s="113"/>
    </row>
    <row r="4004" spans="1:14" ht="16.5">
      <c r="A4004" s="105"/>
      <c r="B4004" s="67"/>
      <c r="C4004" s="67"/>
      <c r="D4004" s="67"/>
      <c r="E4004" s="68"/>
      <c r="F4004" s="108"/>
      <c r="G4004" s="111"/>
      <c r="H4004" s="109"/>
      <c r="I4004" s="108"/>
      <c r="J4004" s="115"/>
      <c r="K4004" s="113"/>
      <c r="L4004" s="108"/>
      <c r="M4004" s="115"/>
      <c r="N4004" s="113"/>
    </row>
    <row r="4005" spans="1:14" ht="16.5">
      <c r="A4005" s="105"/>
      <c r="B4005" s="67"/>
      <c r="C4005" s="67"/>
      <c r="D4005" s="67"/>
      <c r="E4005" s="68"/>
      <c r="F4005" s="108"/>
      <c r="G4005" s="111"/>
      <c r="H4005" s="109"/>
      <c r="I4005" s="108"/>
      <c r="J4005" s="115"/>
      <c r="K4005" s="113"/>
      <c r="L4005" s="108"/>
      <c r="M4005" s="115"/>
      <c r="N4005" s="113"/>
    </row>
    <row r="4006" spans="1:14" ht="16.5">
      <c r="A4006" s="105"/>
      <c r="B4006" s="67"/>
      <c r="C4006" s="67"/>
      <c r="D4006" s="67"/>
      <c r="E4006" s="68"/>
      <c r="F4006" s="108"/>
      <c r="G4006" s="111"/>
      <c r="H4006" s="109"/>
      <c r="I4006" s="108"/>
      <c r="J4006" s="115"/>
      <c r="K4006" s="113"/>
      <c r="L4006" s="108"/>
      <c r="M4006" s="115"/>
      <c r="N4006" s="113"/>
    </row>
    <row r="4007" spans="1:14" ht="16.5">
      <c r="A4007" s="105"/>
      <c r="B4007" s="67"/>
      <c r="C4007" s="67"/>
      <c r="D4007" s="67"/>
      <c r="E4007" s="68"/>
      <c r="F4007" s="108"/>
      <c r="G4007" s="111"/>
      <c r="H4007" s="109"/>
      <c r="I4007" s="108"/>
      <c r="J4007" s="115"/>
      <c r="K4007" s="113"/>
      <c r="L4007" s="108"/>
      <c r="M4007" s="115"/>
      <c r="N4007" s="113"/>
    </row>
    <row r="4008" spans="1:14" ht="16.5">
      <c r="A4008" s="105"/>
      <c r="B4008" s="67"/>
      <c r="C4008" s="67"/>
      <c r="D4008" s="67"/>
      <c r="E4008" s="68"/>
      <c r="F4008" s="108"/>
      <c r="G4008" s="111"/>
      <c r="H4008" s="109"/>
      <c r="I4008" s="108"/>
      <c r="J4008" s="115"/>
      <c r="K4008" s="113"/>
      <c r="L4008" s="108"/>
      <c r="M4008" s="115"/>
      <c r="N4008" s="113"/>
    </row>
    <row r="4009" spans="1:14" ht="16.5">
      <c r="A4009" s="105"/>
      <c r="B4009" s="67"/>
      <c r="C4009" s="67"/>
      <c r="D4009" s="67"/>
      <c r="E4009" s="68"/>
      <c r="F4009" s="108"/>
      <c r="G4009" s="111"/>
      <c r="H4009" s="109"/>
      <c r="I4009" s="108"/>
      <c r="J4009" s="115"/>
      <c r="K4009" s="113"/>
      <c r="L4009" s="108"/>
      <c r="M4009" s="115"/>
      <c r="N4009" s="113"/>
    </row>
    <row r="4010" spans="1:14" ht="16.5">
      <c r="A4010" s="105"/>
      <c r="B4010" s="67"/>
      <c r="C4010" s="67"/>
      <c r="D4010" s="67"/>
      <c r="E4010" s="68"/>
      <c r="F4010" s="108"/>
      <c r="G4010" s="111"/>
      <c r="H4010" s="109"/>
      <c r="I4010" s="108"/>
      <c r="J4010" s="115"/>
      <c r="K4010" s="113"/>
      <c r="L4010" s="108"/>
      <c r="M4010" s="115"/>
      <c r="N4010" s="113"/>
    </row>
    <row r="4011" spans="1:14" ht="16.5">
      <c r="A4011" s="105"/>
      <c r="B4011" s="67"/>
      <c r="C4011" s="67"/>
      <c r="D4011" s="67"/>
      <c r="E4011" s="68"/>
      <c r="F4011" s="108"/>
      <c r="G4011" s="111"/>
      <c r="H4011" s="109"/>
      <c r="I4011" s="108"/>
      <c r="J4011" s="115"/>
      <c r="K4011" s="113"/>
      <c r="L4011" s="108"/>
      <c r="M4011" s="115"/>
      <c r="N4011" s="113"/>
    </row>
    <row r="4012" spans="1:14" ht="16.5">
      <c r="A4012" s="105"/>
      <c r="B4012" s="67"/>
      <c r="C4012" s="67"/>
      <c r="D4012" s="67"/>
      <c r="E4012" s="68"/>
      <c r="F4012" s="108"/>
      <c r="G4012" s="111"/>
      <c r="H4012" s="109"/>
      <c r="I4012" s="108"/>
      <c r="J4012" s="115"/>
      <c r="K4012" s="113"/>
      <c r="L4012" s="108"/>
      <c r="M4012" s="115"/>
      <c r="N4012" s="113"/>
    </row>
    <row r="4013" spans="1:14" ht="16.5">
      <c r="A4013" s="105"/>
      <c r="B4013" s="67"/>
      <c r="C4013" s="67"/>
      <c r="D4013" s="67"/>
      <c r="E4013" s="68"/>
      <c r="F4013" s="108"/>
      <c r="G4013" s="111"/>
      <c r="H4013" s="109"/>
      <c r="I4013" s="108"/>
      <c r="J4013" s="115"/>
      <c r="K4013" s="113"/>
      <c r="L4013" s="108"/>
      <c r="M4013" s="115"/>
      <c r="N4013" s="113"/>
    </row>
    <row r="4014" spans="1:14" ht="16.5">
      <c r="A4014" s="105"/>
      <c r="B4014" s="67"/>
      <c r="C4014" s="67"/>
      <c r="D4014" s="67"/>
      <c r="E4014" s="68"/>
      <c r="F4014" s="108"/>
      <c r="G4014" s="111"/>
      <c r="H4014" s="109"/>
      <c r="I4014" s="108"/>
      <c r="J4014" s="115"/>
      <c r="K4014" s="113"/>
      <c r="L4014" s="108"/>
      <c r="M4014" s="115"/>
      <c r="N4014" s="113"/>
    </row>
    <row r="4015" spans="1:14" ht="16.5">
      <c r="A4015" s="105"/>
      <c r="B4015" s="67"/>
      <c r="C4015" s="67"/>
      <c r="D4015" s="67"/>
      <c r="E4015" s="68"/>
      <c r="F4015" s="108"/>
      <c r="G4015" s="111"/>
      <c r="H4015" s="109"/>
      <c r="I4015" s="108"/>
      <c r="J4015" s="115"/>
      <c r="K4015" s="113"/>
      <c r="L4015" s="108"/>
      <c r="M4015" s="115"/>
      <c r="N4015" s="113"/>
    </row>
    <row r="4016" spans="1:14" ht="16.5">
      <c r="A4016" s="105"/>
      <c r="B4016" s="67"/>
      <c r="C4016" s="67"/>
      <c r="D4016" s="67"/>
      <c r="E4016" s="68"/>
      <c r="F4016" s="108"/>
      <c r="G4016" s="111"/>
      <c r="H4016" s="109"/>
      <c r="I4016" s="108"/>
      <c r="J4016" s="115"/>
      <c r="K4016" s="113"/>
      <c r="L4016" s="108"/>
      <c r="M4016" s="115"/>
      <c r="N4016" s="113"/>
    </row>
    <row r="4017" spans="1:14" ht="16.5">
      <c r="A4017" s="105"/>
      <c r="B4017" s="67"/>
      <c r="C4017" s="67"/>
      <c r="D4017" s="67"/>
      <c r="E4017" s="68"/>
      <c r="F4017" s="108"/>
      <c r="G4017" s="111"/>
      <c r="H4017" s="109"/>
      <c r="I4017" s="108"/>
      <c r="J4017" s="115"/>
      <c r="K4017" s="113"/>
      <c r="L4017" s="108"/>
      <c r="M4017" s="115"/>
      <c r="N4017" s="113"/>
    </row>
    <row r="4018" spans="1:14" ht="16.5">
      <c r="A4018" s="105"/>
      <c r="B4018" s="67"/>
      <c r="C4018" s="67"/>
      <c r="D4018" s="67"/>
      <c r="E4018" s="68"/>
      <c r="F4018" s="108"/>
      <c r="G4018" s="111"/>
      <c r="H4018" s="109"/>
      <c r="I4018" s="108"/>
      <c r="J4018" s="115"/>
      <c r="K4018" s="113"/>
      <c r="L4018" s="108"/>
      <c r="M4018" s="115"/>
      <c r="N4018" s="113"/>
    </row>
    <row r="4019" spans="1:14" ht="16.5">
      <c r="A4019" s="105"/>
      <c r="B4019" s="67"/>
      <c r="C4019" s="67"/>
      <c r="D4019" s="67"/>
      <c r="E4019" s="68"/>
      <c r="F4019" s="108"/>
      <c r="G4019" s="111"/>
      <c r="H4019" s="109"/>
      <c r="I4019" s="108"/>
      <c r="J4019" s="115"/>
      <c r="K4019" s="113"/>
      <c r="L4019" s="108"/>
      <c r="M4019" s="115"/>
      <c r="N4019" s="113"/>
    </row>
    <row r="4020" spans="1:14" ht="16.5">
      <c r="A4020" s="105"/>
      <c r="B4020" s="67"/>
      <c r="C4020" s="67"/>
      <c r="D4020" s="67"/>
      <c r="E4020" s="68"/>
      <c r="F4020" s="108"/>
      <c r="G4020" s="111"/>
      <c r="H4020" s="109"/>
      <c r="I4020" s="108"/>
      <c r="J4020" s="115"/>
      <c r="K4020" s="113"/>
      <c r="L4020" s="108"/>
      <c r="M4020" s="115"/>
      <c r="N4020" s="113"/>
    </row>
    <row r="4021" spans="1:14" ht="16.5">
      <c r="A4021" s="105"/>
      <c r="B4021" s="67"/>
      <c r="C4021" s="67"/>
      <c r="D4021" s="67"/>
      <c r="E4021" s="68"/>
      <c r="F4021" s="108"/>
      <c r="G4021" s="111"/>
      <c r="H4021" s="109"/>
      <c r="I4021" s="108"/>
      <c r="J4021" s="115"/>
      <c r="K4021" s="113"/>
      <c r="L4021" s="108"/>
      <c r="M4021" s="115"/>
      <c r="N4021" s="113"/>
    </row>
    <row r="4022" spans="1:14" ht="16.5">
      <c r="A4022" s="105"/>
      <c r="B4022" s="67"/>
      <c r="C4022" s="67"/>
      <c r="D4022" s="67"/>
      <c r="E4022" s="68"/>
      <c r="F4022" s="108"/>
      <c r="G4022" s="111"/>
      <c r="H4022" s="109"/>
      <c r="I4022" s="108"/>
      <c r="J4022" s="115"/>
      <c r="K4022" s="113"/>
      <c r="L4022" s="108"/>
      <c r="M4022" s="115"/>
      <c r="N4022" s="113"/>
    </row>
    <row r="4023" spans="1:14" ht="16.5">
      <c r="A4023" s="105"/>
      <c r="B4023" s="67"/>
      <c r="C4023" s="67"/>
      <c r="D4023" s="67"/>
      <c r="E4023" s="68"/>
      <c r="F4023" s="108"/>
      <c r="G4023" s="111"/>
      <c r="H4023" s="109"/>
      <c r="I4023" s="108"/>
      <c r="J4023" s="115"/>
      <c r="K4023" s="113"/>
      <c r="L4023" s="108"/>
      <c r="M4023" s="115"/>
      <c r="N4023" s="113"/>
    </row>
    <row r="4024" spans="1:14" ht="16.5">
      <c r="A4024" s="105"/>
      <c r="B4024" s="67"/>
      <c r="C4024" s="67"/>
      <c r="D4024" s="67"/>
      <c r="E4024" s="68"/>
      <c r="F4024" s="108"/>
      <c r="G4024" s="111"/>
      <c r="H4024" s="109"/>
      <c r="I4024" s="108"/>
      <c r="J4024" s="115"/>
      <c r="K4024" s="113"/>
      <c r="L4024" s="108"/>
      <c r="M4024" s="115"/>
      <c r="N4024" s="113"/>
    </row>
    <row r="4025" spans="1:14" ht="16.5">
      <c r="A4025" s="105"/>
      <c r="B4025" s="67"/>
      <c r="C4025" s="67"/>
      <c r="D4025" s="67"/>
      <c r="E4025" s="68"/>
      <c r="F4025" s="108"/>
      <c r="G4025" s="111"/>
      <c r="H4025" s="109"/>
      <c r="I4025" s="108"/>
      <c r="J4025" s="115"/>
      <c r="K4025" s="113"/>
      <c r="L4025" s="108"/>
      <c r="M4025" s="115"/>
      <c r="N4025" s="113"/>
    </row>
    <row r="4026" spans="1:14" ht="16.5">
      <c r="A4026" s="105"/>
      <c r="B4026" s="67"/>
      <c r="C4026" s="67"/>
      <c r="D4026" s="67"/>
      <c r="E4026" s="68"/>
      <c r="F4026" s="108"/>
      <c r="G4026" s="111"/>
      <c r="H4026" s="109"/>
      <c r="I4026" s="108"/>
      <c r="J4026" s="115"/>
      <c r="K4026" s="113"/>
      <c r="L4026" s="108"/>
      <c r="M4026" s="115"/>
      <c r="N4026" s="113"/>
    </row>
    <row r="4027" spans="1:14" ht="16.5">
      <c r="A4027" s="105"/>
      <c r="B4027" s="67"/>
      <c r="C4027" s="67"/>
      <c r="D4027" s="67"/>
      <c r="E4027" s="68"/>
      <c r="F4027" s="108"/>
      <c r="G4027" s="111"/>
      <c r="H4027" s="109"/>
      <c r="I4027" s="108"/>
      <c r="J4027" s="115"/>
      <c r="K4027" s="113"/>
      <c r="L4027" s="108"/>
      <c r="M4027" s="115"/>
      <c r="N4027" s="113"/>
    </row>
    <row r="4028" spans="1:14" ht="16.5">
      <c r="A4028" s="105"/>
      <c r="B4028" s="67"/>
      <c r="C4028" s="67"/>
      <c r="D4028" s="67"/>
      <c r="E4028" s="68"/>
      <c r="F4028" s="108"/>
      <c r="G4028" s="111"/>
      <c r="H4028" s="109"/>
      <c r="I4028" s="108"/>
      <c r="J4028" s="115"/>
      <c r="K4028" s="113"/>
      <c r="L4028" s="108"/>
      <c r="M4028" s="115"/>
      <c r="N4028" s="113"/>
    </row>
    <row r="4029" spans="1:14" ht="16.5">
      <c r="A4029" s="105"/>
      <c r="B4029" s="67"/>
      <c r="C4029" s="67"/>
      <c r="D4029" s="67"/>
      <c r="E4029" s="68"/>
      <c r="F4029" s="108"/>
      <c r="G4029" s="111"/>
      <c r="H4029" s="109"/>
      <c r="I4029" s="108"/>
      <c r="J4029" s="115"/>
      <c r="K4029" s="113"/>
      <c r="L4029" s="108"/>
      <c r="M4029" s="115"/>
      <c r="N4029" s="113"/>
    </row>
    <row r="4030" spans="1:14" ht="16.5">
      <c r="A4030" s="105"/>
      <c r="B4030" s="67"/>
      <c r="C4030" s="67"/>
      <c r="D4030" s="67"/>
      <c r="E4030" s="68"/>
      <c r="F4030" s="108"/>
      <c r="G4030" s="111"/>
      <c r="H4030" s="109"/>
      <c r="I4030" s="108"/>
      <c r="J4030" s="115"/>
      <c r="K4030" s="113"/>
      <c r="L4030" s="108"/>
      <c r="M4030" s="115"/>
      <c r="N4030" s="113"/>
    </row>
    <row r="4031" spans="1:14" ht="16.5">
      <c r="A4031" s="105"/>
      <c r="B4031" s="67"/>
      <c r="C4031" s="67"/>
      <c r="D4031" s="67"/>
      <c r="E4031" s="68"/>
      <c r="F4031" s="108"/>
      <c r="G4031" s="111"/>
      <c r="H4031" s="109"/>
      <c r="I4031" s="108"/>
      <c r="J4031" s="115"/>
      <c r="K4031" s="113"/>
      <c r="L4031" s="108"/>
      <c r="M4031" s="115"/>
      <c r="N4031" s="113"/>
    </row>
    <row r="4032" spans="1:14" ht="16.5">
      <c r="A4032" s="105"/>
      <c r="B4032" s="67"/>
      <c r="C4032" s="67"/>
      <c r="D4032" s="67"/>
      <c r="E4032" s="68"/>
      <c r="F4032" s="108"/>
      <c r="G4032" s="111"/>
      <c r="H4032" s="109"/>
      <c r="I4032" s="108"/>
      <c r="J4032" s="115"/>
      <c r="K4032" s="113"/>
      <c r="L4032" s="108"/>
      <c r="M4032" s="115"/>
      <c r="N4032" s="113"/>
    </row>
    <row r="4033" spans="1:14" ht="16.5">
      <c r="A4033" s="105"/>
      <c r="B4033" s="67"/>
      <c r="C4033" s="67"/>
      <c r="D4033" s="67"/>
      <c r="E4033" s="68"/>
      <c r="F4033" s="108"/>
      <c r="G4033" s="111"/>
      <c r="H4033" s="109"/>
      <c r="I4033" s="108"/>
      <c r="J4033" s="115"/>
      <c r="K4033" s="113"/>
      <c r="L4033" s="108"/>
      <c r="M4033" s="115"/>
      <c r="N4033" s="113"/>
    </row>
    <row r="4034" spans="1:14" ht="16.5">
      <c r="A4034" s="105"/>
      <c r="B4034" s="67"/>
      <c r="C4034" s="67"/>
      <c r="D4034" s="67"/>
      <c r="E4034" s="68"/>
      <c r="F4034" s="108"/>
      <c r="G4034" s="111"/>
      <c r="H4034" s="109"/>
      <c r="I4034" s="108"/>
      <c r="J4034" s="115"/>
      <c r="K4034" s="113"/>
      <c r="L4034" s="108"/>
      <c r="M4034" s="115"/>
      <c r="N4034" s="113"/>
    </row>
    <row r="4035" spans="1:14" ht="16.5">
      <c r="A4035" s="105"/>
      <c r="B4035" s="67"/>
      <c r="C4035" s="67"/>
      <c r="D4035" s="67"/>
      <c r="E4035" s="68"/>
      <c r="F4035" s="108"/>
      <c r="G4035" s="111"/>
      <c r="H4035" s="109"/>
      <c r="I4035" s="108"/>
      <c r="J4035" s="115"/>
      <c r="K4035" s="113"/>
      <c r="L4035" s="108"/>
      <c r="M4035" s="115"/>
      <c r="N4035" s="113"/>
    </row>
    <row r="4036" spans="1:14" ht="16.5">
      <c r="A4036" s="105"/>
      <c r="B4036" s="67"/>
      <c r="C4036" s="67"/>
      <c r="D4036" s="67"/>
      <c r="E4036" s="68"/>
      <c r="F4036" s="108"/>
      <c r="G4036" s="111"/>
      <c r="H4036" s="109"/>
      <c r="I4036" s="108"/>
      <c r="J4036" s="115"/>
      <c r="K4036" s="113"/>
      <c r="L4036" s="108"/>
      <c r="M4036" s="115"/>
      <c r="N4036" s="113"/>
    </row>
    <row r="4037" spans="1:14" ht="16.5">
      <c r="A4037" s="105"/>
      <c r="B4037" s="67"/>
      <c r="C4037" s="67"/>
      <c r="D4037" s="67"/>
      <c r="E4037" s="68"/>
      <c r="F4037" s="108"/>
      <c r="G4037" s="111"/>
      <c r="H4037" s="109"/>
      <c r="I4037" s="108"/>
      <c r="J4037" s="115"/>
      <c r="K4037" s="113"/>
      <c r="L4037" s="108"/>
      <c r="M4037" s="115"/>
      <c r="N4037" s="113"/>
    </row>
    <row r="4038" spans="1:14" ht="16.5">
      <c r="A4038" s="105"/>
      <c r="B4038" s="67"/>
      <c r="C4038" s="67"/>
      <c r="D4038" s="67"/>
      <c r="E4038" s="68"/>
      <c r="F4038" s="108"/>
      <c r="G4038" s="111"/>
      <c r="H4038" s="109"/>
      <c r="I4038" s="108"/>
      <c r="J4038" s="115"/>
      <c r="K4038" s="113"/>
      <c r="L4038" s="108"/>
      <c r="M4038" s="115"/>
      <c r="N4038" s="113"/>
    </row>
    <row r="4039" spans="1:14" ht="16.5">
      <c r="A4039" s="105"/>
      <c r="B4039" s="67"/>
      <c r="C4039" s="67"/>
      <c r="D4039" s="67"/>
      <c r="E4039" s="68"/>
      <c r="F4039" s="108"/>
      <c r="G4039" s="111"/>
      <c r="H4039" s="109"/>
      <c r="I4039" s="108"/>
      <c r="J4039" s="115"/>
      <c r="K4039" s="113"/>
      <c r="L4039" s="108"/>
      <c r="M4039" s="115"/>
      <c r="N4039" s="113"/>
    </row>
    <row r="4040" spans="1:14" ht="16.5">
      <c r="A4040" s="105"/>
      <c r="B4040" s="67"/>
      <c r="C4040" s="67"/>
      <c r="D4040" s="67"/>
      <c r="E4040" s="68"/>
      <c r="F4040" s="108"/>
      <c r="G4040" s="111"/>
      <c r="H4040" s="109"/>
      <c r="I4040" s="108"/>
      <c r="J4040" s="115"/>
      <c r="K4040" s="113"/>
      <c r="L4040" s="108"/>
      <c r="M4040" s="115"/>
      <c r="N4040" s="113"/>
    </row>
    <row r="4041" spans="1:14" ht="16.5">
      <c r="A4041" s="105"/>
      <c r="B4041" s="67"/>
      <c r="C4041" s="67"/>
      <c r="D4041" s="67"/>
      <c r="E4041" s="68"/>
      <c r="F4041" s="108"/>
      <c r="G4041" s="111"/>
      <c r="H4041" s="109"/>
      <c r="I4041" s="108"/>
      <c r="J4041" s="115"/>
      <c r="K4041" s="113"/>
      <c r="L4041" s="108"/>
      <c r="M4041" s="115"/>
      <c r="N4041" s="113"/>
    </row>
    <row r="4042" spans="1:14" ht="16.5">
      <c r="A4042" s="105"/>
      <c r="B4042" s="67"/>
      <c r="C4042" s="67"/>
      <c r="D4042" s="67"/>
      <c r="E4042" s="68"/>
      <c r="F4042" s="108"/>
      <c r="G4042" s="111"/>
      <c r="H4042" s="109"/>
      <c r="I4042" s="108"/>
      <c r="J4042" s="115"/>
      <c r="K4042" s="113"/>
      <c r="L4042" s="108"/>
      <c r="M4042" s="115"/>
      <c r="N4042" s="113"/>
    </row>
    <row r="4043" spans="1:14" ht="16.5">
      <c r="A4043" s="105"/>
      <c r="B4043" s="67"/>
      <c r="C4043" s="67"/>
      <c r="D4043" s="67"/>
      <c r="E4043" s="68"/>
      <c r="F4043" s="108"/>
      <c r="G4043" s="111"/>
      <c r="H4043" s="109"/>
      <c r="I4043" s="108"/>
      <c r="J4043" s="115"/>
      <c r="K4043" s="113"/>
      <c r="L4043" s="108"/>
      <c r="M4043" s="115"/>
      <c r="N4043" s="113"/>
    </row>
    <row r="4044" spans="1:14" ht="16.5">
      <c r="A4044" s="105"/>
      <c r="B4044" s="67"/>
      <c r="C4044" s="67"/>
      <c r="D4044" s="67"/>
      <c r="E4044" s="68"/>
      <c r="F4044" s="108"/>
      <c r="G4044" s="111"/>
      <c r="H4044" s="109"/>
      <c r="I4044" s="108"/>
      <c r="J4044" s="115"/>
      <c r="K4044" s="113"/>
      <c r="L4044" s="108"/>
      <c r="M4044" s="115"/>
      <c r="N4044" s="113"/>
    </row>
    <row r="4045" spans="1:14" ht="16.5">
      <c r="A4045" s="105"/>
      <c r="B4045" s="67"/>
      <c r="C4045" s="67"/>
      <c r="D4045" s="67"/>
      <c r="E4045" s="68"/>
      <c r="F4045" s="108"/>
      <c r="G4045" s="111"/>
      <c r="H4045" s="109"/>
      <c r="I4045" s="108"/>
      <c r="J4045" s="115"/>
      <c r="K4045" s="113"/>
      <c r="L4045" s="108"/>
      <c r="M4045" s="115"/>
      <c r="N4045" s="113"/>
    </row>
    <row r="4046" spans="1:14" ht="16.5">
      <c r="A4046" s="105"/>
      <c r="B4046" s="67"/>
      <c r="C4046" s="67"/>
      <c r="D4046" s="67"/>
      <c r="E4046" s="68"/>
      <c r="F4046" s="108"/>
      <c r="G4046" s="111"/>
      <c r="H4046" s="109"/>
      <c r="I4046" s="108"/>
      <c r="J4046" s="115"/>
      <c r="K4046" s="113"/>
      <c r="L4046" s="108"/>
      <c r="M4046" s="115"/>
      <c r="N4046" s="113"/>
    </row>
    <row r="4047" spans="1:14" ht="16.5">
      <c r="A4047" s="105"/>
      <c r="B4047" s="67"/>
      <c r="C4047" s="67"/>
      <c r="D4047" s="67"/>
      <c r="E4047" s="68"/>
      <c r="F4047" s="108"/>
      <c r="G4047" s="111"/>
      <c r="H4047" s="109"/>
      <c r="I4047" s="108"/>
      <c r="J4047" s="115"/>
      <c r="K4047" s="113"/>
      <c r="L4047" s="108"/>
      <c r="M4047" s="115"/>
      <c r="N4047" s="113"/>
    </row>
    <row r="4048" spans="1:14" ht="16.5">
      <c r="A4048" s="105"/>
      <c r="B4048" s="67"/>
      <c r="C4048" s="67"/>
      <c r="D4048" s="67"/>
      <c r="E4048" s="68"/>
      <c r="F4048" s="108"/>
      <c r="G4048" s="111"/>
      <c r="H4048" s="109"/>
      <c r="I4048" s="108"/>
      <c r="J4048" s="115"/>
      <c r="K4048" s="113"/>
      <c r="L4048" s="108"/>
      <c r="M4048" s="115"/>
      <c r="N4048" s="113"/>
    </row>
    <row r="4049" spans="1:14" ht="16.5">
      <c r="A4049" s="105"/>
      <c r="B4049" s="67"/>
      <c r="C4049" s="67"/>
      <c r="D4049" s="67"/>
      <c r="E4049" s="68"/>
      <c r="F4049" s="108"/>
      <c r="G4049" s="111"/>
      <c r="H4049" s="109"/>
      <c r="I4049" s="108"/>
      <c r="J4049" s="115"/>
      <c r="K4049" s="113"/>
      <c r="L4049" s="108"/>
      <c r="M4049" s="115"/>
      <c r="N4049" s="113"/>
    </row>
    <row r="4050" spans="1:14" ht="16.5">
      <c r="A4050" s="105"/>
      <c r="B4050" s="67"/>
      <c r="C4050" s="67"/>
      <c r="D4050" s="67"/>
      <c r="E4050" s="68"/>
      <c r="F4050" s="108"/>
      <c r="G4050" s="111"/>
      <c r="H4050" s="109"/>
      <c r="I4050" s="108"/>
      <c r="J4050" s="115"/>
      <c r="K4050" s="113"/>
      <c r="L4050" s="108"/>
      <c r="M4050" s="115"/>
      <c r="N4050" s="113"/>
    </row>
    <row r="4051" spans="1:14" ht="16.5">
      <c r="A4051" s="105"/>
      <c r="B4051" s="67"/>
      <c r="C4051" s="67"/>
      <c r="D4051" s="67"/>
      <c r="E4051" s="68"/>
      <c r="F4051" s="108"/>
      <c r="G4051" s="111"/>
      <c r="H4051" s="109"/>
      <c r="I4051" s="108"/>
      <c r="J4051" s="115"/>
      <c r="K4051" s="113"/>
      <c r="L4051" s="108"/>
      <c r="M4051" s="115"/>
      <c r="N4051" s="113"/>
    </row>
    <row r="4052" spans="1:14" ht="16.5">
      <c r="A4052" s="105"/>
      <c r="B4052" s="67"/>
      <c r="C4052" s="67"/>
      <c r="D4052" s="67"/>
      <c r="E4052" s="68"/>
      <c r="F4052" s="108"/>
      <c r="G4052" s="111"/>
      <c r="H4052" s="109"/>
      <c r="I4052" s="108"/>
      <c r="J4052" s="115"/>
      <c r="K4052" s="113"/>
      <c r="L4052" s="108"/>
      <c r="M4052" s="115"/>
      <c r="N4052" s="113"/>
    </row>
    <row r="4053" spans="1:14" ht="16.5">
      <c r="A4053" s="105"/>
      <c r="B4053" s="67"/>
      <c r="C4053" s="67"/>
      <c r="D4053" s="67"/>
      <c r="E4053" s="68"/>
      <c r="F4053" s="108"/>
      <c r="G4053" s="111"/>
      <c r="H4053" s="109"/>
      <c r="I4053" s="108"/>
      <c r="J4053" s="115"/>
      <c r="K4053" s="113"/>
      <c r="L4053" s="108"/>
      <c r="M4053" s="115"/>
      <c r="N4053" s="113"/>
    </row>
    <row r="4054" spans="1:14" ht="16.5">
      <c r="A4054" s="105"/>
      <c r="B4054" s="67"/>
      <c r="C4054" s="67"/>
      <c r="D4054" s="67"/>
      <c r="E4054" s="68"/>
      <c r="F4054" s="108"/>
      <c r="G4054" s="111"/>
      <c r="H4054" s="109"/>
      <c r="I4054" s="108"/>
      <c r="J4054" s="115"/>
      <c r="K4054" s="113"/>
      <c r="L4054" s="108"/>
      <c r="M4054" s="115"/>
      <c r="N4054" s="113"/>
    </row>
    <row r="4055" spans="1:14" ht="16.5">
      <c r="A4055" s="105"/>
      <c r="B4055" s="67"/>
      <c r="C4055" s="67"/>
      <c r="D4055" s="67"/>
      <c r="E4055" s="68"/>
      <c r="F4055" s="108"/>
      <c r="G4055" s="111"/>
      <c r="H4055" s="109"/>
      <c r="I4055" s="108"/>
      <c r="J4055" s="115"/>
      <c r="K4055" s="113"/>
      <c r="L4055" s="108"/>
      <c r="M4055" s="115"/>
      <c r="N4055" s="113"/>
    </row>
    <row r="4056" spans="1:14" ht="16.5">
      <c r="A4056" s="105"/>
      <c r="B4056" s="67"/>
      <c r="C4056" s="67"/>
      <c r="D4056" s="67"/>
      <c r="E4056" s="68"/>
      <c r="F4056" s="108"/>
      <c r="G4056" s="111"/>
      <c r="H4056" s="109"/>
      <c r="I4056" s="108"/>
      <c r="J4056" s="115"/>
      <c r="K4056" s="113"/>
      <c r="L4056" s="108"/>
      <c r="M4056" s="115"/>
      <c r="N4056" s="113"/>
    </row>
    <row r="4057" spans="1:14" ht="16.5">
      <c r="A4057" s="105"/>
      <c r="B4057" s="67"/>
      <c r="C4057" s="67"/>
      <c r="D4057" s="67"/>
      <c r="E4057" s="68"/>
      <c r="F4057" s="108"/>
      <c r="G4057" s="111"/>
      <c r="H4057" s="109"/>
      <c r="I4057" s="108"/>
      <c r="J4057" s="115"/>
      <c r="K4057" s="113"/>
      <c r="L4057" s="108"/>
      <c r="M4057" s="115"/>
      <c r="N4057" s="113"/>
    </row>
    <row r="4058" spans="1:14" ht="16.5">
      <c r="A4058" s="105"/>
      <c r="B4058" s="67"/>
      <c r="C4058" s="67"/>
      <c r="D4058" s="67"/>
      <c r="E4058" s="68"/>
      <c r="F4058" s="108"/>
      <c r="G4058" s="111"/>
      <c r="H4058" s="109"/>
      <c r="I4058" s="108"/>
      <c r="J4058" s="115"/>
      <c r="K4058" s="113"/>
      <c r="L4058" s="108"/>
      <c r="M4058" s="115"/>
      <c r="N4058" s="113"/>
    </row>
    <row r="4059" spans="1:14" ht="16.5">
      <c r="A4059" s="105"/>
      <c r="B4059" s="67"/>
      <c r="C4059" s="67"/>
      <c r="D4059" s="67"/>
      <c r="E4059" s="68"/>
      <c r="F4059" s="108"/>
      <c r="G4059" s="111"/>
      <c r="H4059" s="109"/>
      <c r="I4059" s="108"/>
      <c r="J4059" s="115"/>
      <c r="K4059" s="113"/>
      <c r="L4059" s="108"/>
      <c r="M4059" s="115"/>
      <c r="N4059" s="113"/>
    </row>
    <row r="4060" spans="1:14" ht="16.5">
      <c r="A4060" s="105"/>
      <c r="B4060" s="67"/>
      <c r="C4060" s="67"/>
      <c r="D4060" s="67"/>
      <c r="E4060" s="68"/>
      <c r="F4060" s="108"/>
      <c r="G4060" s="111"/>
      <c r="H4060" s="109"/>
      <c r="I4060" s="108"/>
      <c r="J4060" s="115"/>
      <c r="K4060" s="113"/>
      <c r="L4060" s="108"/>
      <c r="M4060" s="115"/>
      <c r="N4060" s="113"/>
    </row>
    <row r="4061" spans="1:14" ht="16.5">
      <c r="A4061" s="105"/>
      <c r="B4061" s="67"/>
      <c r="C4061" s="67"/>
      <c r="D4061" s="67"/>
      <c r="E4061" s="68"/>
      <c r="F4061" s="108"/>
      <c r="G4061" s="111"/>
      <c r="H4061" s="109"/>
      <c r="I4061" s="108"/>
      <c r="J4061" s="115"/>
      <c r="K4061" s="113"/>
      <c r="L4061" s="108"/>
      <c r="M4061" s="115"/>
      <c r="N4061" s="113"/>
    </row>
    <row r="4062" spans="1:14" ht="16.5">
      <c r="A4062" s="105"/>
      <c r="B4062" s="67"/>
      <c r="C4062" s="67"/>
      <c r="D4062" s="67"/>
      <c r="E4062" s="68"/>
      <c r="F4062" s="108"/>
      <c r="G4062" s="111"/>
      <c r="H4062" s="109"/>
      <c r="I4062" s="108"/>
      <c r="J4062" s="115"/>
      <c r="K4062" s="113"/>
      <c r="L4062" s="108"/>
      <c r="M4062" s="115"/>
      <c r="N4062" s="113"/>
    </row>
    <row r="4063" spans="1:14" ht="16.5">
      <c r="A4063" s="105"/>
      <c r="B4063" s="67"/>
      <c r="C4063" s="67"/>
      <c r="D4063" s="67"/>
      <c r="E4063" s="68"/>
      <c r="F4063" s="108"/>
      <c r="G4063" s="111"/>
      <c r="H4063" s="109"/>
      <c r="I4063" s="108"/>
      <c r="J4063" s="115"/>
      <c r="K4063" s="113"/>
      <c r="L4063" s="108"/>
      <c r="M4063" s="115"/>
      <c r="N4063" s="113"/>
    </row>
    <row r="4064" spans="1:14" ht="16.5">
      <c r="A4064" s="105"/>
      <c r="B4064" s="67"/>
      <c r="C4064" s="67"/>
      <c r="D4064" s="67"/>
      <c r="E4064" s="68"/>
      <c r="F4064" s="108"/>
      <c r="G4064" s="111"/>
      <c r="H4064" s="109"/>
      <c r="I4064" s="108"/>
      <c r="J4064" s="115"/>
      <c r="K4064" s="113"/>
      <c r="L4064" s="108"/>
      <c r="M4064" s="115"/>
      <c r="N4064" s="113"/>
    </row>
    <row r="4065" spans="1:14" ht="16.5">
      <c r="A4065" s="105"/>
      <c r="B4065" s="67"/>
      <c r="C4065" s="67"/>
      <c r="D4065" s="67"/>
      <c r="E4065" s="68"/>
      <c r="F4065" s="108"/>
      <c r="G4065" s="111"/>
      <c r="H4065" s="109"/>
      <c r="I4065" s="108"/>
      <c r="J4065" s="115"/>
      <c r="K4065" s="113"/>
      <c r="L4065" s="108"/>
      <c r="M4065" s="115"/>
      <c r="N4065" s="113"/>
    </row>
    <row r="4066" spans="1:14" ht="16.5">
      <c r="A4066" s="105"/>
      <c r="B4066" s="67"/>
      <c r="C4066" s="67"/>
      <c r="D4066" s="67"/>
      <c r="E4066" s="68"/>
      <c r="F4066" s="108"/>
      <c r="G4066" s="111"/>
      <c r="H4066" s="109"/>
      <c r="I4066" s="108"/>
      <c r="J4066" s="115"/>
      <c r="K4066" s="113"/>
      <c r="L4066" s="108"/>
      <c r="M4066" s="115"/>
      <c r="N4066" s="113"/>
    </row>
    <row r="4067" spans="1:14" ht="16.5">
      <c r="A4067" s="105"/>
      <c r="B4067" s="67"/>
      <c r="C4067" s="67"/>
      <c r="D4067" s="67"/>
      <c r="E4067" s="68"/>
      <c r="F4067" s="108"/>
      <c r="G4067" s="111"/>
      <c r="H4067" s="109"/>
      <c r="I4067" s="108"/>
      <c r="J4067" s="115"/>
      <c r="K4067" s="113"/>
      <c r="L4067" s="108"/>
      <c r="M4067" s="115"/>
      <c r="N4067" s="113"/>
    </row>
    <row r="4068" spans="1:14" ht="16.5">
      <c r="A4068" s="105"/>
      <c r="B4068" s="67"/>
      <c r="C4068" s="67"/>
      <c r="D4068" s="67"/>
      <c r="E4068" s="68"/>
      <c r="F4068" s="108"/>
      <c r="G4068" s="111"/>
      <c r="H4068" s="109"/>
      <c r="I4068" s="108"/>
      <c r="J4068" s="115"/>
      <c r="K4068" s="113"/>
      <c r="L4068" s="108"/>
      <c r="M4068" s="115"/>
      <c r="N4068" s="113"/>
    </row>
    <row r="4069" spans="1:14" ht="16.5">
      <c r="A4069" s="105"/>
      <c r="B4069" s="67"/>
      <c r="C4069" s="67"/>
      <c r="D4069" s="67"/>
      <c r="E4069" s="68"/>
      <c r="F4069" s="108"/>
      <c r="G4069" s="111"/>
      <c r="H4069" s="109"/>
      <c r="I4069" s="108"/>
      <c r="J4069" s="115"/>
      <c r="K4069" s="113"/>
      <c r="L4069" s="108"/>
      <c r="M4069" s="115"/>
      <c r="N4069" s="113"/>
    </row>
    <row r="4070" spans="1:14" ht="16.5">
      <c r="A4070" s="105"/>
      <c r="B4070" s="67"/>
      <c r="C4070" s="67"/>
      <c r="D4070" s="67"/>
      <c r="E4070" s="68"/>
      <c r="F4070" s="108"/>
      <c r="G4070" s="111"/>
      <c r="H4070" s="109"/>
      <c r="I4070" s="108"/>
      <c r="J4070" s="115"/>
      <c r="K4070" s="113"/>
      <c r="L4070" s="108"/>
      <c r="M4070" s="115"/>
      <c r="N4070" s="113"/>
    </row>
    <row r="4071" spans="1:14" ht="16.5">
      <c r="A4071" s="105"/>
      <c r="B4071" s="67"/>
      <c r="C4071" s="67"/>
      <c r="D4071" s="67"/>
      <c r="E4071" s="68"/>
      <c r="F4071" s="108"/>
      <c r="G4071" s="111"/>
      <c r="H4071" s="109"/>
      <c r="I4071" s="108"/>
      <c r="J4071" s="115"/>
      <c r="K4071" s="113"/>
      <c r="L4071" s="108"/>
      <c r="M4071" s="115"/>
      <c r="N4071" s="113"/>
    </row>
    <row r="4072" spans="1:14" ht="16.5">
      <c r="A4072" s="105"/>
      <c r="B4072" s="67"/>
      <c r="C4072" s="67"/>
      <c r="D4072" s="67"/>
      <c r="E4072" s="68"/>
      <c r="F4072" s="108"/>
      <c r="G4072" s="111"/>
      <c r="H4072" s="109"/>
      <c r="I4072" s="108"/>
      <c r="J4072" s="115"/>
      <c r="K4072" s="113"/>
      <c r="L4072" s="108"/>
      <c r="M4072" s="115"/>
      <c r="N4072" s="113"/>
    </row>
    <row r="4073" spans="1:14" ht="16.5">
      <c r="A4073" s="105"/>
      <c r="B4073" s="67"/>
      <c r="C4073" s="67"/>
      <c r="D4073" s="67"/>
      <c r="E4073" s="68"/>
      <c r="F4073" s="108"/>
      <c r="G4073" s="111"/>
      <c r="H4073" s="109"/>
      <c r="I4073" s="108"/>
      <c r="J4073" s="115"/>
      <c r="K4073" s="113"/>
      <c r="L4073" s="108"/>
      <c r="M4073" s="115"/>
      <c r="N4073" s="113"/>
    </row>
    <row r="4074" spans="1:14" ht="16.5">
      <c r="A4074" s="105"/>
      <c r="B4074" s="67"/>
      <c r="C4074" s="67"/>
      <c r="D4074" s="67"/>
      <c r="E4074" s="68"/>
      <c r="F4074" s="108"/>
      <c r="G4074" s="111"/>
      <c r="H4074" s="109"/>
      <c r="I4074" s="108"/>
      <c r="J4074" s="115"/>
      <c r="K4074" s="113"/>
      <c r="L4074" s="108"/>
      <c r="M4074" s="115"/>
      <c r="N4074" s="113"/>
    </row>
    <row r="4075" spans="1:14" ht="16.5">
      <c r="A4075" s="105"/>
      <c r="B4075" s="67"/>
      <c r="C4075" s="67"/>
      <c r="D4075" s="67"/>
      <c r="E4075" s="68"/>
      <c r="F4075" s="108"/>
      <c r="G4075" s="111"/>
      <c r="H4075" s="109"/>
      <c r="I4075" s="108"/>
      <c r="J4075" s="115"/>
      <c r="K4075" s="113"/>
      <c r="L4075" s="108"/>
      <c r="M4075" s="115"/>
      <c r="N4075" s="113"/>
    </row>
    <row r="4076" spans="1:14" ht="16.5">
      <c r="A4076" s="105"/>
      <c r="B4076" s="67"/>
      <c r="C4076" s="67"/>
      <c r="D4076" s="67"/>
      <c r="E4076" s="68"/>
      <c r="F4076" s="108"/>
      <c r="G4076" s="111"/>
      <c r="H4076" s="109"/>
      <c r="I4076" s="108"/>
      <c r="J4076" s="115"/>
      <c r="K4076" s="113"/>
      <c r="L4076" s="108"/>
      <c r="M4076" s="115"/>
      <c r="N4076" s="113"/>
    </row>
    <row r="4077" spans="1:14" ht="16.5">
      <c r="A4077" s="105"/>
      <c r="B4077" s="67"/>
      <c r="C4077" s="67"/>
      <c r="D4077" s="67"/>
      <c r="E4077" s="68"/>
      <c r="F4077" s="195"/>
      <c r="G4077" s="196"/>
      <c r="H4077" s="197"/>
      <c r="I4077" s="108"/>
      <c r="J4077" s="115"/>
      <c r="K4077" s="113"/>
      <c r="L4077" s="108"/>
      <c r="M4077" s="115"/>
      <c r="N4077" s="113"/>
    </row>
    <row r="4078" spans="1:14" ht="16.5">
      <c r="A4078" s="105"/>
      <c r="B4078" s="67"/>
      <c r="C4078" s="67"/>
      <c r="D4078" s="67"/>
      <c r="E4078" s="68"/>
      <c r="F4078" s="108"/>
      <c r="G4078" s="111"/>
      <c r="H4078" s="109"/>
      <c r="I4078" s="108"/>
      <c r="J4078" s="115"/>
      <c r="K4078" s="113"/>
      <c r="L4078" s="108"/>
      <c r="M4078" s="115"/>
      <c r="N4078" s="113"/>
    </row>
    <row r="4079" spans="1:14" ht="16.5">
      <c r="A4079" s="105"/>
      <c r="B4079" s="67"/>
      <c r="C4079" s="67"/>
      <c r="D4079" s="67"/>
      <c r="E4079" s="68"/>
      <c r="F4079" s="108"/>
      <c r="G4079" s="111"/>
      <c r="H4079" s="109"/>
      <c r="I4079" s="108"/>
      <c r="J4079" s="115"/>
      <c r="K4079" s="113"/>
      <c r="L4079" s="108"/>
      <c r="M4079" s="115"/>
      <c r="N4079" s="113"/>
    </row>
    <row r="4080" spans="1:14" ht="16.5">
      <c r="A4080" s="105"/>
      <c r="B4080" s="67"/>
      <c r="C4080" s="67"/>
      <c r="D4080" s="67"/>
      <c r="E4080" s="68"/>
      <c r="F4080" s="108"/>
      <c r="G4080" s="111"/>
      <c r="H4080" s="109"/>
      <c r="I4080" s="108"/>
      <c r="J4080" s="115"/>
      <c r="K4080" s="113"/>
      <c r="L4080" s="108"/>
      <c r="M4080" s="115"/>
      <c r="N4080" s="113"/>
    </row>
    <row r="4081" spans="1:14" ht="16.5">
      <c r="A4081" s="105"/>
      <c r="B4081" s="67"/>
      <c r="C4081" s="67"/>
      <c r="D4081" s="67"/>
      <c r="E4081" s="68"/>
      <c r="F4081" s="108"/>
      <c r="G4081" s="111"/>
      <c r="H4081" s="109"/>
      <c r="I4081" s="108"/>
      <c r="J4081" s="115"/>
      <c r="K4081" s="113"/>
      <c r="L4081" s="108"/>
      <c r="M4081" s="115"/>
      <c r="N4081" s="113"/>
    </row>
    <row r="4082" spans="1:14" ht="16.5">
      <c r="A4082" s="105"/>
      <c r="B4082" s="67"/>
      <c r="C4082" s="67"/>
      <c r="D4082" s="67"/>
      <c r="E4082" s="68"/>
      <c r="F4082" s="108"/>
      <c r="G4082" s="111"/>
      <c r="H4082" s="109"/>
      <c r="I4082" s="108"/>
      <c r="J4082" s="115"/>
      <c r="K4082" s="113"/>
      <c r="L4082" s="108"/>
      <c r="M4082" s="115"/>
      <c r="N4082" s="113"/>
    </row>
    <row r="4083" spans="1:14" ht="16.5">
      <c r="A4083" s="105"/>
      <c r="B4083" s="67"/>
      <c r="C4083" s="67"/>
      <c r="D4083" s="67"/>
      <c r="E4083" s="68"/>
      <c r="F4083" s="108"/>
      <c r="G4083" s="111"/>
      <c r="H4083" s="109"/>
      <c r="I4083" s="108"/>
      <c r="J4083" s="115"/>
      <c r="K4083" s="113"/>
      <c r="L4083" s="108"/>
      <c r="M4083" s="115"/>
      <c r="N4083" s="113"/>
    </row>
    <row r="4084" spans="1:14" ht="16.5">
      <c r="A4084" s="105"/>
      <c r="B4084" s="67"/>
      <c r="C4084" s="67"/>
      <c r="D4084" s="67"/>
      <c r="E4084" s="68"/>
      <c r="F4084" s="108"/>
      <c r="G4084" s="111"/>
      <c r="H4084" s="109"/>
      <c r="I4084" s="108"/>
      <c r="J4084" s="115"/>
      <c r="K4084" s="113"/>
      <c r="L4084" s="108"/>
      <c r="M4084" s="115"/>
      <c r="N4084" s="113"/>
    </row>
    <row r="4085" spans="1:14" ht="16.5">
      <c r="A4085" s="105"/>
      <c r="B4085" s="67"/>
      <c r="C4085" s="67"/>
      <c r="D4085" s="67"/>
      <c r="E4085" s="68"/>
      <c r="F4085" s="108"/>
      <c r="G4085" s="111"/>
      <c r="H4085" s="109"/>
      <c r="I4085" s="108"/>
      <c r="J4085" s="115"/>
      <c r="K4085" s="113"/>
      <c r="L4085" s="108"/>
      <c r="M4085" s="115"/>
      <c r="N4085" s="113"/>
    </row>
    <row r="4086" spans="1:14" ht="16.5">
      <c r="A4086" s="105"/>
      <c r="B4086" s="67"/>
      <c r="C4086" s="67"/>
      <c r="D4086" s="67"/>
      <c r="E4086" s="68"/>
      <c r="F4086" s="108"/>
      <c r="G4086" s="111"/>
      <c r="H4086" s="109"/>
      <c r="I4086" s="108"/>
      <c r="J4086" s="115"/>
      <c r="K4086" s="113"/>
      <c r="L4086" s="108"/>
      <c r="M4086" s="115"/>
      <c r="N4086" s="113"/>
    </row>
    <row r="4087" spans="1:14" ht="16.5">
      <c r="A4087" s="105"/>
      <c r="B4087" s="67"/>
      <c r="C4087" s="67"/>
      <c r="D4087" s="67"/>
      <c r="E4087" s="68"/>
      <c r="F4087" s="108"/>
      <c r="G4087" s="111"/>
      <c r="H4087" s="109"/>
      <c r="I4087" s="108"/>
      <c r="J4087" s="115"/>
      <c r="K4087" s="113"/>
      <c r="L4087" s="108"/>
      <c r="M4087" s="115"/>
      <c r="N4087" s="113"/>
    </row>
    <row r="4088" spans="1:14" ht="16.5">
      <c r="A4088" s="105"/>
      <c r="B4088" s="67"/>
      <c r="C4088" s="67"/>
      <c r="D4088" s="67"/>
      <c r="E4088" s="68"/>
      <c r="F4088" s="108"/>
      <c r="G4088" s="111"/>
      <c r="H4088" s="109"/>
      <c r="I4088" s="108"/>
      <c r="J4088" s="115"/>
      <c r="K4088" s="113"/>
      <c r="L4088" s="108"/>
      <c r="M4088" s="115"/>
      <c r="N4088" s="113"/>
    </row>
    <row r="4089" spans="1:14" ht="16.5">
      <c r="A4089" s="105"/>
      <c r="B4089" s="67"/>
      <c r="C4089" s="67"/>
      <c r="D4089" s="67"/>
      <c r="E4089" s="68"/>
      <c r="F4089" s="108"/>
      <c r="G4089" s="111"/>
      <c r="H4089" s="109"/>
      <c r="I4089" s="108"/>
      <c r="J4089" s="115"/>
      <c r="K4089" s="113"/>
      <c r="L4089" s="108"/>
      <c r="M4089" s="115"/>
      <c r="N4089" s="113"/>
    </row>
    <row r="4090" spans="1:14" ht="16.5">
      <c r="A4090" s="105"/>
      <c r="B4090" s="67"/>
      <c r="C4090" s="67"/>
      <c r="D4090" s="67"/>
      <c r="E4090" s="68"/>
      <c r="F4090" s="108"/>
      <c r="G4090" s="111"/>
      <c r="H4090" s="109"/>
      <c r="I4090" s="108"/>
      <c r="J4090" s="115"/>
      <c r="K4090" s="113"/>
      <c r="L4090" s="108"/>
      <c r="M4090" s="115"/>
      <c r="N4090" s="113"/>
    </row>
    <row r="4091" spans="1:14" ht="16.5">
      <c r="A4091" s="105"/>
      <c r="B4091" s="67"/>
      <c r="C4091" s="67"/>
      <c r="D4091" s="67"/>
      <c r="E4091" s="68"/>
      <c r="F4091" s="108"/>
      <c r="G4091" s="111"/>
      <c r="H4091" s="109"/>
      <c r="I4091" s="108"/>
      <c r="J4091" s="115"/>
      <c r="K4091" s="113"/>
      <c r="L4091" s="108"/>
      <c r="M4091" s="115"/>
      <c r="N4091" s="113"/>
    </row>
    <row r="4092" spans="1:14" ht="16.5">
      <c r="A4092" s="105"/>
      <c r="B4092" s="67"/>
      <c r="C4092" s="67"/>
      <c r="D4092" s="67"/>
      <c r="E4092" s="68"/>
      <c r="F4092" s="108"/>
      <c r="G4092" s="111"/>
      <c r="H4092" s="109"/>
      <c r="I4092" s="108"/>
      <c r="J4092" s="115"/>
      <c r="K4092" s="113"/>
      <c r="L4092" s="108"/>
      <c r="M4092" s="115"/>
      <c r="N4092" s="113"/>
    </row>
    <row r="4093" spans="1:14" ht="16.5">
      <c r="A4093" s="105"/>
      <c r="B4093" s="67"/>
      <c r="C4093" s="67"/>
      <c r="D4093" s="67"/>
      <c r="E4093" s="68"/>
      <c r="F4093" s="108"/>
      <c r="G4093" s="111"/>
      <c r="H4093" s="109"/>
      <c r="I4093" s="108"/>
      <c r="J4093" s="115"/>
      <c r="K4093" s="113"/>
      <c r="L4093" s="108"/>
      <c r="M4093" s="115"/>
      <c r="N4093" s="113"/>
    </row>
    <row r="4094" spans="1:14" ht="16.5">
      <c r="A4094" s="105"/>
      <c r="B4094" s="67"/>
      <c r="C4094" s="67"/>
      <c r="D4094" s="67"/>
      <c r="E4094" s="68"/>
      <c r="F4094" s="108"/>
      <c r="G4094" s="111"/>
      <c r="H4094" s="109"/>
      <c r="I4094" s="108"/>
      <c r="J4094" s="115"/>
      <c r="K4094" s="113"/>
      <c r="L4094" s="108"/>
      <c r="M4094" s="115"/>
      <c r="N4094" s="113"/>
    </row>
    <row r="4095" spans="1:14" ht="16.5">
      <c r="A4095" s="105"/>
      <c r="B4095" s="67"/>
      <c r="C4095" s="67"/>
      <c r="D4095" s="67"/>
      <c r="E4095" s="68"/>
      <c r="F4095" s="108"/>
      <c r="G4095" s="111"/>
      <c r="H4095" s="109"/>
      <c r="I4095" s="108"/>
      <c r="J4095" s="115"/>
      <c r="K4095" s="113"/>
      <c r="L4095" s="108"/>
      <c r="M4095" s="115"/>
      <c r="N4095" s="113"/>
    </row>
    <row r="4096" spans="1:14" ht="16.5">
      <c r="A4096" s="105"/>
      <c r="B4096" s="67"/>
      <c r="C4096" s="67"/>
      <c r="D4096" s="67"/>
      <c r="E4096" s="68"/>
      <c r="F4096" s="108"/>
      <c r="G4096" s="111"/>
      <c r="H4096" s="109"/>
      <c r="I4096" s="108"/>
      <c r="J4096" s="115"/>
      <c r="K4096" s="113"/>
      <c r="L4096" s="108"/>
      <c r="M4096" s="115"/>
      <c r="N4096" s="113"/>
    </row>
    <row r="4097" spans="1:14" ht="16.5">
      <c r="A4097" s="105"/>
      <c r="B4097" s="67"/>
      <c r="C4097" s="67"/>
      <c r="D4097" s="67"/>
      <c r="E4097" s="68"/>
      <c r="F4097" s="108"/>
      <c r="G4097" s="111"/>
      <c r="H4097" s="109"/>
      <c r="I4097" s="108"/>
      <c r="J4097" s="115"/>
      <c r="K4097" s="113"/>
      <c r="L4097" s="108"/>
      <c r="M4097" s="115"/>
      <c r="N4097" s="113"/>
    </row>
    <row r="4098" spans="1:14" ht="16.5">
      <c r="A4098" s="105"/>
      <c r="B4098" s="67"/>
      <c r="C4098" s="67"/>
      <c r="D4098" s="67"/>
      <c r="E4098" s="68"/>
      <c r="F4098" s="108"/>
      <c r="G4098" s="111"/>
      <c r="H4098" s="109"/>
      <c r="I4098" s="108"/>
      <c r="J4098" s="115"/>
      <c r="K4098" s="113"/>
      <c r="L4098" s="108"/>
      <c r="M4098" s="115"/>
      <c r="N4098" s="113"/>
    </row>
    <row r="4099" spans="1:14" ht="16.5">
      <c r="A4099" s="105"/>
      <c r="B4099" s="67"/>
      <c r="C4099" s="67"/>
      <c r="D4099" s="67"/>
      <c r="E4099" s="68"/>
      <c r="F4099" s="108"/>
      <c r="G4099" s="111"/>
      <c r="H4099" s="109"/>
      <c r="I4099" s="108"/>
      <c r="J4099" s="115"/>
      <c r="K4099" s="113"/>
      <c r="L4099" s="108"/>
      <c r="M4099" s="115"/>
      <c r="N4099" s="113"/>
    </row>
    <row r="4100" spans="1:14" ht="16.5">
      <c r="A4100" s="105"/>
      <c r="B4100" s="67"/>
      <c r="C4100" s="67"/>
      <c r="D4100" s="67"/>
      <c r="E4100" s="68"/>
      <c r="F4100" s="108"/>
      <c r="G4100" s="111"/>
      <c r="H4100" s="109"/>
      <c r="I4100" s="108"/>
      <c r="J4100" s="115"/>
      <c r="K4100" s="113"/>
      <c r="L4100" s="108"/>
      <c r="M4100" s="115"/>
      <c r="N4100" s="113"/>
    </row>
    <row r="4101" spans="1:14" ht="16.5">
      <c r="A4101" s="105"/>
      <c r="B4101" s="67"/>
      <c r="C4101" s="67"/>
      <c r="D4101" s="67"/>
      <c r="E4101" s="68"/>
      <c r="F4101" s="108"/>
      <c r="G4101" s="111"/>
      <c r="H4101" s="109"/>
      <c r="I4101" s="108"/>
      <c r="J4101" s="115"/>
      <c r="K4101" s="113"/>
      <c r="L4101" s="108"/>
      <c r="M4101" s="115"/>
      <c r="N4101" s="113"/>
    </row>
    <row r="4102" spans="1:14" ht="16.5">
      <c r="A4102" s="105"/>
      <c r="B4102" s="67"/>
      <c r="C4102" s="67"/>
      <c r="D4102" s="67"/>
      <c r="E4102" s="68"/>
      <c r="F4102" s="108"/>
      <c r="G4102" s="111"/>
      <c r="H4102" s="109"/>
      <c r="I4102" s="108"/>
      <c r="J4102" s="115"/>
      <c r="K4102" s="113"/>
      <c r="L4102" s="108"/>
      <c r="M4102" s="115"/>
      <c r="N4102" s="113"/>
    </row>
    <row r="4103" spans="1:14" ht="16.5">
      <c r="A4103" s="105"/>
      <c r="B4103" s="67"/>
      <c r="C4103" s="67"/>
      <c r="D4103" s="67"/>
      <c r="E4103" s="68"/>
      <c r="F4103" s="108"/>
      <c r="G4103" s="111"/>
      <c r="H4103" s="109"/>
      <c r="I4103" s="108"/>
      <c r="J4103" s="115"/>
      <c r="K4103" s="113"/>
      <c r="L4103" s="108"/>
      <c r="M4103" s="115"/>
      <c r="N4103" s="113"/>
    </row>
    <row r="4104" spans="1:14" ht="16.5">
      <c r="A4104" s="105"/>
      <c r="B4104" s="67"/>
      <c r="C4104" s="67"/>
      <c r="D4104" s="67"/>
      <c r="E4104" s="68"/>
      <c r="F4104" s="108"/>
      <c r="G4104" s="111"/>
      <c r="H4104" s="109"/>
      <c r="I4104" s="108"/>
      <c r="J4104" s="115"/>
      <c r="K4104" s="113"/>
      <c r="L4104" s="108"/>
      <c r="M4104" s="115"/>
      <c r="N4104" s="113"/>
    </row>
    <row r="4105" spans="1:14" ht="16.5">
      <c r="A4105" s="105"/>
      <c r="B4105" s="67"/>
      <c r="C4105" s="67"/>
      <c r="D4105" s="67"/>
      <c r="E4105" s="68"/>
      <c r="F4105" s="108"/>
      <c r="G4105" s="111"/>
      <c r="H4105" s="109"/>
      <c r="I4105" s="108"/>
      <c r="J4105" s="115"/>
      <c r="K4105" s="113"/>
      <c r="L4105" s="108"/>
      <c r="M4105" s="115"/>
      <c r="N4105" s="113"/>
    </row>
    <row r="4106" spans="1:14" ht="16.5">
      <c r="A4106" s="105"/>
      <c r="B4106" s="67"/>
      <c r="C4106" s="67"/>
      <c r="D4106" s="67"/>
      <c r="E4106" s="68"/>
      <c r="F4106" s="108"/>
      <c r="G4106" s="111"/>
      <c r="H4106" s="109"/>
      <c r="I4106" s="108"/>
      <c r="J4106" s="115"/>
      <c r="K4106" s="113"/>
      <c r="L4106" s="108"/>
      <c r="M4106" s="115"/>
      <c r="N4106" s="113"/>
    </row>
    <row r="4107" spans="1:14" ht="16.5">
      <c r="A4107" s="105"/>
      <c r="B4107" s="67"/>
      <c r="C4107" s="67"/>
      <c r="D4107" s="67"/>
      <c r="E4107" s="68"/>
      <c r="F4107" s="108"/>
      <c r="G4107" s="111"/>
      <c r="H4107" s="109"/>
      <c r="I4107" s="108"/>
      <c r="J4107" s="115"/>
      <c r="K4107" s="113"/>
      <c r="L4107" s="108"/>
      <c r="M4107" s="115"/>
      <c r="N4107" s="113"/>
    </row>
    <row r="4108" spans="1:14" ht="16.5">
      <c r="A4108" s="105"/>
      <c r="B4108" s="67"/>
      <c r="C4108" s="67"/>
      <c r="D4108" s="67"/>
      <c r="E4108" s="68"/>
      <c r="F4108" s="108"/>
      <c r="G4108" s="111"/>
      <c r="H4108" s="109"/>
      <c r="I4108" s="108"/>
      <c r="J4108" s="115"/>
      <c r="K4108" s="113"/>
      <c r="L4108" s="108"/>
      <c r="M4108" s="115"/>
      <c r="N4108" s="113"/>
    </row>
    <row r="4109" spans="1:14" ht="16.5">
      <c r="A4109" s="105"/>
      <c r="B4109" s="67"/>
      <c r="C4109" s="67"/>
      <c r="D4109" s="67"/>
      <c r="E4109" s="68"/>
      <c r="F4109" s="108"/>
      <c r="G4109" s="111"/>
      <c r="H4109" s="109"/>
      <c r="I4109" s="108"/>
      <c r="J4109" s="115"/>
      <c r="K4109" s="113"/>
      <c r="L4109" s="108"/>
      <c r="M4109" s="115"/>
      <c r="N4109" s="113"/>
    </row>
    <row r="4110" spans="1:14" ht="16.5">
      <c r="A4110" s="105"/>
      <c r="B4110" s="67"/>
      <c r="C4110" s="67"/>
      <c r="D4110" s="67"/>
      <c r="E4110" s="68"/>
      <c r="F4110" s="108"/>
      <c r="G4110" s="111"/>
      <c r="H4110" s="109"/>
      <c r="I4110" s="108"/>
      <c r="J4110" s="115"/>
      <c r="K4110" s="113"/>
      <c r="L4110" s="108"/>
      <c r="M4110" s="115"/>
      <c r="N4110" s="113"/>
    </row>
    <row r="4111" spans="1:14" ht="16.5">
      <c r="A4111" s="105"/>
      <c r="B4111" s="67"/>
      <c r="C4111" s="67"/>
      <c r="D4111" s="67"/>
      <c r="E4111" s="68"/>
      <c r="F4111" s="108"/>
      <c r="G4111" s="111"/>
      <c r="H4111" s="109"/>
      <c r="I4111" s="108"/>
      <c r="J4111" s="115"/>
      <c r="K4111" s="113"/>
      <c r="L4111" s="108"/>
      <c r="M4111" s="115"/>
      <c r="N4111" s="113"/>
    </row>
    <row r="4112" spans="1:14" ht="16.5">
      <c r="A4112" s="105"/>
      <c r="B4112" s="67"/>
      <c r="C4112" s="67"/>
      <c r="D4112" s="67"/>
      <c r="E4112" s="68"/>
      <c r="F4112" s="108"/>
      <c r="G4112" s="111"/>
      <c r="H4112" s="109"/>
      <c r="I4112" s="108"/>
      <c r="J4112" s="115"/>
      <c r="K4112" s="113"/>
      <c r="L4112" s="108"/>
      <c r="M4112" s="115"/>
      <c r="N4112" s="113"/>
    </row>
    <row r="4113" spans="1:14" ht="16.5">
      <c r="A4113" s="105"/>
      <c r="B4113" s="67"/>
      <c r="C4113" s="67"/>
      <c r="D4113" s="67"/>
      <c r="E4113" s="68"/>
      <c r="F4113" s="108"/>
      <c r="G4113" s="111"/>
      <c r="H4113" s="109"/>
      <c r="I4113" s="108"/>
      <c r="J4113" s="115"/>
      <c r="K4113" s="113"/>
      <c r="L4113" s="108"/>
      <c r="M4113" s="115"/>
      <c r="N4113" s="113"/>
    </row>
    <row r="4114" spans="1:14" ht="16.5">
      <c r="A4114" s="105"/>
      <c r="B4114" s="67"/>
      <c r="C4114" s="67"/>
      <c r="D4114" s="67"/>
      <c r="E4114" s="68"/>
      <c r="F4114" s="108"/>
      <c r="G4114" s="111"/>
      <c r="H4114" s="109"/>
      <c r="I4114" s="108"/>
      <c r="J4114" s="115"/>
      <c r="K4114" s="113"/>
      <c r="L4114" s="108"/>
      <c r="M4114" s="115"/>
      <c r="N4114" s="113"/>
    </row>
    <row r="4115" spans="1:14" ht="16.5">
      <c r="A4115" s="105"/>
      <c r="B4115" s="67"/>
      <c r="C4115" s="67"/>
      <c r="D4115" s="67"/>
      <c r="E4115" s="68"/>
      <c r="F4115" s="108"/>
      <c r="G4115" s="111"/>
      <c r="H4115" s="109"/>
      <c r="I4115" s="108"/>
      <c r="J4115" s="115"/>
      <c r="K4115" s="113"/>
      <c r="L4115" s="108"/>
      <c r="M4115" s="115"/>
      <c r="N4115" s="113"/>
    </row>
    <row r="4116" spans="1:14" ht="16.5">
      <c r="A4116" s="105"/>
      <c r="B4116" s="67"/>
      <c r="C4116" s="67"/>
      <c r="D4116" s="67"/>
      <c r="E4116" s="68"/>
      <c r="F4116" s="108"/>
      <c r="G4116" s="111"/>
      <c r="H4116" s="109"/>
      <c r="I4116" s="108"/>
      <c r="J4116" s="115"/>
      <c r="K4116" s="113"/>
      <c r="L4116" s="108"/>
      <c r="M4116" s="115"/>
      <c r="N4116" s="113"/>
    </row>
    <row r="4117" spans="1:14" ht="16.5">
      <c r="A4117" s="105"/>
      <c r="B4117" s="67"/>
      <c r="C4117" s="67"/>
      <c r="D4117" s="67"/>
      <c r="E4117" s="68"/>
      <c r="F4117" s="108"/>
      <c r="G4117" s="111"/>
      <c r="H4117" s="109"/>
      <c r="I4117" s="108"/>
      <c r="J4117" s="115"/>
      <c r="K4117" s="113"/>
      <c r="L4117" s="108"/>
      <c r="M4117" s="115"/>
      <c r="N4117" s="113"/>
    </row>
    <row r="4118" spans="1:14" ht="16.5">
      <c r="A4118" s="105"/>
      <c r="B4118" s="67"/>
      <c r="C4118" s="67"/>
      <c r="D4118" s="67"/>
      <c r="E4118" s="68"/>
      <c r="F4118" s="108"/>
      <c r="G4118" s="111"/>
      <c r="H4118" s="109"/>
      <c r="I4118" s="108"/>
      <c r="J4118" s="115"/>
      <c r="K4118" s="113"/>
      <c r="L4118" s="108"/>
      <c r="M4118" s="115"/>
      <c r="N4118" s="113"/>
    </row>
    <row r="4119" spans="1:14" ht="16.5">
      <c r="A4119" s="105"/>
      <c r="B4119" s="67"/>
      <c r="C4119" s="67"/>
      <c r="D4119" s="67"/>
      <c r="E4119" s="68"/>
      <c r="F4119" s="108"/>
      <c r="G4119" s="111"/>
      <c r="H4119" s="109"/>
      <c r="I4119" s="108"/>
      <c r="J4119" s="115"/>
      <c r="K4119" s="113"/>
      <c r="L4119" s="108"/>
      <c r="M4119" s="115"/>
      <c r="N4119" s="113"/>
    </row>
    <row r="4120" spans="1:14" ht="16.5">
      <c r="A4120" s="105"/>
      <c r="B4120" s="67"/>
      <c r="C4120" s="67"/>
      <c r="D4120" s="67"/>
      <c r="E4120" s="68"/>
      <c r="F4120" s="108"/>
      <c r="G4120" s="111"/>
      <c r="H4120" s="109"/>
      <c r="I4120" s="108"/>
      <c r="J4120" s="115"/>
      <c r="K4120" s="113"/>
      <c r="L4120" s="108"/>
      <c r="M4120" s="115"/>
      <c r="N4120" s="113"/>
    </row>
    <row r="4121" spans="1:14" ht="16.5">
      <c r="A4121" s="105"/>
      <c r="B4121" s="67"/>
      <c r="C4121" s="67"/>
      <c r="D4121" s="67"/>
      <c r="E4121" s="68"/>
      <c r="F4121" s="108"/>
      <c r="G4121" s="111"/>
      <c r="H4121" s="109"/>
      <c r="I4121" s="108"/>
      <c r="J4121" s="115"/>
      <c r="K4121" s="113"/>
      <c r="L4121" s="108"/>
      <c r="M4121" s="115"/>
      <c r="N4121" s="113"/>
    </row>
    <row r="4122" spans="1:14" ht="16.5">
      <c r="A4122" s="105"/>
      <c r="B4122" s="67"/>
      <c r="C4122" s="67"/>
      <c r="D4122" s="67"/>
      <c r="E4122" s="68"/>
      <c r="F4122" s="108"/>
      <c r="G4122" s="111"/>
      <c r="H4122" s="109"/>
      <c r="I4122" s="108"/>
      <c r="J4122" s="115"/>
      <c r="K4122" s="113"/>
      <c r="L4122" s="108"/>
      <c r="M4122" s="115"/>
      <c r="N4122" s="113"/>
    </row>
    <row r="4123" spans="1:14" ht="16.5">
      <c r="A4123" s="105"/>
      <c r="B4123" s="67"/>
      <c r="C4123" s="67"/>
      <c r="D4123" s="67"/>
      <c r="E4123" s="68"/>
      <c r="F4123" s="108"/>
      <c r="G4123" s="111"/>
      <c r="H4123" s="109"/>
      <c r="I4123" s="108"/>
      <c r="J4123" s="115"/>
      <c r="K4123" s="113"/>
      <c r="L4123" s="108"/>
      <c r="M4123" s="115"/>
      <c r="N4123" s="113"/>
    </row>
    <row r="4124" spans="1:14" ht="16.5">
      <c r="A4124" s="105"/>
      <c r="B4124" s="67"/>
      <c r="C4124" s="67"/>
      <c r="D4124" s="67"/>
      <c r="E4124" s="68"/>
      <c r="F4124" s="108"/>
      <c r="G4124" s="111"/>
      <c r="H4124" s="109"/>
      <c r="I4124" s="108"/>
      <c r="J4124" s="115"/>
      <c r="K4124" s="113"/>
      <c r="L4124" s="108"/>
      <c r="M4124" s="115"/>
      <c r="N4124" s="113"/>
    </row>
    <row r="4125" spans="1:14" ht="16.5">
      <c r="A4125" s="105"/>
      <c r="B4125" s="67"/>
      <c r="C4125" s="67"/>
      <c r="D4125" s="67"/>
      <c r="E4125" s="68"/>
      <c r="F4125" s="108"/>
      <c r="G4125" s="111"/>
      <c r="H4125" s="109"/>
      <c r="I4125" s="108"/>
      <c r="J4125" s="115"/>
      <c r="K4125" s="113"/>
      <c r="L4125" s="108"/>
      <c r="M4125" s="115"/>
      <c r="N4125" s="113"/>
    </row>
    <row r="4126" spans="1:14" ht="16.5">
      <c r="A4126" s="105"/>
      <c r="B4126" s="67"/>
      <c r="C4126" s="67"/>
      <c r="D4126" s="67"/>
      <c r="E4126" s="68"/>
      <c r="F4126" s="108"/>
      <c r="G4126" s="111"/>
      <c r="H4126" s="109"/>
      <c r="I4126" s="108"/>
      <c r="J4126" s="115"/>
      <c r="K4126" s="113"/>
      <c r="L4126" s="108"/>
      <c r="M4126" s="115"/>
      <c r="N4126" s="113"/>
    </row>
    <row r="4127" spans="1:14" ht="16.5">
      <c r="A4127" s="105"/>
      <c r="B4127" s="67"/>
      <c r="C4127" s="67"/>
      <c r="D4127" s="67"/>
      <c r="E4127" s="68"/>
      <c r="F4127" s="108"/>
      <c r="G4127" s="111"/>
      <c r="H4127" s="109"/>
      <c r="I4127" s="108"/>
      <c r="J4127" s="115"/>
      <c r="K4127" s="113"/>
      <c r="L4127" s="108"/>
      <c r="M4127" s="115"/>
      <c r="N4127" s="113"/>
    </row>
    <row r="4128" spans="1:14" ht="16.5">
      <c r="A4128" s="105"/>
      <c r="B4128" s="67"/>
      <c r="C4128" s="67"/>
      <c r="D4128" s="67"/>
      <c r="E4128" s="68"/>
      <c r="F4128" s="108"/>
      <c r="G4128" s="111"/>
      <c r="H4128" s="109"/>
      <c r="I4128" s="108"/>
      <c r="J4128" s="115"/>
      <c r="K4128" s="113"/>
      <c r="L4128" s="108"/>
      <c r="M4128" s="115"/>
      <c r="N4128" s="113"/>
    </row>
    <row r="4129" spans="1:14" ht="16.5">
      <c r="A4129" s="105"/>
      <c r="B4129" s="67"/>
      <c r="C4129" s="67"/>
      <c r="D4129" s="67"/>
      <c r="E4129" s="68"/>
      <c r="F4129" s="108"/>
      <c r="G4129" s="111"/>
      <c r="H4129" s="109"/>
      <c r="I4129" s="108"/>
      <c r="J4129" s="115"/>
      <c r="K4129" s="113"/>
      <c r="L4129" s="108"/>
      <c r="M4129" s="115"/>
      <c r="N4129" s="113"/>
    </row>
    <row r="4130" spans="1:14" ht="16.5">
      <c r="A4130" s="105"/>
      <c r="B4130" s="67"/>
      <c r="C4130" s="67"/>
      <c r="D4130" s="67"/>
      <c r="E4130" s="68"/>
      <c r="F4130" s="108"/>
      <c r="G4130" s="111"/>
      <c r="H4130" s="109"/>
      <c r="I4130" s="108"/>
      <c r="J4130" s="115"/>
      <c r="K4130" s="113"/>
      <c r="L4130" s="108"/>
      <c r="M4130" s="115"/>
      <c r="N4130" s="113"/>
    </row>
    <row r="4131" spans="1:14" ht="16.5">
      <c r="A4131" s="105"/>
      <c r="B4131" s="67"/>
      <c r="C4131" s="67"/>
      <c r="D4131" s="67"/>
      <c r="E4131" s="68"/>
      <c r="F4131" s="108"/>
      <c r="G4131" s="111"/>
      <c r="H4131" s="109"/>
      <c r="I4131" s="108"/>
      <c r="J4131" s="115"/>
      <c r="K4131" s="113"/>
      <c r="L4131" s="108"/>
      <c r="M4131" s="115"/>
      <c r="N4131" s="113"/>
    </row>
    <row r="4132" spans="1:14" ht="16.5">
      <c r="A4132" s="105"/>
      <c r="B4132" s="67"/>
      <c r="C4132" s="67"/>
      <c r="D4132" s="67"/>
      <c r="E4132" s="68"/>
      <c r="F4132" s="108"/>
      <c r="G4132" s="111"/>
      <c r="H4132" s="109"/>
      <c r="I4132" s="108"/>
      <c r="J4132" s="115"/>
      <c r="K4132" s="113"/>
      <c r="L4132" s="108"/>
      <c r="M4132" s="115"/>
      <c r="N4132" s="113"/>
    </row>
    <row r="4133" spans="1:14" ht="16.5">
      <c r="A4133" s="105"/>
      <c r="B4133" s="67"/>
      <c r="C4133" s="67"/>
      <c r="D4133" s="67"/>
      <c r="E4133" s="68"/>
      <c r="F4133" s="108"/>
      <c r="G4133" s="111"/>
      <c r="H4133" s="109"/>
      <c r="I4133" s="108"/>
      <c r="J4133" s="115"/>
      <c r="K4133" s="113"/>
      <c r="L4133" s="108"/>
      <c r="M4133" s="115"/>
      <c r="N4133" s="113"/>
    </row>
    <row r="4134" spans="1:14" ht="16.5">
      <c r="A4134" s="105"/>
      <c r="B4134" s="67"/>
      <c r="C4134" s="67"/>
      <c r="D4134" s="67"/>
      <c r="E4134" s="68"/>
      <c r="F4134" s="108"/>
      <c r="G4134" s="111"/>
      <c r="H4134" s="109"/>
      <c r="I4134" s="108"/>
      <c r="J4134" s="115"/>
      <c r="K4134" s="113"/>
      <c r="L4134" s="108"/>
      <c r="M4134" s="115"/>
      <c r="N4134" s="113"/>
    </row>
    <row r="4135" spans="1:14" ht="16.5">
      <c r="A4135" s="105"/>
      <c r="B4135" s="67"/>
      <c r="C4135" s="67"/>
      <c r="D4135" s="67"/>
      <c r="E4135" s="68"/>
      <c r="F4135" s="108"/>
      <c r="G4135" s="111"/>
      <c r="H4135" s="109"/>
      <c r="I4135" s="108"/>
      <c r="J4135" s="115"/>
      <c r="K4135" s="113"/>
      <c r="L4135" s="108"/>
      <c r="M4135" s="115"/>
      <c r="N4135" s="113"/>
    </row>
    <row r="4136" spans="1:14" ht="16.5">
      <c r="A4136" s="105"/>
      <c r="B4136" s="67"/>
      <c r="C4136" s="67"/>
      <c r="D4136" s="67"/>
      <c r="E4136" s="68"/>
      <c r="F4136" s="108"/>
      <c r="G4136" s="111"/>
      <c r="H4136" s="109"/>
      <c r="I4136" s="108"/>
      <c r="J4136" s="115"/>
      <c r="K4136" s="113"/>
      <c r="L4136" s="108"/>
      <c r="M4136" s="115"/>
      <c r="N4136" s="113"/>
    </row>
    <row r="4137" spans="1:14" ht="16.5">
      <c r="A4137" s="105"/>
      <c r="B4137" s="67"/>
      <c r="C4137" s="67"/>
      <c r="D4137" s="67"/>
      <c r="E4137" s="68"/>
      <c r="F4137" s="108"/>
      <c r="G4137" s="111"/>
      <c r="H4137" s="109"/>
      <c r="I4137" s="108"/>
      <c r="J4137" s="115"/>
      <c r="K4137" s="113"/>
      <c r="L4137" s="108"/>
      <c r="M4137" s="115"/>
      <c r="N4137" s="113"/>
    </row>
    <row r="4138" spans="1:14" ht="16.5">
      <c r="A4138" s="105"/>
      <c r="B4138" s="67"/>
      <c r="C4138" s="67"/>
      <c r="D4138" s="67"/>
      <c r="E4138" s="68"/>
      <c r="F4138" s="108"/>
      <c r="G4138" s="111"/>
      <c r="H4138" s="109"/>
      <c r="I4138" s="108"/>
      <c r="J4138" s="115"/>
      <c r="K4138" s="113"/>
      <c r="L4138" s="108"/>
      <c r="M4138" s="115"/>
      <c r="N4138" s="113"/>
    </row>
    <row r="4139" spans="1:14" ht="16.5">
      <c r="A4139" s="105"/>
      <c r="B4139" s="67"/>
      <c r="C4139" s="67"/>
      <c r="D4139" s="67"/>
      <c r="E4139" s="68"/>
      <c r="F4139" s="108"/>
      <c r="G4139" s="111"/>
      <c r="H4139" s="109"/>
      <c r="I4139" s="108"/>
      <c r="J4139" s="115"/>
      <c r="K4139" s="113"/>
      <c r="L4139" s="108"/>
      <c r="M4139" s="115"/>
      <c r="N4139" s="113"/>
    </row>
    <row r="4140" spans="1:14" ht="16.5">
      <c r="A4140" s="105"/>
      <c r="B4140" s="67"/>
      <c r="C4140" s="67"/>
      <c r="D4140" s="67"/>
      <c r="E4140" s="68"/>
      <c r="F4140" s="108"/>
      <c r="G4140" s="111"/>
      <c r="H4140" s="109"/>
      <c r="I4140" s="108"/>
      <c r="J4140" s="115"/>
      <c r="K4140" s="113"/>
      <c r="L4140" s="108"/>
      <c r="M4140" s="115"/>
      <c r="N4140" s="113"/>
    </row>
    <row r="4141" spans="1:14" ht="16.5">
      <c r="A4141" s="105"/>
      <c r="B4141" s="67"/>
      <c r="C4141" s="67"/>
      <c r="D4141" s="67"/>
      <c r="E4141" s="68"/>
      <c r="F4141" s="108"/>
      <c r="G4141" s="111"/>
      <c r="H4141" s="109"/>
      <c r="I4141" s="108"/>
      <c r="J4141" s="115"/>
      <c r="K4141" s="113"/>
      <c r="L4141" s="108"/>
      <c r="M4141" s="115"/>
      <c r="N4141" s="113"/>
    </row>
    <row r="4142" spans="1:14" ht="16.5">
      <c r="A4142" s="105"/>
      <c r="B4142" s="67"/>
      <c r="C4142" s="67"/>
      <c r="D4142" s="67"/>
      <c r="E4142" s="68"/>
      <c r="F4142" s="108"/>
      <c r="G4142" s="111"/>
      <c r="H4142" s="109"/>
      <c r="I4142" s="108"/>
      <c r="J4142" s="115"/>
      <c r="K4142" s="113"/>
      <c r="L4142" s="108"/>
      <c r="M4142" s="115"/>
      <c r="N4142" s="113"/>
    </row>
    <row r="4143" spans="1:14" ht="16.5">
      <c r="A4143" s="105"/>
      <c r="B4143" s="67"/>
      <c r="C4143" s="67"/>
      <c r="D4143" s="67"/>
      <c r="E4143" s="68"/>
      <c r="F4143" s="108"/>
      <c r="G4143" s="111"/>
      <c r="H4143" s="109"/>
      <c r="I4143" s="108"/>
      <c r="J4143" s="115"/>
      <c r="K4143" s="113"/>
      <c r="L4143" s="108"/>
      <c r="M4143" s="115"/>
      <c r="N4143" s="113"/>
    </row>
    <row r="4144" spans="1:14" ht="16.5">
      <c r="A4144" s="105"/>
      <c r="B4144" s="67"/>
      <c r="C4144" s="67"/>
      <c r="D4144" s="67"/>
      <c r="E4144" s="68"/>
      <c r="F4144" s="108"/>
      <c r="G4144" s="111"/>
      <c r="H4144" s="109"/>
      <c r="I4144" s="108"/>
      <c r="J4144" s="115"/>
      <c r="K4144" s="113"/>
      <c r="L4144" s="108"/>
      <c r="M4144" s="115"/>
      <c r="N4144" s="113"/>
    </row>
    <row r="4145" spans="1:14" ht="16.5">
      <c r="A4145" s="105"/>
      <c r="B4145" s="67"/>
      <c r="C4145" s="67"/>
      <c r="D4145" s="67"/>
      <c r="E4145" s="68"/>
      <c r="F4145" s="108"/>
      <c r="G4145" s="111"/>
      <c r="H4145" s="109"/>
      <c r="I4145" s="108"/>
      <c r="J4145" s="115"/>
      <c r="K4145" s="113"/>
      <c r="L4145" s="108"/>
      <c r="M4145" s="115"/>
      <c r="N4145" s="113"/>
    </row>
    <row r="4146" spans="1:14" ht="16.5">
      <c r="A4146" s="105"/>
      <c r="B4146" s="67"/>
      <c r="C4146" s="67"/>
      <c r="D4146" s="67"/>
      <c r="E4146" s="68"/>
      <c r="F4146" s="108"/>
      <c r="G4146" s="111"/>
      <c r="H4146" s="109"/>
      <c r="I4146" s="108"/>
      <c r="J4146" s="115"/>
      <c r="K4146" s="113"/>
      <c r="L4146" s="108"/>
      <c r="M4146" s="115"/>
      <c r="N4146" s="113"/>
    </row>
    <row r="4147" spans="1:14" ht="16.5">
      <c r="A4147" s="105"/>
      <c r="B4147" s="67"/>
      <c r="C4147" s="67"/>
      <c r="D4147" s="67"/>
      <c r="E4147" s="68"/>
      <c r="F4147" s="108"/>
      <c r="G4147" s="111"/>
      <c r="H4147" s="109"/>
      <c r="I4147" s="108"/>
      <c r="J4147" s="115"/>
      <c r="K4147" s="113"/>
      <c r="L4147" s="108"/>
      <c r="M4147" s="115"/>
      <c r="N4147" s="113"/>
    </row>
    <row r="4148" spans="1:14" ht="16.5">
      <c r="A4148" s="105"/>
      <c r="B4148" s="67"/>
      <c r="C4148" s="67"/>
      <c r="D4148" s="67"/>
      <c r="E4148" s="68"/>
      <c r="F4148" s="108"/>
      <c r="G4148" s="111"/>
      <c r="H4148" s="109"/>
      <c r="I4148" s="108"/>
      <c r="J4148" s="115"/>
      <c r="K4148" s="113"/>
      <c r="L4148" s="108"/>
      <c r="M4148" s="115"/>
      <c r="N4148" s="113"/>
    </row>
    <row r="4149" spans="1:14" ht="16.5">
      <c r="A4149" s="105"/>
      <c r="B4149" s="67"/>
      <c r="C4149" s="67"/>
      <c r="D4149" s="67"/>
      <c r="E4149" s="68"/>
      <c r="F4149" s="108"/>
      <c r="G4149" s="111"/>
      <c r="H4149" s="109"/>
      <c r="I4149" s="108"/>
      <c r="J4149" s="115"/>
      <c r="K4149" s="113"/>
      <c r="L4149" s="108"/>
      <c r="M4149" s="115"/>
      <c r="N4149" s="113"/>
    </row>
    <row r="4150" spans="1:14" ht="16.5">
      <c r="A4150" s="105"/>
      <c r="B4150" s="67"/>
      <c r="C4150" s="67"/>
      <c r="D4150" s="67"/>
      <c r="E4150" s="68"/>
      <c r="F4150" s="108"/>
      <c r="G4150" s="111"/>
      <c r="H4150" s="109"/>
      <c r="I4150" s="108"/>
      <c r="J4150" s="115"/>
      <c r="K4150" s="113"/>
      <c r="L4150" s="108"/>
      <c r="M4150" s="115"/>
      <c r="N4150" s="113"/>
    </row>
    <row r="4151" spans="1:14" ht="16.5">
      <c r="A4151" s="105"/>
      <c r="B4151" s="67"/>
      <c r="C4151" s="67"/>
      <c r="D4151" s="67"/>
      <c r="E4151" s="68"/>
      <c r="F4151" s="108"/>
      <c r="G4151" s="111"/>
      <c r="H4151" s="109"/>
      <c r="I4151" s="108"/>
      <c r="J4151" s="115"/>
      <c r="K4151" s="113"/>
      <c r="L4151" s="108"/>
      <c r="M4151" s="115"/>
      <c r="N4151" s="113"/>
    </row>
    <row r="4152" spans="1:14" ht="16.5">
      <c r="A4152" s="105"/>
      <c r="B4152" s="67"/>
      <c r="C4152" s="67"/>
      <c r="D4152" s="67"/>
      <c r="E4152" s="68"/>
      <c r="F4152" s="108"/>
      <c r="G4152" s="111"/>
      <c r="H4152" s="109"/>
      <c r="I4152" s="108"/>
      <c r="J4152" s="115"/>
      <c r="K4152" s="113"/>
      <c r="L4152" s="108"/>
      <c r="M4152" s="115"/>
      <c r="N4152" s="113"/>
    </row>
    <row r="4153" spans="1:14" ht="16.5">
      <c r="A4153" s="105"/>
      <c r="B4153" s="67"/>
      <c r="C4153" s="67"/>
      <c r="D4153" s="67"/>
      <c r="E4153" s="68"/>
      <c r="F4153" s="108"/>
      <c r="G4153" s="111"/>
      <c r="H4153" s="109"/>
      <c r="I4153" s="108"/>
      <c r="J4153" s="115"/>
      <c r="K4153" s="113"/>
      <c r="L4153" s="108"/>
      <c r="M4153" s="115"/>
      <c r="N4153" s="113"/>
    </row>
    <row r="4154" spans="1:14" ht="16.5">
      <c r="A4154" s="105"/>
      <c r="B4154" s="67"/>
      <c r="C4154" s="67"/>
      <c r="D4154" s="67"/>
      <c r="E4154" s="68"/>
      <c r="F4154" s="108"/>
      <c r="G4154" s="111"/>
      <c r="H4154" s="109"/>
      <c r="I4154" s="108"/>
      <c r="J4154" s="115"/>
      <c r="K4154" s="113"/>
      <c r="L4154" s="108"/>
      <c r="M4154" s="115"/>
      <c r="N4154" s="113"/>
    </row>
    <row r="4155" spans="1:14" ht="16.5">
      <c r="A4155" s="105"/>
      <c r="B4155" s="67"/>
      <c r="C4155" s="67"/>
      <c r="D4155" s="67"/>
      <c r="E4155" s="68"/>
      <c r="F4155" s="108"/>
      <c r="G4155" s="111"/>
      <c r="H4155" s="109"/>
      <c r="I4155" s="108"/>
      <c r="J4155" s="115"/>
      <c r="K4155" s="113"/>
      <c r="L4155" s="108"/>
      <c r="M4155" s="115"/>
      <c r="N4155" s="113"/>
    </row>
    <row r="4156" spans="1:14" ht="16.5">
      <c r="A4156" s="105"/>
      <c r="B4156" s="67"/>
      <c r="C4156" s="67"/>
      <c r="D4156" s="67"/>
      <c r="E4156" s="68"/>
      <c r="F4156" s="108"/>
      <c r="G4156" s="111"/>
      <c r="H4156" s="109"/>
      <c r="I4156" s="108"/>
      <c r="J4156" s="115"/>
      <c r="K4156" s="113"/>
      <c r="L4156" s="108"/>
      <c r="M4156" s="115"/>
      <c r="N4156" s="113"/>
    </row>
    <row r="4157" spans="1:14" ht="16.5">
      <c r="A4157" s="105"/>
      <c r="B4157" s="67"/>
      <c r="C4157" s="67"/>
      <c r="D4157" s="67"/>
      <c r="E4157" s="68"/>
      <c r="F4157" s="108"/>
      <c r="G4157" s="111"/>
      <c r="H4157" s="109"/>
      <c r="I4157" s="108"/>
      <c r="J4157" s="115"/>
      <c r="K4157" s="113"/>
      <c r="L4157" s="108"/>
      <c r="M4157" s="115"/>
      <c r="N4157" s="113"/>
    </row>
    <row r="4158" spans="1:14" ht="16.5">
      <c r="A4158" s="105"/>
      <c r="B4158" s="67"/>
      <c r="C4158" s="67"/>
      <c r="D4158" s="67"/>
      <c r="E4158" s="68"/>
      <c r="F4158" s="108"/>
      <c r="G4158" s="111"/>
      <c r="H4158" s="109"/>
      <c r="I4158" s="108"/>
      <c r="J4158" s="115"/>
      <c r="K4158" s="113"/>
      <c r="L4158" s="108"/>
      <c r="M4158" s="115"/>
      <c r="N4158" s="113"/>
    </row>
    <row r="4159" spans="1:14" ht="16.5">
      <c r="A4159" s="105"/>
      <c r="B4159" s="67"/>
      <c r="C4159" s="67"/>
      <c r="D4159" s="67"/>
      <c r="E4159" s="68"/>
      <c r="F4159" s="108"/>
      <c r="G4159" s="111"/>
      <c r="H4159" s="109"/>
      <c r="I4159" s="108"/>
      <c r="J4159" s="115"/>
      <c r="K4159" s="113"/>
      <c r="L4159" s="108"/>
      <c r="M4159" s="115"/>
      <c r="N4159" s="113"/>
    </row>
    <row r="4160" spans="1:14" ht="16.5">
      <c r="A4160" s="105"/>
      <c r="B4160" s="67"/>
      <c r="C4160" s="67"/>
      <c r="D4160" s="67"/>
      <c r="E4160" s="68"/>
      <c r="F4160" s="108"/>
      <c r="G4160" s="111"/>
      <c r="H4160" s="109"/>
      <c r="I4160" s="108"/>
      <c r="J4160" s="115"/>
      <c r="K4160" s="113"/>
      <c r="L4160" s="108"/>
      <c r="M4160" s="115"/>
      <c r="N4160" s="113"/>
    </row>
    <row r="4161" spans="1:14" ht="16.5">
      <c r="A4161" s="105"/>
      <c r="B4161" s="67"/>
      <c r="C4161" s="67"/>
      <c r="D4161" s="67"/>
      <c r="E4161" s="68"/>
      <c r="F4161" s="108"/>
      <c r="G4161" s="111"/>
      <c r="H4161" s="109"/>
      <c r="I4161" s="108"/>
      <c r="J4161" s="115"/>
      <c r="K4161" s="113"/>
      <c r="L4161" s="108"/>
      <c r="M4161" s="115"/>
      <c r="N4161" s="113"/>
    </row>
    <row r="4162" spans="1:14" ht="16.5">
      <c r="A4162" s="105"/>
      <c r="B4162" s="67"/>
      <c r="C4162" s="67"/>
      <c r="D4162" s="67"/>
      <c r="E4162" s="68"/>
      <c r="F4162" s="108"/>
      <c r="G4162" s="111"/>
      <c r="H4162" s="109"/>
      <c r="I4162" s="108"/>
      <c r="J4162" s="115"/>
      <c r="K4162" s="113"/>
      <c r="L4162" s="108"/>
      <c r="M4162" s="115"/>
      <c r="N4162" s="113"/>
    </row>
    <row r="4163" spans="1:14" ht="16.5">
      <c r="A4163" s="105"/>
      <c r="B4163" s="67"/>
      <c r="C4163" s="67"/>
      <c r="D4163" s="67"/>
      <c r="E4163" s="68"/>
      <c r="F4163" s="108"/>
      <c r="G4163" s="111"/>
      <c r="H4163" s="109"/>
      <c r="I4163" s="108"/>
      <c r="J4163" s="115"/>
      <c r="K4163" s="113"/>
      <c r="L4163" s="108"/>
      <c r="M4163" s="115"/>
      <c r="N4163" s="113"/>
    </row>
    <row r="4164" spans="1:14" ht="16.5">
      <c r="A4164" s="105"/>
      <c r="B4164" s="67"/>
      <c r="C4164" s="67"/>
      <c r="D4164" s="67"/>
      <c r="E4164" s="68"/>
      <c r="F4164" s="108"/>
      <c r="G4164" s="111"/>
      <c r="H4164" s="109"/>
      <c r="I4164" s="108"/>
      <c r="J4164" s="115"/>
      <c r="K4164" s="113"/>
      <c r="L4164" s="108"/>
      <c r="M4164" s="115"/>
      <c r="N4164" s="113"/>
    </row>
    <row r="4165" spans="1:14" ht="16.5">
      <c r="A4165" s="105"/>
      <c r="B4165" s="67"/>
      <c r="C4165" s="67"/>
      <c r="D4165" s="67"/>
      <c r="E4165" s="68"/>
      <c r="F4165" s="108"/>
      <c r="G4165" s="111"/>
      <c r="H4165" s="109"/>
      <c r="I4165" s="108"/>
      <c r="J4165" s="115"/>
      <c r="K4165" s="113"/>
      <c r="L4165" s="108"/>
      <c r="M4165" s="115"/>
      <c r="N4165" s="113"/>
    </row>
    <row r="4166" spans="1:14" ht="16.5">
      <c r="A4166" s="105"/>
      <c r="B4166" s="67"/>
      <c r="C4166" s="67"/>
      <c r="D4166" s="67"/>
      <c r="E4166" s="68"/>
      <c r="F4166" s="108"/>
      <c r="G4166" s="111"/>
      <c r="H4166" s="109"/>
      <c r="I4166" s="108"/>
      <c r="J4166" s="115"/>
      <c r="K4166" s="113"/>
      <c r="L4166" s="108"/>
      <c r="M4166" s="115"/>
      <c r="N4166" s="113"/>
    </row>
    <row r="4167" spans="1:14" ht="16.5">
      <c r="A4167" s="105"/>
      <c r="B4167" s="67"/>
      <c r="C4167" s="67"/>
      <c r="D4167" s="67"/>
      <c r="E4167" s="68"/>
      <c r="F4167" s="108"/>
      <c r="G4167" s="111"/>
      <c r="H4167" s="109"/>
      <c r="I4167" s="108"/>
      <c r="J4167" s="115"/>
      <c r="K4167" s="113"/>
      <c r="L4167" s="108"/>
      <c r="M4167" s="115"/>
      <c r="N4167" s="113"/>
    </row>
    <row r="4168" spans="1:14" ht="16.5">
      <c r="A4168" s="105"/>
      <c r="B4168" s="67"/>
      <c r="C4168" s="67"/>
      <c r="D4168" s="67"/>
      <c r="E4168" s="68"/>
      <c r="F4168" s="108"/>
      <c r="G4168" s="111"/>
      <c r="H4168" s="109"/>
      <c r="I4168" s="108"/>
      <c r="J4168" s="115"/>
      <c r="K4168" s="113"/>
      <c r="L4168" s="108"/>
      <c r="M4168" s="115"/>
      <c r="N4168" s="113"/>
    </row>
    <row r="4169" spans="1:14" ht="16.5">
      <c r="A4169" s="105"/>
      <c r="B4169" s="67"/>
      <c r="C4169" s="67"/>
      <c r="D4169" s="67"/>
      <c r="E4169" s="68"/>
      <c r="F4169" s="108"/>
      <c r="G4169" s="111"/>
      <c r="H4169" s="109"/>
      <c r="I4169" s="108"/>
      <c r="J4169" s="115"/>
      <c r="K4169" s="113"/>
      <c r="L4169" s="108"/>
      <c r="M4169" s="115"/>
      <c r="N4169" s="113"/>
    </row>
    <row r="4170" spans="1:14" ht="16.5">
      <c r="A4170" s="105"/>
      <c r="B4170" s="67"/>
      <c r="C4170" s="67"/>
      <c r="D4170" s="67"/>
      <c r="E4170" s="68"/>
      <c r="F4170" s="108"/>
      <c r="G4170" s="111"/>
      <c r="H4170" s="109"/>
      <c r="I4170" s="108"/>
      <c r="J4170" s="115"/>
      <c r="K4170" s="113"/>
      <c r="L4170" s="108"/>
      <c r="M4170" s="115"/>
      <c r="N4170" s="113"/>
    </row>
    <row r="4171" spans="1:14" ht="16.5">
      <c r="A4171" s="105"/>
      <c r="B4171" s="67"/>
      <c r="C4171" s="67"/>
      <c r="D4171" s="67"/>
      <c r="E4171" s="68"/>
      <c r="F4171" s="108"/>
      <c r="G4171" s="111"/>
      <c r="H4171" s="109"/>
      <c r="I4171" s="108"/>
      <c r="J4171" s="115"/>
      <c r="K4171" s="113"/>
      <c r="L4171" s="108"/>
      <c r="M4171" s="115"/>
      <c r="N4171" s="113"/>
    </row>
    <row r="4172" spans="1:14" ht="16.5">
      <c r="A4172" s="105"/>
      <c r="B4172" s="67"/>
      <c r="C4172" s="67"/>
      <c r="D4172" s="67"/>
      <c r="E4172" s="68"/>
      <c r="F4172" s="108"/>
      <c r="G4172" s="111"/>
      <c r="H4172" s="109"/>
      <c r="I4172" s="108"/>
      <c r="J4172" s="115"/>
      <c r="K4172" s="113"/>
      <c r="L4172" s="108"/>
      <c r="M4172" s="115"/>
      <c r="N4172" s="113"/>
    </row>
    <row r="4173" spans="1:14" ht="16.5">
      <c r="A4173" s="105"/>
      <c r="B4173" s="67"/>
      <c r="C4173" s="67"/>
      <c r="D4173" s="67"/>
      <c r="E4173" s="68"/>
      <c r="F4173" s="108"/>
      <c r="G4173" s="111"/>
      <c r="H4173" s="109"/>
      <c r="I4173" s="108"/>
      <c r="J4173" s="115"/>
      <c r="K4173" s="113"/>
      <c r="L4173" s="108"/>
      <c r="M4173" s="115"/>
      <c r="N4173" s="113"/>
    </row>
    <row r="4174" spans="1:14" ht="16.5">
      <c r="A4174" s="105"/>
      <c r="B4174" s="67"/>
      <c r="C4174" s="67"/>
      <c r="D4174" s="67"/>
      <c r="E4174" s="68"/>
      <c r="F4174" s="108"/>
      <c r="G4174" s="111"/>
      <c r="H4174" s="109"/>
      <c r="I4174" s="108"/>
      <c r="J4174" s="115"/>
      <c r="K4174" s="113"/>
      <c r="L4174" s="108"/>
      <c r="M4174" s="115"/>
      <c r="N4174" s="113"/>
    </row>
    <row r="4175" spans="1:14" ht="16.5">
      <c r="A4175" s="105"/>
      <c r="B4175" s="67"/>
      <c r="C4175" s="67"/>
      <c r="D4175" s="67"/>
      <c r="E4175" s="68"/>
      <c r="F4175" s="108"/>
      <c r="G4175" s="111"/>
      <c r="H4175" s="109"/>
      <c r="I4175" s="108"/>
      <c r="J4175" s="115"/>
      <c r="K4175" s="113"/>
      <c r="L4175" s="108"/>
      <c r="M4175" s="115"/>
      <c r="N4175" s="113"/>
    </row>
    <row r="4176" spans="1:14" ht="16.5">
      <c r="A4176" s="105"/>
      <c r="B4176" s="67"/>
      <c r="C4176" s="67"/>
      <c r="D4176" s="67"/>
      <c r="E4176" s="68"/>
      <c r="F4176" s="108"/>
      <c r="G4176" s="111"/>
      <c r="H4176" s="109"/>
      <c r="I4176" s="108"/>
      <c r="J4176" s="115"/>
      <c r="K4176" s="113"/>
      <c r="L4176" s="108"/>
      <c r="M4176" s="115"/>
      <c r="N4176" s="113"/>
    </row>
    <row r="4177" spans="1:14" ht="16.5">
      <c r="A4177" s="105"/>
      <c r="B4177" s="67"/>
      <c r="C4177" s="67"/>
      <c r="D4177" s="67"/>
      <c r="E4177" s="68"/>
      <c r="F4177" s="108"/>
      <c r="G4177" s="111"/>
      <c r="H4177" s="109"/>
      <c r="I4177" s="108"/>
      <c r="J4177" s="115"/>
      <c r="K4177" s="113"/>
      <c r="L4177" s="108"/>
      <c r="M4177" s="115"/>
      <c r="N4177" s="113"/>
    </row>
    <row r="4178" spans="1:14" ht="16.5">
      <c r="A4178" s="105"/>
      <c r="B4178" s="67"/>
      <c r="C4178" s="67"/>
      <c r="D4178" s="67"/>
      <c r="E4178" s="68"/>
      <c r="F4178" s="108"/>
      <c r="G4178" s="111"/>
      <c r="H4178" s="109"/>
      <c r="I4178" s="108"/>
      <c r="J4178" s="115"/>
      <c r="K4178" s="113"/>
      <c r="L4178" s="108"/>
      <c r="M4178" s="115"/>
      <c r="N4178" s="113"/>
    </row>
    <row r="4179" spans="1:14" ht="16.5">
      <c r="A4179" s="105"/>
      <c r="B4179" s="67"/>
      <c r="C4179" s="67"/>
      <c r="D4179" s="67"/>
      <c r="E4179" s="68"/>
      <c r="F4179" s="108"/>
      <c r="G4179" s="111"/>
      <c r="H4179" s="109"/>
      <c r="I4179" s="108"/>
      <c r="J4179" s="115"/>
      <c r="K4179" s="113"/>
      <c r="L4179" s="108"/>
      <c r="M4179" s="115"/>
      <c r="N4179" s="113"/>
    </row>
    <row r="4180" spans="1:14" ht="16.5">
      <c r="A4180" s="105"/>
      <c r="B4180" s="67"/>
      <c r="C4180" s="67"/>
      <c r="D4180" s="67"/>
      <c r="E4180" s="68"/>
      <c r="F4180" s="108"/>
      <c r="G4180" s="111"/>
      <c r="H4180" s="109"/>
      <c r="I4180" s="108"/>
      <c r="J4180" s="115"/>
      <c r="K4180" s="113"/>
      <c r="L4180" s="108"/>
      <c r="M4180" s="115"/>
      <c r="N4180" s="113"/>
    </row>
    <row r="4181" spans="1:14" ht="16.5">
      <c r="A4181" s="105"/>
      <c r="B4181" s="67"/>
      <c r="C4181" s="67"/>
      <c r="D4181" s="67"/>
      <c r="E4181" s="68"/>
      <c r="F4181" s="108"/>
      <c r="G4181" s="111"/>
      <c r="H4181" s="109"/>
      <c r="I4181" s="108"/>
      <c r="J4181" s="115"/>
      <c r="K4181" s="113"/>
      <c r="L4181" s="108"/>
      <c r="M4181" s="115"/>
      <c r="N4181" s="113"/>
    </row>
    <row r="4182" spans="1:14" ht="16.5">
      <c r="A4182" s="105"/>
      <c r="B4182" s="67"/>
      <c r="C4182" s="67"/>
      <c r="D4182" s="67"/>
      <c r="E4182" s="68"/>
      <c r="F4182" s="108"/>
      <c r="G4182" s="111"/>
      <c r="H4182" s="109"/>
      <c r="I4182" s="108"/>
      <c r="J4182" s="115"/>
      <c r="K4182" s="113"/>
      <c r="L4182" s="108"/>
      <c r="M4182" s="115"/>
      <c r="N4182" s="113"/>
    </row>
    <row r="4183" spans="1:14" ht="16.5">
      <c r="A4183" s="105"/>
      <c r="B4183" s="67"/>
      <c r="C4183" s="67"/>
      <c r="D4183" s="67"/>
      <c r="E4183" s="68"/>
      <c r="F4183" s="108"/>
      <c r="G4183" s="111"/>
      <c r="H4183" s="109"/>
      <c r="I4183" s="108"/>
      <c r="J4183" s="115"/>
      <c r="K4183" s="113"/>
      <c r="L4183" s="108"/>
      <c r="M4183" s="115"/>
      <c r="N4183" s="113"/>
    </row>
    <row r="4184" spans="1:14" ht="16.5">
      <c r="A4184" s="105"/>
      <c r="B4184" s="67"/>
      <c r="C4184" s="67"/>
      <c r="D4184" s="67"/>
      <c r="E4184" s="68"/>
      <c r="F4184" s="108"/>
      <c r="G4184" s="111"/>
      <c r="H4184" s="109"/>
      <c r="I4184" s="108"/>
      <c r="J4184" s="115"/>
      <c r="K4184" s="113"/>
      <c r="L4184" s="108"/>
      <c r="M4184" s="115"/>
      <c r="N4184" s="113"/>
    </row>
    <row r="4185" spans="1:14" ht="16.5">
      <c r="A4185" s="105"/>
      <c r="B4185" s="67"/>
      <c r="C4185" s="67"/>
      <c r="D4185" s="67"/>
      <c r="E4185" s="68"/>
      <c r="F4185" s="108"/>
      <c r="G4185" s="111"/>
      <c r="H4185" s="109"/>
      <c r="I4185" s="108"/>
      <c r="J4185" s="115"/>
      <c r="K4185" s="113"/>
      <c r="L4185" s="108"/>
      <c r="M4185" s="115"/>
      <c r="N4185" s="113"/>
    </row>
    <row r="4186" spans="1:14" ht="16.5">
      <c r="A4186" s="105"/>
      <c r="B4186" s="67"/>
      <c r="C4186" s="67"/>
      <c r="D4186" s="67"/>
      <c r="E4186" s="68"/>
      <c r="F4186" s="108"/>
      <c r="G4186" s="111"/>
      <c r="H4186" s="109"/>
      <c r="I4186" s="108"/>
      <c r="J4186" s="115"/>
      <c r="K4186" s="113"/>
      <c r="L4186" s="108"/>
      <c r="M4186" s="115"/>
      <c r="N4186" s="113"/>
    </row>
    <row r="4187" spans="1:14" ht="16.5">
      <c r="A4187" s="105"/>
      <c r="B4187" s="67"/>
      <c r="C4187" s="67"/>
      <c r="D4187" s="67"/>
      <c r="E4187" s="68"/>
      <c r="F4187" s="108"/>
      <c r="G4187" s="111"/>
      <c r="H4187" s="109"/>
      <c r="I4187" s="108"/>
      <c r="J4187" s="115"/>
      <c r="K4187" s="113"/>
      <c r="L4187" s="108"/>
      <c r="M4187" s="115"/>
      <c r="N4187" s="113"/>
    </row>
    <row r="4188" spans="1:14" ht="16.5">
      <c r="A4188" s="105"/>
      <c r="B4188" s="67"/>
      <c r="C4188" s="67"/>
      <c r="D4188" s="67"/>
      <c r="E4188" s="68"/>
      <c r="F4188" s="108"/>
      <c r="G4188" s="111"/>
      <c r="H4188" s="109"/>
      <c r="I4188" s="108"/>
      <c r="J4188" s="115"/>
      <c r="K4188" s="113"/>
      <c r="L4188" s="108"/>
      <c r="M4188" s="115"/>
      <c r="N4188" s="113"/>
    </row>
    <row r="4189" spans="1:14" ht="16.5">
      <c r="A4189" s="105"/>
      <c r="B4189" s="67"/>
      <c r="C4189" s="67"/>
      <c r="D4189" s="67"/>
      <c r="E4189" s="68"/>
      <c r="F4189" s="108"/>
      <c r="G4189" s="111"/>
      <c r="H4189" s="109"/>
      <c r="I4189" s="108"/>
      <c r="J4189" s="115"/>
      <c r="K4189" s="113"/>
      <c r="L4189" s="108"/>
      <c r="M4189" s="115"/>
      <c r="N4189" s="113"/>
    </row>
    <row r="4190" spans="1:14" ht="16.5">
      <c r="A4190" s="105"/>
      <c r="B4190" s="67"/>
      <c r="C4190" s="67"/>
      <c r="D4190" s="67"/>
      <c r="E4190" s="68"/>
      <c r="F4190" s="108"/>
      <c r="G4190" s="111"/>
      <c r="H4190" s="109"/>
      <c r="I4190" s="108"/>
      <c r="J4190" s="115"/>
      <c r="K4190" s="113"/>
      <c r="L4190" s="108"/>
      <c r="M4190" s="115"/>
      <c r="N4190" s="113"/>
    </row>
    <row r="4191" spans="1:14">
      <c r="F4191" s="214"/>
      <c r="I4191" s="214"/>
      <c r="L4191" s="214"/>
    </row>
    <row r="4192" spans="1:14">
      <c r="F4192" s="214"/>
    </row>
    <row r="4193" spans="6:6">
      <c r="F4193" s="212"/>
    </row>
  </sheetData>
  <autoFilter ref="A5:N5" xr:uid="{8C0871A4-96DB-4AC9-805C-28E51AFD6EC7}"/>
  <mergeCells count="7">
    <mergeCell ref="A3:E4"/>
    <mergeCell ref="L3:N3"/>
    <mergeCell ref="L4:L5"/>
    <mergeCell ref="F4:F5"/>
    <mergeCell ref="F3:H3"/>
    <mergeCell ref="I3:K3"/>
    <mergeCell ref="I4:I5"/>
  </mergeCells>
  <phoneticPr fontId="2"/>
  <printOptions horizontalCentered="1"/>
  <pageMargins left="0.59055118110236227" right="0.59055118110236227" top="0.59055118110236227" bottom="0.51181102362204722" header="0.47244094488188981" footer="0.31496062992125984"/>
  <pageSetup paperSize="9" scale="69" fitToHeight="0" orientation="portrait" horizontalDpi="300" verticalDpi="300" r:id="rId1"/>
  <headerFooter>
    <oddFooter>&amp;C- &amp;P -</oddFooter>
  </headerFooter>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14A3A-D049-4151-BF9F-9F61B263012B}">
  <sheetPr codeName="Sheet5">
    <pageSetUpPr fitToPage="1"/>
  </sheetPr>
  <dimension ref="A1:L374"/>
  <sheetViews>
    <sheetView workbookViewId="0"/>
  </sheetViews>
  <sheetFormatPr defaultColWidth="9" defaultRowHeight="13.5"/>
  <cols>
    <col min="1" max="1" width="5.125" style="60" customWidth="1"/>
    <col min="2" max="5" width="5.75" style="60" customWidth="1"/>
    <col min="6" max="6" width="9.25" style="60" customWidth="1"/>
    <col min="7" max="7" width="9.75" style="60" customWidth="1"/>
    <col min="8" max="8" width="13.375" style="60" customWidth="1"/>
    <col min="9" max="9" width="6.125" style="60" customWidth="1"/>
    <col min="10" max="10" width="12.625" style="60" customWidth="1"/>
    <col min="11" max="11" width="6.125" style="60" customWidth="1"/>
    <col min="12" max="12" width="7.5" style="60" customWidth="1"/>
    <col min="13" max="16384" width="9" style="60"/>
  </cols>
  <sheetData>
    <row r="1" spans="1:12" ht="24" customHeight="1">
      <c r="A1" s="150" t="s">
        <v>223</v>
      </c>
    </row>
    <row r="2" spans="1:12" ht="13.9" customHeight="1">
      <c r="I2" s="327" t="s">
        <v>92</v>
      </c>
      <c r="J2" s="328"/>
      <c r="K2" s="327" t="s">
        <v>93</v>
      </c>
      <c r="L2" s="328"/>
    </row>
    <row r="3" spans="1:12" ht="13.9" customHeight="1">
      <c r="I3" s="154">
        <v>1</v>
      </c>
      <c r="J3" s="155" t="s">
        <v>94</v>
      </c>
      <c r="K3" s="154">
        <v>1</v>
      </c>
      <c r="L3" s="155" t="s">
        <v>98</v>
      </c>
    </row>
    <row r="4" spans="1:12" ht="13.9" customHeight="1">
      <c r="I4" s="154">
        <v>2</v>
      </c>
      <c r="J4" s="155" t="s">
        <v>95</v>
      </c>
      <c r="K4" s="154">
        <v>2</v>
      </c>
      <c r="L4" s="155" t="s">
        <v>99</v>
      </c>
    </row>
    <row r="5" spans="1:12" ht="13.9" customHeight="1">
      <c r="I5" s="154">
        <v>3</v>
      </c>
      <c r="J5" s="155" t="s">
        <v>96</v>
      </c>
      <c r="K5" s="154">
        <v>3</v>
      </c>
      <c r="L5" s="155" t="s">
        <v>100</v>
      </c>
    </row>
    <row r="6" spans="1:12" ht="13.9" customHeight="1">
      <c r="I6" s="156">
        <v>4</v>
      </c>
      <c r="J6" s="157" t="s">
        <v>97</v>
      </c>
      <c r="K6" s="156"/>
      <c r="L6" s="157"/>
    </row>
    <row r="8" spans="1:12" s="59" customFormat="1" ht="34.15" customHeight="1">
      <c r="A8" s="159" t="s">
        <v>91</v>
      </c>
      <c r="B8" s="159" t="s">
        <v>230</v>
      </c>
      <c r="C8" s="159" t="s">
        <v>232</v>
      </c>
      <c r="D8" s="159" t="s">
        <v>231</v>
      </c>
      <c r="E8" s="159" t="s">
        <v>233</v>
      </c>
      <c r="F8" s="159"/>
      <c r="G8" s="159" t="s">
        <v>234</v>
      </c>
      <c r="H8" s="159" t="s">
        <v>235</v>
      </c>
      <c r="I8" s="159" t="s">
        <v>10</v>
      </c>
      <c r="J8" s="158" t="s">
        <v>101</v>
      </c>
      <c r="K8" s="159" t="s">
        <v>10</v>
      </c>
      <c r="L8" s="158" t="s">
        <v>101</v>
      </c>
    </row>
    <row r="9" spans="1:12" ht="16.899999999999999" customHeight="1">
      <c r="A9" s="151" t="s">
        <v>74</v>
      </c>
      <c r="B9" s="151" t="s">
        <v>406</v>
      </c>
      <c r="C9" s="151" t="s">
        <v>60</v>
      </c>
      <c r="D9" s="151">
        <v>1</v>
      </c>
      <c r="E9" s="151">
        <v>0</v>
      </c>
      <c r="F9" s="151" t="s">
        <v>475</v>
      </c>
      <c r="G9" s="151" t="s">
        <v>476</v>
      </c>
      <c r="H9" s="151" t="s">
        <v>476</v>
      </c>
      <c r="I9" s="152">
        <v>1</v>
      </c>
      <c r="J9" s="153" t="str">
        <f t="shared" ref="J9:J40" si="0">VLOOKUP(I9,$I$3:$J$6,2)</f>
        <v>都市的地域</v>
      </c>
      <c r="K9" s="152">
        <v>3</v>
      </c>
      <c r="L9" s="153" t="str">
        <f t="shared" ref="L9:L40" si="1">VLOOKUP(K9,$K$3:$L$5,2)</f>
        <v>畑地型</v>
      </c>
    </row>
    <row r="10" spans="1:12" ht="16.899999999999999" customHeight="1">
      <c r="A10" s="151" t="s">
        <v>74</v>
      </c>
      <c r="B10" s="151" t="s">
        <v>407</v>
      </c>
      <c r="C10" s="151" t="s">
        <v>60</v>
      </c>
      <c r="D10" s="151">
        <v>0</v>
      </c>
      <c r="E10" s="151">
        <v>0</v>
      </c>
      <c r="F10" s="151" t="s">
        <v>477</v>
      </c>
      <c r="G10" s="151" t="s">
        <v>478</v>
      </c>
      <c r="H10" s="151" t="s">
        <v>478</v>
      </c>
      <c r="I10" s="152">
        <v>1</v>
      </c>
      <c r="J10" s="153" t="str">
        <f t="shared" si="0"/>
        <v>都市的地域</v>
      </c>
      <c r="K10" s="152">
        <v>3</v>
      </c>
      <c r="L10" s="153" t="str">
        <f t="shared" si="1"/>
        <v>畑地型</v>
      </c>
    </row>
    <row r="11" spans="1:12" ht="16.899999999999999" customHeight="1">
      <c r="A11" s="151" t="s">
        <v>74</v>
      </c>
      <c r="B11" s="151" t="s">
        <v>408</v>
      </c>
      <c r="C11" s="151" t="s">
        <v>60</v>
      </c>
      <c r="D11" s="151">
        <v>0</v>
      </c>
      <c r="E11" s="151">
        <v>0</v>
      </c>
      <c r="F11" s="151" t="s">
        <v>479</v>
      </c>
      <c r="G11" s="151" t="s">
        <v>480</v>
      </c>
      <c r="H11" s="151" t="s">
        <v>480</v>
      </c>
      <c r="I11" s="152">
        <v>1</v>
      </c>
      <c r="J11" s="153" t="str">
        <f t="shared" si="0"/>
        <v>都市的地域</v>
      </c>
      <c r="K11" s="152">
        <v>3</v>
      </c>
      <c r="L11" s="153" t="str">
        <f t="shared" si="1"/>
        <v>畑地型</v>
      </c>
    </row>
    <row r="12" spans="1:12" ht="16.899999999999999" customHeight="1">
      <c r="A12" s="151" t="s">
        <v>74</v>
      </c>
      <c r="B12" s="151" t="s">
        <v>409</v>
      </c>
      <c r="C12" s="151" t="s">
        <v>60</v>
      </c>
      <c r="D12" s="151">
        <v>0</v>
      </c>
      <c r="E12" s="151">
        <v>0</v>
      </c>
      <c r="F12" s="151" t="s">
        <v>481</v>
      </c>
      <c r="G12" s="151" t="s">
        <v>166</v>
      </c>
      <c r="H12" s="151" t="s">
        <v>166</v>
      </c>
      <c r="I12" s="152">
        <v>1</v>
      </c>
      <c r="J12" s="153" t="str">
        <f t="shared" si="0"/>
        <v>都市的地域</v>
      </c>
      <c r="K12" s="152">
        <v>3</v>
      </c>
      <c r="L12" s="153" t="str">
        <f t="shared" si="1"/>
        <v>畑地型</v>
      </c>
    </row>
    <row r="13" spans="1:12" ht="16.899999999999999" customHeight="1">
      <c r="A13" s="151" t="s">
        <v>74</v>
      </c>
      <c r="B13" s="151" t="s">
        <v>482</v>
      </c>
      <c r="C13" s="151" t="s">
        <v>60</v>
      </c>
      <c r="D13" s="151">
        <v>0</v>
      </c>
      <c r="E13" s="151">
        <v>0</v>
      </c>
      <c r="F13" s="151" t="s">
        <v>483</v>
      </c>
      <c r="G13" s="151" t="s">
        <v>272</v>
      </c>
      <c r="H13" s="151" t="s">
        <v>272</v>
      </c>
      <c r="I13" s="152">
        <v>1</v>
      </c>
      <c r="J13" s="153" t="str">
        <f t="shared" si="0"/>
        <v>都市的地域</v>
      </c>
      <c r="K13" s="152">
        <v>3</v>
      </c>
      <c r="L13" s="153" t="str">
        <f t="shared" si="1"/>
        <v>畑地型</v>
      </c>
    </row>
    <row r="14" spans="1:12" ht="16.899999999999999" customHeight="1">
      <c r="A14" s="151" t="s">
        <v>74</v>
      </c>
      <c r="B14" s="151" t="s">
        <v>484</v>
      </c>
      <c r="C14" s="151" t="s">
        <v>60</v>
      </c>
      <c r="D14" s="151">
        <v>0</v>
      </c>
      <c r="E14" s="151">
        <v>0</v>
      </c>
      <c r="F14" s="151" t="s">
        <v>485</v>
      </c>
      <c r="G14" s="151" t="s">
        <v>486</v>
      </c>
      <c r="H14" s="151" t="s">
        <v>486</v>
      </c>
      <c r="I14" s="152">
        <v>1</v>
      </c>
      <c r="J14" s="153" t="str">
        <f t="shared" si="0"/>
        <v>都市的地域</v>
      </c>
      <c r="K14" s="152">
        <v>3</v>
      </c>
      <c r="L14" s="153" t="str">
        <f t="shared" si="1"/>
        <v>畑地型</v>
      </c>
    </row>
    <row r="15" spans="1:12" ht="16.899999999999999" customHeight="1">
      <c r="A15" s="151" t="s">
        <v>74</v>
      </c>
      <c r="B15" s="151" t="s">
        <v>487</v>
      </c>
      <c r="C15" s="151" t="s">
        <v>60</v>
      </c>
      <c r="D15" s="151">
        <v>0</v>
      </c>
      <c r="E15" s="151">
        <v>0</v>
      </c>
      <c r="F15" s="151" t="s">
        <v>488</v>
      </c>
      <c r="G15" s="151" t="s">
        <v>489</v>
      </c>
      <c r="H15" s="151" t="s">
        <v>489</v>
      </c>
      <c r="I15" s="152">
        <v>1</v>
      </c>
      <c r="J15" s="153" t="str">
        <f t="shared" si="0"/>
        <v>都市的地域</v>
      </c>
      <c r="K15" s="152">
        <v>3</v>
      </c>
      <c r="L15" s="153" t="str">
        <f t="shared" si="1"/>
        <v>畑地型</v>
      </c>
    </row>
    <row r="16" spans="1:12" ht="16.899999999999999" customHeight="1">
      <c r="A16" s="151" t="s">
        <v>74</v>
      </c>
      <c r="B16" s="151" t="s">
        <v>487</v>
      </c>
      <c r="C16" s="151" t="s">
        <v>61</v>
      </c>
      <c r="D16" s="151">
        <v>0</v>
      </c>
      <c r="E16" s="151">
        <v>1</v>
      </c>
      <c r="F16" s="151" t="s">
        <v>490</v>
      </c>
      <c r="G16" s="151" t="s">
        <v>489</v>
      </c>
      <c r="H16" s="151" t="s">
        <v>491</v>
      </c>
      <c r="I16" s="152">
        <v>1</v>
      </c>
      <c r="J16" s="153" t="str">
        <f t="shared" si="0"/>
        <v>都市的地域</v>
      </c>
      <c r="K16" s="152">
        <v>3</v>
      </c>
      <c r="L16" s="153" t="str">
        <f t="shared" si="1"/>
        <v>畑地型</v>
      </c>
    </row>
    <row r="17" spans="1:12" ht="16.899999999999999" customHeight="1">
      <c r="A17" s="151" t="s">
        <v>74</v>
      </c>
      <c r="B17" s="151" t="s">
        <v>487</v>
      </c>
      <c r="C17" s="151" t="s">
        <v>62</v>
      </c>
      <c r="D17" s="151">
        <v>0</v>
      </c>
      <c r="E17" s="151">
        <v>1</v>
      </c>
      <c r="F17" s="151" t="s">
        <v>492</v>
      </c>
      <c r="G17" s="151" t="s">
        <v>489</v>
      </c>
      <c r="H17" s="151" t="s">
        <v>493</v>
      </c>
      <c r="I17" s="152">
        <v>1</v>
      </c>
      <c r="J17" s="153" t="str">
        <f t="shared" si="0"/>
        <v>都市的地域</v>
      </c>
      <c r="K17" s="152">
        <v>3</v>
      </c>
      <c r="L17" s="153" t="str">
        <f t="shared" si="1"/>
        <v>畑地型</v>
      </c>
    </row>
    <row r="18" spans="1:12" ht="16.899999999999999" customHeight="1">
      <c r="A18" s="151" t="s">
        <v>74</v>
      </c>
      <c r="B18" s="151" t="s">
        <v>487</v>
      </c>
      <c r="C18" s="151" t="s">
        <v>63</v>
      </c>
      <c r="D18" s="151">
        <v>0</v>
      </c>
      <c r="E18" s="151">
        <v>1</v>
      </c>
      <c r="F18" s="151" t="s">
        <v>494</v>
      </c>
      <c r="G18" s="151" t="s">
        <v>489</v>
      </c>
      <c r="H18" s="151" t="s">
        <v>495</v>
      </c>
      <c r="I18" s="152">
        <v>1</v>
      </c>
      <c r="J18" s="153" t="str">
        <f t="shared" si="0"/>
        <v>都市的地域</v>
      </c>
      <c r="K18" s="152">
        <v>3</v>
      </c>
      <c r="L18" s="153" t="str">
        <f t="shared" si="1"/>
        <v>畑地型</v>
      </c>
    </row>
    <row r="19" spans="1:12" ht="16.899999999999999" customHeight="1">
      <c r="A19" s="151" t="s">
        <v>74</v>
      </c>
      <c r="B19" s="151" t="s">
        <v>496</v>
      </c>
      <c r="C19" s="151" t="s">
        <v>60</v>
      </c>
      <c r="D19" s="151">
        <v>0</v>
      </c>
      <c r="E19" s="151">
        <v>0</v>
      </c>
      <c r="F19" s="151" t="s">
        <v>497</v>
      </c>
      <c r="G19" s="151" t="s">
        <v>498</v>
      </c>
      <c r="H19" s="151" t="s">
        <v>498</v>
      </c>
      <c r="I19" s="152">
        <v>1</v>
      </c>
      <c r="J19" s="153" t="str">
        <f t="shared" si="0"/>
        <v>都市的地域</v>
      </c>
      <c r="K19" s="152">
        <v>3</v>
      </c>
      <c r="L19" s="153" t="str">
        <f t="shared" si="1"/>
        <v>畑地型</v>
      </c>
    </row>
    <row r="20" spans="1:12" ht="16.899999999999999" customHeight="1">
      <c r="A20" s="151" t="s">
        <v>74</v>
      </c>
      <c r="B20" s="151" t="s">
        <v>499</v>
      </c>
      <c r="C20" s="151" t="s">
        <v>60</v>
      </c>
      <c r="D20" s="151">
        <v>0</v>
      </c>
      <c r="E20" s="151">
        <v>0</v>
      </c>
      <c r="F20" s="151" t="s">
        <v>500</v>
      </c>
      <c r="G20" s="151" t="s">
        <v>501</v>
      </c>
      <c r="H20" s="151" t="s">
        <v>501</v>
      </c>
      <c r="I20" s="152">
        <v>1</v>
      </c>
      <c r="J20" s="153" t="str">
        <f t="shared" si="0"/>
        <v>都市的地域</v>
      </c>
      <c r="K20" s="152">
        <v>3</v>
      </c>
      <c r="L20" s="153" t="str">
        <f t="shared" si="1"/>
        <v>畑地型</v>
      </c>
    </row>
    <row r="21" spans="1:12" ht="16.899999999999999" customHeight="1">
      <c r="A21" s="151" t="s">
        <v>74</v>
      </c>
      <c r="B21" s="151" t="s">
        <v>502</v>
      </c>
      <c r="C21" s="151" t="s">
        <v>60</v>
      </c>
      <c r="D21" s="151">
        <v>0</v>
      </c>
      <c r="E21" s="151">
        <v>0</v>
      </c>
      <c r="F21" s="151" t="s">
        <v>503</v>
      </c>
      <c r="G21" s="151" t="s">
        <v>504</v>
      </c>
      <c r="H21" s="151" t="s">
        <v>504</v>
      </c>
      <c r="I21" s="152">
        <v>1</v>
      </c>
      <c r="J21" s="153" t="str">
        <f t="shared" si="0"/>
        <v>都市的地域</v>
      </c>
      <c r="K21" s="152">
        <v>3</v>
      </c>
      <c r="L21" s="153" t="str">
        <f t="shared" si="1"/>
        <v>畑地型</v>
      </c>
    </row>
    <row r="22" spans="1:12" ht="16.899999999999999" customHeight="1">
      <c r="A22" s="151" t="s">
        <v>74</v>
      </c>
      <c r="B22" s="151" t="s">
        <v>502</v>
      </c>
      <c r="C22" s="151" t="s">
        <v>61</v>
      </c>
      <c r="D22" s="151">
        <v>0</v>
      </c>
      <c r="E22" s="151">
        <v>1</v>
      </c>
      <c r="F22" s="151" t="s">
        <v>505</v>
      </c>
      <c r="G22" s="151" t="s">
        <v>504</v>
      </c>
      <c r="H22" s="151" t="s">
        <v>506</v>
      </c>
      <c r="I22" s="152">
        <v>1</v>
      </c>
      <c r="J22" s="153" t="str">
        <f t="shared" si="0"/>
        <v>都市的地域</v>
      </c>
      <c r="K22" s="152">
        <v>3</v>
      </c>
      <c r="L22" s="153" t="str">
        <f t="shared" si="1"/>
        <v>畑地型</v>
      </c>
    </row>
    <row r="23" spans="1:12" ht="16.899999999999999" customHeight="1">
      <c r="A23" s="151" t="s">
        <v>74</v>
      </c>
      <c r="B23" s="151" t="s">
        <v>502</v>
      </c>
      <c r="C23" s="151" t="s">
        <v>62</v>
      </c>
      <c r="D23" s="151">
        <v>0</v>
      </c>
      <c r="E23" s="151">
        <v>1</v>
      </c>
      <c r="F23" s="151" t="s">
        <v>507</v>
      </c>
      <c r="G23" s="151" t="s">
        <v>504</v>
      </c>
      <c r="H23" s="151" t="s">
        <v>508</v>
      </c>
      <c r="I23" s="152">
        <v>1</v>
      </c>
      <c r="J23" s="153" t="str">
        <f t="shared" si="0"/>
        <v>都市的地域</v>
      </c>
      <c r="K23" s="152">
        <v>3</v>
      </c>
      <c r="L23" s="153" t="str">
        <f t="shared" si="1"/>
        <v>畑地型</v>
      </c>
    </row>
    <row r="24" spans="1:12" ht="16.899999999999999" customHeight="1">
      <c r="A24" s="151" t="s">
        <v>74</v>
      </c>
      <c r="B24" s="151" t="s">
        <v>509</v>
      </c>
      <c r="C24" s="151" t="s">
        <v>60</v>
      </c>
      <c r="D24" s="151">
        <v>0</v>
      </c>
      <c r="E24" s="151">
        <v>0</v>
      </c>
      <c r="F24" s="151" t="s">
        <v>510</v>
      </c>
      <c r="G24" s="151" t="s">
        <v>511</v>
      </c>
      <c r="H24" s="151" t="s">
        <v>511</v>
      </c>
      <c r="I24" s="152">
        <v>1</v>
      </c>
      <c r="J24" s="153" t="str">
        <f t="shared" si="0"/>
        <v>都市的地域</v>
      </c>
      <c r="K24" s="152">
        <v>3</v>
      </c>
      <c r="L24" s="153" t="str">
        <f t="shared" si="1"/>
        <v>畑地型</v>
      </c>
    </row>
    <row r="25" spans="1:12" ht="16.899999999999999" customHeight="1">
      <c r="A25" s="151" t="s">
        <v>74</v>
      </c>
      <c r="B25" s="151" t="s">
        <v>509</v>
      </c>
      <c r="C25" s="151" t="s">
        <v>61</v>
      </c>
      <c r="D25" s="151">
        <v>0</v>
      </c>
      <c r="E25" s="151">
        <v>1</v>
      </c>
      <c r="F25" s="151" t="s">
        <v>512</v>
      </c>
      <c r="G25" s="151" t="s">
        <v>511</v>
      </c>
      <c r="H25" s="151" t="s">
        <v>513</v>
      </c>
      <c r="I25" s="152">
        <v>1</v>
      </c>
      <c r="J25" s="153" t="str">
        <f t="shared" si="0"/>
        <v>都市的地域</v>
      </c>
      <c r="K25" s="152">
        <v>3</v>
      </c>
      <c r="L25" s="153" t="str">
        <f t="shared" si="1"/>
        <v>畑地型</v>
      </c>
    </row>
    <row r="26" spans="1:12" ht="16.899999999999999" customHeight="1">
      <c r="A26" s="151" t="s">
        <v>74</v>
      </c>
      <c r="B26" s="151" t="s">
        <v>509</v>
      </c>
      <c r="C26" s="151" t="s">
        <v>62</v>
      </c>
      <c r="D26" s="151">
        <v>0</v>
      </c>
      <c r="E26" s="151">
        <v>1</v>
      </c>
      <c r="F26" s="151" t="s">
        <v>514</v>
      </c>
      <c r="G26" s="151" t="s">
        <v>511</v>
      </c>
      <c r="H26" s="151" t="s">
        <v>515</v>
      </c>
      <c r="I26" s="152">
        <v>1</v>
      </c>
      <c r="J26" s="153" t="str">
        <f t="shared" si="0"/>
        <v>都市的地域</v>
      </c>
      <c r="K26" s="152">
        <v>3</v>
      </c>
      <c r="L26" s="153" t="str">
        <f t="shared" si="1"/>
        <v>畑地型</v>
      </c>
    </row>
    <row r="27" spans="1:12" ht="16.899999999999999" customHeight="1">
      <c r="A27" s="151" t="s">
        <v>74</v>
      </c>
      <c r="B27" s="151" t="s">
        <v>509</v>
      </c>
      <c r="C27" s="151" t="s">
        <v>63</v>
      </c>
      <c r="D27" s="151">
        <v>0</v>
      </c>
      <c r="E27" s="151">
        <v>1</v>
      </c>
      <c r="F27" s="151" t="s">
        <v>516</v>
      </c>
      <c r="G27" s="151" t="s">
        <v>511</v>
      </c>
      <c r="H27" s="151" t="s">
        <v>517</v>
      </c>
      <c r="I27" s="152">
        <v>1</v>
      </c>
      <c r="J27" s="153" t="str">
        <f t="shared" si="0"/>
        <v>都市的地域</v>
      </c>
      <c r="K27" s="152">
        <v>3</v>
      </c>
      <c r="L27" s="153" t="str">
        <f t="shared" si="1"/>
        <v>畑地型</v>
      </c>
    </row>
    <row r="28" spans="1:12" ht="16.899999999999999" customHeight="1">
      <c r="A28" s="151" t="s">
        <v>74</v>
      </c>
      <c r="B28" s="151" t="s">
        <v>509</v>
      </c>
      <c r="C28" s="151" t="s">
        <v>64</v>
      </c>
      <c r="D28" s="151">
        <v>0</v>
      </c>
      <c r="E28" s="151">
        <v>1</v>
      </c>
      <c r="F28" s="151" t="s">
        <v>518</v>
      </c>
      <c r="G28" s="151" t="s">
        <v>511</v>
      </c>
      <c r="H28" s="151" t="s">
        <v>519</v>
      </c>
      <c r="I28" s="152">
        <v>1</v>
      </c>
      <c r="J28" s="153" t="str">
        <f t="shared" si="0"/>
        <v>都市的地域</v>
      </c>
      <c r="K28" s="152">
        <v>3</v>
      </c>
      <c r="L28" s="153" t="str">
        <f t="shared" si="1"/>
        <v>畑地型</v>
      </c>
    </row>
    <row r="29" spans="1:12" ht="16.899999999999999" customHeight="1">
      <c r="A29" s="151" t="s">
        <v>74</v>
      </c>
      <c r="B29" s="151" t="s">
        <v>509</v>
      </c>
      <c r="C29" s="151" t="s">
        <v>65</v>
      </c>
      <c r="D29" s="151">
        <v>0</v>
      </c>
      <c r="E29" s="151">
        <v>1</v>
      </c>
      <c r="F29" s="151" t="s">
        <v>520</v>
      </c>
      <c r="G29" s="151" t="s">
        <v>511</v>
      </c>
      <c r="H29" s="151" t="s">
        <v>521</v>
      </c>
      <c r="I29" s="152">
        <v>1</v>
      </c>
      <c r="J29" s="153" t="str">
        <f t="shared" si="0"/>
        <v>都市的地域</v>
      </c>
      <c r="K29" s="152">
        <v>3</v>
      </c>
      <c r="L29" s="153" t="str">
        <f t="shared" si="1"/>
        <v>畑地型</v>
      </c>
    </row>
    <row r="30" spans="1:12" ht="16.899999999999999" customHeight="1">
      <c r="A30" s="151" t="s">
        <v>74</v>
      </c>
      <c r="B30" s="151" t="s">
        <v>522</v>
      </c>
      <c r="C30" s="151" t="s">
        <v>60</v>
      </c>
      <c r="D30" s="151">
        <v>0</v>
      </c>
      <c r="E30" s="151">
        <v>0</v>
      </c>
      <c r="F30" s="151" t="s">
        <v>523</v>
      </c>
      <c r="G30" s="151" t="s">
        <v>524</v>
      </c>
      <c r="H30" s="151" t="s">
        <v>524</v>
      </c>
      <c r="I30" s="152">
        <v>1</v>
      </c>
      <c r="J30" s="153" t="str">
        <f t="shared" si="0"/>
        <v>都市的地域</v>
      </c>
      <c r="K30" s="152">
        <v>3</v>
      </c>
      <c r="L30" s="153" t="str">
        <f t="shared" si="1"/>
        <v>畑地型</v>
      </c>
    </row>
    <row r="31" spans="1:12" ht="16.899999999999999" customHeight="1">
      <c r="A31" s="151" t="s">
        <v>74</v>
      </c>
      <c r="B31" s="151" t="s">
        <v>525</v>
      </c>
      <c r="C31" s="151" t="s">
        <v>60</v>
      </c>
      <c r="D31" s="151">
        <v>0</v>
      </c>
      <c r="E31" s="151">
        <v>0</v>
      </c>
      <c r="F31" s="151" t="s">
        <v>526</v>
      </c>
      <c r="G31" s="151" t="s">
        <v>527</v>
      </c>
      <c r="H31" s="151" t="s">
        <v>527</v>
      </c>
      <c r="I31" s="152">
        <v>1</v>
      </c>
      <c r="J31" s="153" t="str">
        <f t="shared" si="0"/>
        <v>都市的地域</v>
      </c>
      <c r="K31" s="152">
        <v>3</v>
      </c>
      <c r="L31" s="153" t="str">
        <f t="shared" si="1"/>
        <v>畑地型</v>
      </c>
    </row>
    <row r="32" spans="1:12" ht="16.899999999999999" customHeight="1">
      <c r="A32" s="151" t="s">
        <v>74</v>
      </c>
      <c r="B32" s="151" t="s">
        <v>525</v>
      </c>
      <c r="C32" s="151" t="s">
        <v>61</v>
      </c>
      <c r="D32" s="151">
        <v>0</v>
      </c>
      <c r="E32" s="151">
        <v>1</v>
      </c>
      <c r="F32" s="151" t="s">
        <v>528</v>
      </c>
      <c r="G32" s="151" t="s">
        <v>527</v>
      </c>
      <c r="H32" s="151" t="s">
        <v>529</v>
      </c>
      <c r="I32" s="152">
        <v>1</v>
      </c>
      <c r="J32" s="153" t="str">
        <f t="shared" si="0"/>
        <v>都市的地域</v>
      </c>
      <c r="K32" s="152">
        <v>3</v>
      </c>
      <c r="L32" s="153" t="str">
        <f t="shared" si="1"/>
        <v>畑地型</v>
      </c>
    </row>
    <row r="33" spans="1:12" ht="16.899999999999999" customHeight="1">
      <c r="A33" s="151" t="s">
        <v>74</v>
      </c>
      <c r="B33" s="151" t="s">
        <v>525</v>
      </c>
      <c r="C33" s="151" t="s">
        <v>62</v>
      </c>
      <c r="D33" s="151">
        <v>0</v>
      </c>
      <c r="E33" s="151">
        <v>1</v>
      </c>
      <c r="F33" s="151" t="s">
        <v>530</v>
      </c>
      <c r="G33" s="151" t="s">
        <v>527</v>
      </c>
      <c r="H33" s="151" t="s">
        <v>531</v>
      </c>
      <c r="I33" s="152">
        <v>1</v>
      </c>
      <c r="J33" s="153" t="str">
        <f t="shared" si="0"/>
        <v>都市的地域</v>
      </c>
      <c r="K33" s="152">
        <v>3</v>
      </c>
      <c r="L33" s="153" t="str">
        <f t="shared" si="1"/>
        <v>畑地型</v>
      </c>
    </row>
    <row r="34" spans="1:12" ht="16.899999999999999" customHeight="1">
      <c r="A34" s="151" t="s">
        <v>74</v>
      </c>
      <c r="B34" s="151" t="s">
        <v>525</v>
      </c>
      <c r="C34" s="151" t="s">
        <v>63</v>
      </c>
      <c r="D34" s="151">
        <v>0</v>
      </c>
      <c r="E34" s="151">
        <v>1</v>
      </c>
      <c r="F34" s="151" t="s">
        <v>532</v>
      </c>
      <c r="G34" s="151" t="s">
        <v>527</v>
      </c>
      <c r="H34" s="151" t="s">
        <v>533</v>
      </c>
      <c r="I34" s="152">
        <v>1</v>
      </c>
      <c r="J34" s="153" t="str">
        <f t="shared" si="0"/>
        <v>都市的地域</v>
      </c>
      <c r="K34" s="152">
        <v>3</v>
      </c>
      <c r="L34" s="153" t="str">
        <f t="shared" si="1"/>
        <v>畑地型</v>
      </c>
    </row>
    <row r="35" spans="1:12" ht="16.899999999999999" customHeight="1">
      <c r="A35" s="151" t="s">
        <v>74</v>
      </c>
      <c r="B35" s="151" t="s">
        <v>534</v>
      </c>
      <c r="C35" s="151" t="s">
        <v>60</v>
      </c>
      <c r="D35" s="151">
        <v>0</v>
      </c>
      <c r="E35" s="151">
        <v>0</v>
      </c>
      <c r="F35" s="151" t="s">
        <v>535</v>
      </c>
      <c r="G35" s="151" t="s">
        <v>536</v>
      </c>
      <c r="H35" s="151" t="s">
        <v>536</v>
      </c>
      <c r="I35" s="152">
        <v>1</v>
      </c>
      <c r="J35" s="153" t="str">
        <f t="shared" si="0"/>
        <v>都市的地域</v>
      </c>
      <c r="K35" s="152">
        <v>3</v>
      </c>
      <c r="L35" s="153" t="str">
        <f t="shared" si="1"/>
        <v>畑地型</v>
      </c>
    </row>
    <row r="36" spans="1:12" ht="16.899999999999999" customHeight="1">
      <c r="A36" s="151" t="s">
        <v>74</v>
      </c>
      <c r="B36" s="151" t="s">
        <v>534</v>
      </c>
      <c r="C36" s="151" t="s">
        <v>61</v>
      </c>
      <c r="D36" s="151">
        <v>0</v>
      </c>
      <c r="E36" s="151">
        <v>1</v>
      </c>
      <c r="F36" s="151" t="s">
        <v>537</v>
      </c>
      <c r="G36" s="151" t="s">
        <v>536</v>
      </c>
      <c r="H36" s="151" t="s">
        <v>538</v>
      </c>
      <c r="I36" s="152">
        <v>1</v>
      </c>
      <c r="J36" s="153" t="str">
        <f t="shared" si="0"/>
        <v>都市的地域</v>
      </c>
      <c r="K36" s="152">
        <v>3</v>
      </c>
      <c r="L36" s="153" t="str">
        <f t="shared" si="1"/>
        <v>畑地型</v>
      </c>
    </row>
    <row r="37" spans="1:12" ht="16.899999999999999" customHeight="1">
      <c r="A37" s="151" t="s">
        <v>74</v>
      </c>
      <c r="B37" s="151" t="s">
        <v>534</v>
      </c>
      <c r="C37" s="151" t="s">
        <v>62</v>
      </c>
      <c r="D37" s="151">
        <v>0</v>
      </c>
      <c r="E37" s="151">
        <v>1</v>
      </c>
      <c r="F37" s="151" t="s">
        <v>539</v>
      </c>
      <c r="G37" s="151" t="s">
        <v>536</v>
      </c>
      <c r="H37" s="151" t="s">
        <v>540</v>
      </c>
      <c r="I37" s="152">
        <v>1</v>
      </c>
      <c r="J37" s="153" t="str">
        <f t="shared" si="0"/>
        <v>都市的地域</v>
      </c>
      <c r="K37" s="152">
        <v>3</v>
      </c>
      <c r="L37" s="153" t="str">
        <f t="shared" si="1"/>
        <v>畑地型</v>
      </c>
    </row>
    <row r="38" spans="1:12" ht="16.899999999999999" customHeight="1">
      <c r="A38" s="151" t="s">
        <v>74</v>
      </c>
      <c r="B38" s="151" t="s">
        <v>534</v>
      </c>
      <c r="C38" s="151" t="s">
        <v>63</v>
      </c>
      <c r="D38" s="151">
        <v>0</v>
      </c>
      <c r="E38" s="151">
        <v>1</v>
      </c>
      <c r="F38" s="151" t="s">
        <v>541</v>
      </c>
      <c r="G38" s="151" t="s">
        <v>536</v>
      </c>
      <c r="H38" s="151" t="s">
        <v>542</v>
      </c>
      <c r="I38" s="152">
        <v>1</v>
      </c>
      <c r="J38" s="153" t="str">
        <f t="shared" si="0"/>
        <v>都市的地域</v>
      </c>
      <c r="K38" s="152">
        <v>3</v>
      </c>
      <c r="L38" s="153" t="str">
        <f t="shared" si="1"/>
        <v>畑地型</v>
      </c>
    </row>
    <row r="39" spans="1:12" ht="16.899999999999999" customHeight="1">
      <c r="A39" s="151" t="s">
        <v>74</v>
      </c>
      <c r="B39" s="151" t="s">
        <v>543</v>
      </c>
      <c r="C39" s="151" t="s">
        <v>60</v>
      </c>
      <c r="D39" s="151">
        <v>0</v>
      </c>
      <c r="E39" s="151">
        <v>0</v>
      </c>
      <c r="F39" s="151" t="s">
        <v>544</v>
      </c>
      <c r="G39" s="151" t="s">
        <v>545</v>
      </c>
      <c r="H39" s="151" t="s">
        <v>545</v>
      </c>
      <c r="I39" s="152">
        <v>1</v>
      </c>
      <c r="J39" s="153" t="str">
        <f t="shared" si="0"/>
        <v>都市的地域</v>
      </c>
      <c r="K39" s="152">
        <v>3</v>
      </c>
      <c r="L39" s="153" t="str">
        <f t="shared" si="1"/>
        <v>畑地型</v>
      </c>
    </row>
    <row r="40" spans="1:12" ht="16.899999999999999" customHeight="1">
      <c r="A40" s="151" t="s">
        <v>74</v>
      </c>
      <c r="B40" s="151" t="s">
        <v>543</v>
      </c>
      <c r="C40" s="151" t="s">
        <v>61</v>
      </c>
      <c r="D40" s="151">
        <v>0</v>
      </c>
      <c r="E40" s="151">
        <v>1</v>
      </c>
      <c r="F40" s="151" t="s">
        <v>546</v>
      </c>
      <c r="G40" s="151" t="s">
        <v>545</v>
      </c>
      <c r="H40" s="151" t="s">
        <v>547</v>
      </c>
      <c r="I40" s="152">
        <v>1</v>
      </c>
      <c r="J40" s="153" t="str">
        <f t="shared" si="0"/>
        <v>都市的地域</v>
      </c>
      <c r="K40" s="152">
        <v>3</v>
      </c>
      <c r="L40" s="153" t="str">
        <f t="shared" si="1"/>
        <v>畑地型</v>
      </c>
    </row>
    <row r="41" spans="1:12" ht="16.899999999999999" customHeight="1">
      <c r="A41" s="151" t="s">
        <v>74</v>
      </c>
      <c r="B41" s="151" t="s">
        <v>543</v>
      </c>
      <c r="C41" s="151" t="s">
        <v>62</v>
      </c>
      <c r="D41" s="151">
        <v>0</v>
      </c>
      <c r="E41" s="151">
        <v>1</v>
      </c>
      <c r="F41" s="151" t="s">
        <v>548</v>
      </c>
      <c r="G41" s="151" t="s">
        <v>545</v>
      </c>
      <c r="H41" s="151" t="s">
        <v>549</v>
      </c>
      <c r="I41" s="152">
        <v>1</v>
      </c>
      <c r="J41" s="153" t="str">
        <f t="shared" ref="J41:J72" si="2">VLOOKUP(I41,$I$3:$J$6,2)</f>
        <v>都市的地域</v>
      </c>
      <c r="K41" s="152">
        <v>3</v>
      </c>
      <c r="L41" s="153" t="str">
        <f t="shared" ref="L41:L72" si="3">VLOOKUP(K41,$K$3:$L$5,2)</f>
        <v>畑地型</v>
      </c>
    </row>
    <row r="42" spans="1:12" ht="16.899999999999999" customHeight="1">
      <c r="A42" s="151" t="s">
        <v>74</v>
      </c>
      <c r="B42" s="151" t="s">
        <v>550</v>
      </c>
      <c r="C42" s="151" t="s">
        <v>60</v>
      </c>
      <c r="D42" s="151">
        <v>0</v>
      </c>
      <c r="E42" s="151">
        <v>0</v>
      </c>
      <c r="F42" s="151" t="s">
        <v>551</v>
      </c>
      <c r="G42" s="151" t="s">
        <v>552</v>
      </c>
      <c r="H42" s="151" t="s">
        <v>552</v>
      </c>
      <c r="I42" s="152">
        <v>1</v>
      </c>
      <c r="J42" s="153" t="str">
        <f t="shared" si="2"/>
        <v>都市的地域</v>
      </c>
      <c r="K42" s="152">
        <v>3</v>
      </c>
      <c r="L42" s="153" t="str">
        <f t="shared" si="3"/>
        <v>畑地型</v>
      </c>
    </row>
    <row r="43" spans="1:12" ht="16.899999999999999" customHeight="1">
      <c r="A43" s="151" t="s">
        <v>74</v>
      </c>
      <c r="B43" s="151" t="s">
        <v>550</v>
      </c>
      <c r="C43" s="151" t="s">
        <v>61</v>
      </c>
      <c r="D43" s="151">
        <v>0</v>
      </c>
      <c r="E43" s="151">
        <v>1</v>
      </c>
      <c r="F43" s="151" t="s">
        <v>553</v>
      </c>
      <c r="G43" s="151" t="s">
        <v>552</v>
      </c>
      <c r="H43" s="151" t="s">
        <v>554</v>
      </c>
      <c r="I43" s="152">
        <v>1</v>
      </c>
      <c r="J43" s="153" t="str">
        <f t="shared" si="2"/>
        <v>都市的地域</v>
      </c>
      <c r="K43" s="152">
        <v>3</v>
      </c>
      <c r="L43" s="153" t="str">
        <f t="shared" si="3"/>
        <v>畑地型</v>
      </c>
    </row>
    <row r="44" spans="1:12" ht="16.899999999999999" customHeight="1">
      <c r="A44" s="151" t="s">
        <v>74</v>
      </c>
      <c r="B44" s="151" t="s">
        <v>550</v>
      </c>
      <c r="C44" s="151" t="s">
        <v>62</v>
      </c>
      <c r="D44" s="151">
        <v>0</v>
      </c>
      <c r="E44" s="151">
        <v>1</v>
      </c>
      <c r="F44" s="151" t="s">
        <v>555</v>
      </c>
      <c r="G44" s="151" t="s">
        <v>552</v>
      </c>
      <c r="H44" s="151" t="s">
        <v>556</v>
      </c>
      <c r="I44" s="152">
        <v>1</v>
      </c>
      <c r="J44" s="153" t="str">
        <f t="shared" si="2"/>
        <v>都市的地域</v>
      </c>
      <c r="K44" s="152">
        <v>3</v>
      </c>
      <c r="L44" s="153" t="str">
        <f t="shared" si="3"/>
        <v>畑地型</v>
      </c>
    </row>
    <row r="45" spans="1:12" ht="16.899999999999999" customHeight="1">
      <c r="A45" s="151" t="s">
        <v>74</v>
      </c>
      <c r="B45" s="151" t="s">
        <v>557</v>
      </c>
      <c r="C45" s="151" t="s">
        <v>60</v>
      </c>
      <c r="D45" s="151">
        <v>0</v>
      </c>
      <c r="E45" s="151">
        <v>0</v>
      </c>
      <c r="F45" s="151" t="s">
        <v>558</v>
      </c>
      <c r="G45" s="151" t="s">
        <v>559</v>
      </c>
      <c r="H45" s="151" t="s">
        <v>559</v>
      </c>
      <c r="I45" s="152">
        <v>1</v>
      </c>
      <c r="J45" s="153" t="str">
        <f t="shared" si="2"/>
        <v>都市的地域</v>
      </c>
      <c r="K45" s="152">
        <v>3</v>
      </c>
      <c r="L45" s="153" t="str">
        <f t="shared" si="3"/>
        <v>畑地型</v>
      </c>
    </row>
    <row r="46" spans="1:12" ht="16.899999999999999" customHeight="1">
      <c r="A46" s="151" t="s">
        <v>74</v>
      </c>
      <c r="B46" s="151" t="s">
        <v>557</v>
      </c>
      <c r="C46" s="151" t="s">
        <v>61</v>
      </c>
      <c r="D46" s="151">
        <v>0</v>
      </c>
      <c r="E46" s="151">
        <v>1</v>
      </c>
      <c r="F46" s="151" t="s">
        <v>560</v>
      </c>
      <c r="G46" s="151" t="s">
        <v>559</v>
      </c>
      <c r="H46" s="151" t="s">
        <v>561</v>
      </c>
      <c r="I46" s="152">
        <v>1</v>
      </c>
      <c r="J46" s="153" t="str">
        <f t="shared" si="2"/>
        <v>都市的地域</v>
      </c>
      <c r="K46" s="152">
        <v>3</v>
      </c>
      <c r="L46" s="153" t="str">
        <f t="shared" si="3"/>
        <v>畑地型</v>
      </c>
    </row>
    <row r="47" spans="1:12" ht="16.899999999999999" customHeight="1">
      <c r="A47" s="151" t="s">
        <v>74</v>
      </c>
      <c r="B47" s="151" t="s">
        <v>557</v>
      </c>
      <c r="C47" s="151" t="s">
        <v>62</v>
      </c>
      <c r="D47" s="151">
        <v>0</v>
      </c>
      <c r="E47" s="151">
        <v>1</v>
      </c>
      <c r="F47" s="151" t="s">
        <v>562</v>
      </c>
      <c r="G47" s="151" t="s">
        <v>559</v>
      </c>
      <c r="H47" s="151" t="s">
        <v>563</v>
      </c>
      <c r="I47" s="152">
        <v>1</v>
      </c>
      <c r="J47" s="153" t="str">
        <f t="shared" si="2"/>
        <v>都市的地域</v>
      </c>
      <c r="K47" s="152">
        <v>3</v>
      </c>
      <c r="L47" s="153" t="str">
        <f t="shared" si="3"/>
        <v>畑地型</v>
      </c>
    </row>
    <row r="48" spans="1:12" ht="16.899999999999999" customHeight="1">
      <c r="A48" s="151" t="s">
        <v>74</v>
      </c>
      <c r="B48" s="151" t="s">
        <v>557</v>
      </c>
      <c r="C48" s="151" t="s">
        <v>63</v>
      </c>
      <c r="D48" s="151">
        <v>0</v>
      </c>
      <c r="E48" s="151">
        <v>1</v>
      </c>
      <c r="F48" s="151" t="s">
        <v>564</v>
      </c>
      <c r="G48" s="151" t="s">
        <v>559</v>
      </c>
      <c r="H48" s="151" t="s">
        <v>565</v>
      </c>
      <c r="I48" s="152">
        <v>1</v>
      </c>
      <c r="J48" s="153" t="str">
        <f t="shared" si="2"/>
        <v>都市的地域</v>
      </c>
      <c r="K48" s="152">
        <v>3</v>
      </c>
      <c r="L48" s="153" t="str">
        <f t="shared" si="3"/>
        <v>畑地型</v>
      </c>
    </row>
    <row r="49" spans="1:12" ht="16.899999999999999" customHeight="1">
      <c r="A49" s="151" t="s">
        <v>74</v>
      </c>
      <c r="B49" s="151" t="s">
        <v>566</v>
      </c>
      <c r="C49" s="151" t="s">
        <v>60</v>
      </c>
      <c r="D49" s="151">
        <v>0</v>
      </c>
      <c r="E49" s="151">
        <v>0</v>
      </c>
      <c r="F49" s="151" t="s">
        <v>567</v>
      </c>
      <c r="G49" s="151" t="s">
        <v>568</v>
      </c>
      <c r="H49" s="151" t="s">
        <v>568</v>
      </c>
      <c r="I49" s="152">
        <v>1</v>
      </c>
      <c r="J49" s="153" t="str">
        <f t="shared" si="2"/>
        <v>都市的地域</v>
      </c>
      <c r="K49" s="152">
        <v>3</v>
      </c>
      <c r="L49" s="153" t="str">
        <f t="shared" si="3"/>
        <v>畑地型</v>
      </c>
    </row>
    <row r="50" spans="1:12" ht="16.899999999999999" customHeight="1">
      <c r="A50" s="151" t="s">
        <v>74</v>
      </c>
      <c r="B50" s="151" t="s">
        <v>566</v>
      </c>
      <c r="C50" s="151" t="s">
        <v>61</v>
      </c>
      <c r="D50" s="151">
        <v>0</v>
      </c>
      <c r="E50" s="151">
        <v>1</v>
      </c>
      <c r="F50" s="151" t="s">
        <v>569</v>
      </c>
      <c r="G50" s="151" t="s">
        <v>568</v>
      </c>
      <c r="H50" s="151" t="s">
        <v>570</v>
      </c>
      <c r="I50" s="152">
        <v>1</v>
      </c>
      <c r="J50" s="153" t="str">
        <f t="shared" si="2"/>
        <v>都市的地域</v>
      </c>
      <c r="K50" s="152">
        <v>3</v>
      </c>
      <c r="L50" s="153" t="str">
        <f t="shared" si="3"/>
        <v>畑地型</v>
      </c>
    </row>
    <row r="51" spans="1:12" ht="16.899999999999999" customHeight="1">
      <c r="A51" s="151" t="s">
        <v>74</v>
      </c>
      <c r="B51" s="151" t="s">
        <v>566</v>
      </c>
      <c r="C51" s="151" t="s">
        <v>62</v>
      </c>
      <c r="D51" s="151">
        <v>0</v>
      </c>
      <c r="E51" s="151">
        <v>1</v>
      </c>
      <c r="F51" s="151" t="s">
        <v>571</v>
      </c>
      <c r="G51" s="151" t="s">
        <v>568</v>
      </c>
      <c r="H51" s="151" t="s">
        <v>572</v>
      </c>
      <c r="I51" s="152">
        <v>1</v>
      </c>
      <c r="J51" s="153" t="str">
        <f t="shared" si="2"/>
        <v>都市的地域</v>
      </c>
      <c r="K51" s="152">
        <v>3</v>
      </c>
      <c r="L51" s="153" t="str">
        <f t="shared" si="3"/>
        <v>畑地型</v>
      </c>
    </row>
    <row r="52" spans="1:12" ht="16.899999999999999" customHeight="1">
      <c r="A52" s="151" t="s">
        <v>74</v>
      </c>
      <c r="B52" s="151" t="s">
        <v>566</v>
      </c>
      <c r="C52" s="151" t="s">
        <v>63</v>
      </c>
      <c r="D52" s="151">
        <v>0</v>
      </c>
      <c r="E52" s="151">
        <v>1</v>
      </c>
      <c r="F52" s="151" t="s">
        <v>573</v>
      </c>
      <c r="G52" s="151" t="s">
        <v>568</v>
      </c>
      <c r="H52" s="151" t="s">
        <v>574</v>
      </c>
      <c r="I52" s="152">
        <v>1</v>
      </c>
      <c r="J52" s="153" t="str">
        <f t="shared" si="2"/>
        <v>都市的地域</v>
      </c>
      <c r="K52" s="152">
        <v>3</v>
      </c>
      <c r="L52" s="153" t="str">
        <f t="shared" si="3"/>
        <v>畑地型</v>
      </c>
    </row>
    <row r="53" spans="1:12" ht="16.899999999999999" customHeight="1">
      <c r="A53" s="151" t="s">
        <v>74</v>
      </c>
      <c r="B53" s="151" t="s">
        <v>566</v>
      </c>
      <c r="C53" s="151" t="s">
        <v>64</v>
      </c>
      <c r="D53" s="151">
        <v>0</v>
      </c>
      <c r="E53" s="151">
        <v>1</v>
      </c>
      <c r="F53" s="151" t="s">
        <v>575</v>
      </c>
      <c r="G53" s="151" t="s">
        <v>568</v>
      </c>
      <c r="H53" s="151" t="s">
        <v>576</v>
      </c>
      <c r="I53" s="152">
        <v>1</v>
      </c>
      <c r="J53" s="153" t="str">
        <f t="shared" si="2"/>
        <v>都市的地域</v>
      </c>
      <c r="K53" s="152">
        <v>3</v>
      </c>
      <c r="L53" s="153" t="str">
        <f t="shared" si="3"/>
        <v>畑地型</v>
      </c>
    </row>
    <row r="54" spans="1:12" ht="16.899999999999999" customHeight="1">
      <c r="A54" s="151" t="s">
        <v>74</v>
      </c>
      <c r="B54" s="151" t="s">
        <v>566</v>
      </c>
      <c r="C54" s="151" t="s">
        <v>65</v>
      </c>
      <c r="D54" s="151">
        <v>0</v>
      </c>
      <c r="E54" s="151">
        <v>1</v>
      </c>
      <c r="F54" s="151" t="s">
        <v>577</v>
      </c>
      <c r="G54" s="151" t="s">
        <v>568</v>
      </c>
      <c r="H54" s="151" t="s">
        <v>578</v>
      </c>
      <c r="I54" s="152">
        <v>1</v>
      </c>
      <c r="J54" s="153" t="str">
        <f t="shared" si="2"/>
        <v>都市的地域</v>
      </c>
      <c r="K54" s="152">
        <v>3</v>
      </c>
      <c r="L54" s="153" t="str">
        <f t="shared" si="3"/>
        <v>畑地型</v>
      </c>
    </row>
    <row r="55" spans="1:12" ht="16.899999999999999" customHeight="1">
      <c r="A55" s="151" t="s">
        <v>74</v>
      </c>
      <c r="B55" s="151" t="s">
        <v>579</v>
      </c>
      <c r="C55" s="151" t="s">
        <v>60</v>
      </c>
      <c r="D55" s="151">
        <v>0</v>
      </c>
      <c r="E55" s="151">
        <v>0</v>
      </c>
      <c r="F55" s="151" t="s">
        <v>580</v>
      </c>
      <c r="G55" s="151" t="s">
        <v>581</v>
      </c>
      <c r="H55" s="151" t="s">
        <v>581</v>
      </c>
      <c r="I55" s="152">
        <v>1</v>
      </c>
      <c r="J55" s="153" t="str">
        <f t="shared" si="2"/>
        <v>都市的地域</v>
      </c>
      <c r="K55" s="152">
        <v>3</v>
      </c>
      <c r="L55" s="153" t="str">
        <f t="shared" si="3"/>
        <v>畑地型</v>
      </c>
    </row>
    <row r="56" spans="1:12" ht="16.899999999999999" customHeight="1">
      <c r="A56" s="151" t="s">
        <v>74</v>
      </c>
      <c r="B56" s="151" t="s">
        <v>579</v>
      </c>
      <c r="C56" s="151" t="s">
        <v>61</v>
      </c>
      <c r="D56" s="151">
        <v>0</v>
      </c>
      <c r="E56" s="151">
        <v>1</v>
      </c>
      <c r="F56" s="151" t="s">
        <v>582</v>
      </c>
      <c r="G56" s="151" t="s">
        <v>581</v>
      </c>
      <c r="H56" s="151" t="s">
        <v>583</v>
      </c>
      <c r="I56" s="152">
        <v>1</v>
      </c>
      <c r="J56" s="153" t="str">
        <f t="shared" si="2"/>
        <v>都市的地域</v>
      </c>
      <c r="K56" s="152">
        <v>3</v>
      </c>
      <c r="L56" s="153" t="str">
        <f t="shared" si="3"/>
        <v>畑地型</v>
      </c>
    </row>
    <row r="57" spans="1:12" ht="16.899999999999999" customHeight="1">
      <c r="A57" s="151" t="s">
        <v>74</v>
      </c>
      <c r="B57" s="151" t="s">
        <v>579</v>
      </c>
      <c r="C57" s="151" t="s">
        <v>62</v>
      </c>
      <c r="D57" s="151">
        <v>0</v>
      </c>
      <c r="E57" s="151">
        <v>1</v>
      </c>
      <c r="F57" s="151" t="s">
        <v>584</v>
      </c>
      <c r="G57" s="151" t="s">
        <v>581</v>
      </c>
      <c r="H57" s="151" t="s">
        <v>585</v>
      </c>
      <c r="I57" s="152">
        <v>1</v>
      </c>
      <c r="J57" s="153" t="str">
        <f t="shared" si="2"/>
        <v>都市的地域</v>
      </c>
      <c r="K57" s="152">
        <v>3</v>
      </c>
      <c r="L57" s="153" t="str">
        <f t="shared" si="3"/>
        <v>畑地型</v>
      </c>
    </row>
    <row r="58" spans="1:12" ht="16.899999999999999" customHeight="1">
      <c r="A58" s="151" t="s">
        <v>74</v>
      </c>
      <c r="B58" s="151" t="s">
        <v>579</v>
      </c>
      <c r="C58" s="151" t="s">
        <v>63</v>
      </c>
      <c r="D58" s="151">
        <v>0</v>
      </c>
      <c r="E58" s="151">
        <v>1</v>
      </c>
      <c r="F58" s="151" t="s">
        <v>586</v>
      </c>
      <c r="G58" s="151" t="s">
        <v>581</v>
      </c>
      <c r="H58" s="151" t="s">
        <v>587</v>
      </c>
      <c r="I58" s="152">
        <v>1</v>
      </c>
      <c r="J58" s="153" t="str">
        <f t="shared" si="2"/>
        <v>都市的地域</v>
      </c>
      <c r="K58" s="152">
        <v>3</v>
      </c>
      <c r="L58" s="153" t="str">
        <f t="shared" si="3"/>
        <v>畑地型</v>
      </c>
    </row>
    <row r="59" spans="1:12" ht="16.899999999999999" customHeight="1">
      <c r="A59" s="151" t="s">
        <v>74</v>
      </c>
      <c r="B59" s="151" t="s">
        <v>579</v>
      </c>
      <c r="C59" s="151" t="s">
        <v>64</v>
      </c>
      <c r="D59" s="151">
        <v>0</v>
      </c>
      <c r="E59" s="151">
        <v>1</v>
      </c>
      <c r="F59" s="151" t="s">
        <v>588</v>
      </c>
      <c r="G59" s="151" t="s">
        <v>581</v>
      </c>
      <c r="H59" s="151" t="s">
        <v>589</v>
      </c>
      <c r="I59" s="152">
        <v>1</v>
      </c>
      <c r="J59" s="153" t="str">
        <f t="shared" si="2"/>
        <v>都市的地域</v>
      </c>
      <c r="K59" s="152">
        <v>3</v>
      </c>
      <c r="L59" s="153" t="str">
        <f t="shared" si="3"/>
        <v>畑地型</v>
      </c>
    </row>
    <row r="60" spans="1:12" ht="16.899999999999999" customHeight="1">
      <c r="A60" s="151" t="s">
        <v>74</v>
      </c>
      <c r="B60" s="151" t="s">
        <v>410</v>
      </c>
      <c r="C60" s="151" t="s">
        <v>60</v>
      </c>
      <c r="D60" s="151">
        <v>1</v>
      </c>
      <c r="E60" s="151">
        <v>0</v>
      </c>
      <c r="F60" s="151" t="s">
        <v>590</v>
      </c>
      <c r="G60" s="151" t="s">
        <v>591</v>
      </c>
      <c r="H60" s="151" t="s">
        <v>591</v>
      </c>
      <c r="I60" s="152">
        <v>1</v>
      </c>
      <c r="J60" s="153" t="str">
        <f t="shared" si="2"/>
        <v>都市的地域</v>
      </c>
      <c r="K60" s="152">
        <v>3</v>
      </c>
      <c r="L60" s="153" t="str">
        <f t="shared" si="3"/>
        <v>畑地型</v>
      </c>
    </row>
    <row r="61" spans="1:12" ht="16.899999999999999" customHeight="1">
      <c r="A61" s="151" t="s">
        <v>74</v>
      </c>
      <c r="B61" s="151" t="s">
        <v>411</v>
      </c>
      <c r="C61" s="151" t="s">
        <v>60</v>
      </c>
      <c r="D61" s="151">
        <v>0</v>
      </c>
      <c r="E61" s="151">
        <v>1</v>
      </c>
      <c r="F61" s="151" t="s">
        <v>592</v>
      </c>
      <c r="G61" s="151" t="s">
        <v>593</v>
      </c>
      <c r="H61" s="151" t="s">
        <v>593</v>
      </c>
      <c r="I61" s="152">
        <v>1</v>
      </c>
      <c r="J61" s="153" t="str">
        <f t="shared" si="2"/>
        <v>都市的地域</v>
      </c>
      <c r="K61" s="152">
        <v>3</v>
      </c>
      <c r="L61" s="153" t="str">
        <f t="shared" si="3"/>
        <v>畑地型</v>
      </c>
    </row>
    <row r="62" spans="1:12" ht="16.899999999999999" customHeight="1">
      <c r="A62" s="151" t="s">
        <v>74</v>
      </c>
      <c r="B62" s="151" t="s">
        <v>412</v>
      </c>
      <c r="C62" s="151" t="s">
        <v>60</v>
      </c>
      <c r="D62" s="151">
        <v>0</v>
      </c>
      <c r="E62" s="151">
        <v>0</v>
      </c>
      <c r="F62" s="151" t="s">
        <v>594</v>
      </c>
      <c r="G62" s="151" t="s">
        <v>595</v>
      </c>
      <c r="H62" s="151" t="s">
        <v>595</v>
      </c>
      <c r="I62" s="152">
        <v>1</v>
      </c>
      <c r="J62" s="153" t="str">
        <f t="shared" si="2"/>
        <v>都市的地域</v>
      </c>
      <c r="K62" s="152">
        <v>3</v>
      </c>
      <c r="L62" s="153" t="str">
        <f t="shared" si="3"/>
        <v>畑地型</v>
      </c>
    </row>
    <row r="63" spans="1:12" ht="16.899999999999999" customHeight="1">
      <c r="A63" s="151" t="s">
        <v>74</v>
      </c>
      <c r="B63" s="151" t="s">
        <v>413</v>
      </c>
      <c r="C63" s="151" t="s">
        <v>60</v>
      </c>
      <c r="D63" s="151">
        <v>0</v>
      </c>
      <c r="E63" s="151">
        <v>0</v>
      </c>
      <c r="F63" s="151" t="s">
        <v>596</v>
      </c>
      <c r="G63" s="151" t="s">
        <v>597</v>
      </c>
      <c r="H63" s="151" t="s">
        <v>597</v>
      </c>
      <c r="I63" s="152">
        <v>1</v>
      </c>
      <c r="J63" s="153" t="str">
        <f t="shared" si="2"/>
        <v>都市的地域</v>
      </c>
      <c r="K63" s="152">
        <v>3</v>
      </c>
      <c r="L63" s="153" t="str">
        <f t="shared" si="3"/>
        <v>畑地型</v>
      </c>
    </row>
    <row r="64" spans="1:12" ht="16.899999999999999" customHeight="1">
      <c r="A64" s="151" t="s">
        <v>74</v>
      </c>
      <c r="B64" s="151" t="s">
        <v>414</v>
      </c>
      <c r="C64" s="151" t="s">
        <v>60</v>
      </c>
      <c r="D64" s="151">
        <v>0</v>
      </c>
      <c r="E64" s="151">
        <v>0</v>
      </c>
      <c r="F64" s="151" t="s">
        <v>598</v>
      </c>
      <c r="G64" s="151" t="s">
        <v>599</v>
      </c>
      <c r="H64" s="151" t="s">
        <v>599</v>
      </c>
      <c r="I64" s="152">
        <v>1</v>
      </c>
      <c r="J64" s="153" t="str">
        <f t="shared" si="2"/>
        <v>都市的地域</v>
      </c>
      <c r="K64" s="152">
        <v>3</v>
      </c>
      <c r="L64" s="153" t="str">
        <f t="shared" si="3"/>
        <v>畑地型</v>
      </c>
    </row>
    <row r="65" spans="1:12" ht="16.899999999999999" customHeight="1">
      <c r="A65" s="151" t="s">
        <v>74</v>
      </c>
      <c r="B65" s="151" t="s">
        <v>414</v>
      </c>
      <c r="C65" s="151" t="s">
        <v>61</v>
      </c>
      <c r="D65" s="151">
        <v>0</v>
      </c>
      <c r="E65" s="151">
        <v>1</v>
      </c>
      <c r="F65" s="151" t="s">
        <v>600</v>
      </c>
      <c r="G65" s="151" t="s">
        <v>599</v>
      </c>
      <c r="H65" s="151" t="s">
        <v>601</v>
      </c>
      <c r="I65" s="152">
        <v>1</v>
      </c>
      <c r="J65" s="153" t="str">
        <f t="shared" si="2"/>
        <v>都市的地域</v>
      </c>
      <c r="K65" s="152">
        <v>3</v>
      </c>
      <c r="L65" s="153" t="str">
        <f t="shared" si="3"/>
        <v>畑地型</v>
      </c>
    </row>
    <row r="66" spans="1:12" ht="16.899999999999999" customHeight="1">
      <c r="A66" s="151" t="s">
        <v>74</v>
      </c>
      <c r="B66" s="151" t="s">
        <v>414</v>
      </c>
      <c r="C66" s="151" t="s">
        <v>62</v>
      </c>
      <c r="D66" s="151">
        <v>0</v>
      </c>
      <c r="E66" s="151">
        <v>1</v>
      </c>
      <c r="F66" s="151" t="s">
        <v>602</v>
      </c>
      <c r="G66" s="151" t="s">
        <v>599</v>
      </c>
      <c r="H66" s="151" t="s">
        <v>603</v>
      </c>
      <c r="I66" s="152">
        <v>1</v>
      </c>
      <c r="J66" s="153" t="str">
        <f t="shared" si="2"/>
        <v>都市的地域</v>
      </c>
      <c r="K66" s="152">
        <v>3</v>
      </c>
      <c r="L66" s="153" t="str">
        <f t="shared" si="3"/>
        <v>畑地型</v>
      </c>
    </row>
    <row r="67" spans="1:12" ht="16.899999999999999" customHeight="1">
      <c r="A67" s="151" t="s">
        <v>74</v>
      </c>
      <c r="B67" s="151" t="s">
        <v>414</v>
      </c>
      <c r="C67" s="151" t="s">
        <v>63</v>
      </c>
      <c r="D67" s="151">
        <v>0</v>
      </c>
      <c r="E67" s="151">
        <v>1</v>
      </c>
      <c r="F67" s="151" t="s">
        <v>604</v>
      </c>
      <c r="G67" s="151" t="s">
        <v>599</v>
      </c>
      <c r="H67" s="151" t="s">
        <v>605</v>
      </c>
      <c r="I67" s="152">
        <v>1</v>
      </c>
      <c r="J67" s="153" t="str">
        <f t="shared" si="2"/>
        <v>都市的地域</v>
      </c>
      <c r="K67" s="152">
        <v>3</v>
      </c>
      <c r="L67" s="153" t="str">
        <f t="shared" si="3"/>
        <v>畑地型</v>
      </c>
    </row>
    <row r="68" spans="1:12" ht="16.899999999999999" customHeight="1">
      <c r="A68" s="151" t="s">
        <v>74</v>
      </c>
      <c r="B68" s="151" t="s">
        <v>414</v>
      </c>
      <c r="C68" s="151" t="s">
        <v>64</v>
      </c>
      <c r="D68" s="151">
        <v>0</v>
      </c>
      <c r="E68" s="151">
        <v>1</v>
      </c>
      <c r="F68" s="151" t="s">
        <v>606</v>
      </c>
      <c r="G68" s="151" t="s">
        <v>599</v>
      </c>
      <c r="H68" s="151" t="s">
        <v>607</v>
      </c>
      <c r="I68" s="152">
        <v>1</v>
      </c>
      <c r="J68" s="153" t="str">
        <f t="shared" si="2"/>
        <v>都市的地域</v>
      </c>
      <c r="K68" s="152">
        <v>3</v>
      </c>
      <c r="L68" s="153" t="str">
        <f t="shared" si="3"/>
        <v>畑地型</v>
      </c>
    </row>
    <row r="69" spans="1:12" ht="16.899999999999999" customHeight="1">
      <c r="A69" s="151" t="s">
        <v>74</v>
      </c>
      <c r="B69" s="151" t="s">
        <v>415</v>
      </c>
      <c r="C69" s="151" t="s">
        <v>60</v>
      </c>
      <c r="D69" s="151">
        <v>0</v>
      </c>
      <c r="E69" s="151">
        <v>0</v>
      </c>
      <c r="F69" s="151" t="s">
        <v>608</v>
      </c>
      <c r="G69" s="151" t="s">
        <v>609</v>
      </c>
      <c r="H69" s="151" t="s">
        <v>609</v>
      </c>
      <c r="I69" s="152">
        <v>1</v>
      </c>
      <c r="J69" s="153" t="str">
        <f t="shared" si="2"/>
        <v>都市的地域</v>
      </c>
      <c r="K69" s="152">
        <v>3</v>
      </c>
      <c r="L69" s="153" t="str">
        <f t="shared" si="3"/>
        <v>畑地型</v>
      </c>
    </row>
    <row r="70" spans="1:12" ht="16.899999999999999" customHeight="1">
      <c r="A70" s="151" t="s">
        <v>74</v>
      </c>
      <c r="B70" s="151" t="s">
        <v>415</v>
      </c>
      <c r="C70" s="151" t="s">
        <v>61</v>
      </c>
      <c r="D70" s="151">
        <v>0</v>
      </c>
      <c r="E70" s="151">
        <v>1</v>
      </c>
      <c r="F70" s="151" t="s">
        <v>610</v>
      </c>
      <c r="G70" s="151" t="s">
        <v>609</v>
      </c>
      <c r="H70" s="151" t="s">
        <v>611</v>
      </c>
      <c r="I70" s="152">
        <v>1</v>
      </c>
      <c r="J70" s="153" t="str">
        <f t="shared" si="2"/>
        <v>都市的地域</v>
      </c>
      <c r="K70" s="152">
        <v>3</v>
      </c>
      <c r="L70" s="153" t="str">
        <f t="shared" si="3"/>
        <v>畑地型</v>
      </c>
    </row>
    <row r="71" spans="1:12" ht="16.899999999999999" customHeight="1">
      <c r="A71" s="151" t="s">
        <v>74</v>
      </c>
      <c r="B71" s="151" t="s">
        <v>415</v>
      </c>
      <c r="C71" s="151" t="s">
        <v>62</v>
      </c>
      <c r="D71" s="151">
        <v>0</v>
      </c>
      <c r="E71" s="151">
        <v>1</v>
      </c>
      <c r="F71" s="151" t="s">
        <v>612</v>
      </c>
      <c r="G71" s="151" t="s">
        <v>609</v>
      </c>
      <c r="H71" s="151" t="s">
        <v>613</v>
      </c>
      <c r="I71" s="152">
        <v>1</v>
      </c>
      <c r="J71" s="153" t="str">
        <f t="shared" si="2"/>
        <v>都市的地域</v>
      </c>
      <c r="K71" s="152">
        <v>3</v>
      </c>
      <c r="L71" s="153" t="str">
        <f t="shared" si="3"/>
        <v>畑地型</v>
      </c>
    </row>
    <row r="72" spans="1:12" ht="16.899999999999999" customHeight="1">
      <c r="A72" s="151" t="s">
        <v>74</v>
      </c>
      <c r="B72" s="151" t="s">
        <v>415</v>
      </c>
      <c r="C72" s="151" t="s">
        <v>63</v>
      </c>
      <c r="D72" s="151">
        <v>0</v>
      </c>
      <c r="E72" s="151">
        <v>1</v>
      </c>
      <c r="F72" s="151" t="s">
        <v>614</v>
      </c>
      <c r="G72" s="151" t="s">
        <v>609</v>
      </c>
      <c r="H72" s="151" t="s">
        <v>615</v>
      </c>
      <c r="I72" s="152">
        <v>1</v>
      </c>
      <c r="J72" s="153" t="str">
        <f t="shared" si="2"/>
        <v>都市的地域</v>
      </c>
      <c r="K72" s="152">
        <v>3</v>
      </c>
      <c r="L72" s="153" t="str">
        <f t="shared" si="3"/>
        <v>畑地型</v>
      </c>
    </row>
    <row r="73" spans="1:12" ht="16.899999999999999" customHeight="1">
      <c r="A73" s="151" t="s">
        <v>74</v>
      </c>
      <c r="B73" s="151" t="s">
        <v>416</v>
      </c>
      <c r="C73" s="151" t="s">
        <v>60</v>
      </c>
      <c r="D73" s="151">
        <v>0</v>
      </c>
      <c r="E73" s="151">
        <v>0</v>
      </c>
      <c r="F73" s="151" t="s">
        <v>616</v>
      </c>
      <c r="G73" s="151" t="s">
        <v>617</v>
      </c>
      <c r="H73" s="151" t="s">
        <v>617</v>
      </c>
      <c r="I73" s="152">
        <v>1</v>
      </c>
      <c r="J73" s="153" t="str">
        <f t="shared" ref="J73:J104" si="4">VLOOKUP(I73,$I$3:$J$6,2)</f>
        <v>都市的地域</v>
      </c>
      <c r="K73" s="152">
        <v>3</v>
      </c>
      <c r="L73" s="153" t="str">
        <f t="shared" ref="L73:L104" si="5">VLOOKUP(K73,$K$3:$L$5,2)</f>
        <v>畑地型</v>
      </c>
    </row>
    <row r="74" spans="1:12" ht="16.899999999999999" customHeight="1">
      <c r="A74" s="151" t="s">
        <v>74</v>
      </c>
      <c r="B74" s="151" t="s">
        <v>416</v>
      </c>
      <c r="C74" s="151" t="s">
        <v>61</v>
      </c>
      <c r="D74" s="151">
        <v>0</v>
      </c>
      <c r="E74" s="151">
        <v>1</v>
      </c>
      <c r="F74" s="151" t="s">
        <v>618</v>
      </c>
      <c r="G74" s="151" t="s">
        <v>617</v>
      </c>
      <c r="H74" s="151" t="s">
        <v>619</v>
      </c>
      <c r="I74" s="152">
        <v>1</v>
      </c>
      <c r="J74" s="153" t="str">
        <f t="shared" si="4"/>
        <v>都市的地域</v>
      </c>
      <c r="K74" s="152">
        <v>3</v>
      </c>
      <c r="L74" s="153" t="str">
        <f t="shared" si="5"/>
        <v>畑地型</v>
      </c>
    </row>
    <row r="75" spans="1:12" ht="16.899999999999999" customHeight="1">
      <c r="A75" s="151" t="s">
        <v>74</v>
      </c>
      <c r="B75" s="151" t="s">
        <v>416</v>
      </c>
      <c r="C75" s="151" t="s">
        <v>62</v>
      </c>
      <c r="D75" s="151">
        <v>0</v>
      </c>
      <c r="E75" s="151">
        <v>1</v>
      </c>
      <c r="F75" s="151" t="s">
        <v>620</v>
      </c>
      <c r="G75" s="151" t="s">
        <v>617</v>
      </c>
      <c r="H75" s="151" t="s">
        <v>621</v>
      </c>
      <c r="I75" s="152">
        <v>1</v>
      </c>
      <c r="J75" s="153" t="str">
        <f t="shared" si="4"/>
        <v>都市的地域</v>
      </c>
      <c r="K75" s="152">
        <v>3</v>
      </c>
      <c r="L75" s="153" t="str">
        <f t="shared" si="5"/>
        <v>畑地型</v>
      </c>
    </row>
    <row r="76" spans="1:12" ht="16.899999999999999" customHeight="1">
      <c r="A76" s="151" t="s">
        <v>74</v>
      </c>
      <c r="B76" s="151" t="s">
        <v>417</v>
      </c>
      <c r="C76" s="151" t="s">
        <v>60</v>
      </c>
      <c r="D76" s="151">
        <v>0</v>
      </c>
      <c r="E76" s="151">
        <v>0</v>
      </c>
      <c r="F76" s="151" t="s">
        <v>622</v>
      </c>
      <c r="G76" s="151" t="s">
        <v>623</v>
      </c>
      <c r="H76" s="151" t="s">
        <v>623</v>
      </c>
      <c r="I76" s="152">
        <v>1</v>
      </c>
      <c r="J76" s="153" t="str">
        <f t="shared" si="4"/>
        <v>都市的地域</v>
      </c>
      <c r="K76" s="152">
        <v>3</v>
      </c>
      <c r="L76" s="153" t="str">
        <f t="shared" si="5"/>
        <v>畑地型</v>
      </c>
    </row>
    <row r="77" spans="1:12" ht="16.899999999999999" customHeight="1">
      <c r="A77" s="151" t="s">
        <v>74</v>
      </c>
      <c r="B77" s="151" t="s">
        <v>417</v>
      </c>
      <c r="C77" s="151" t="s">
        <v>61</v>
      </c>
      <c r="D77" s="151">
        <v>0</v>
      </c>
      <c r="E77" s="151">
        <v>1</v>
      </c>
      <c r="F77" s="151" t="s">
        <v>624</v>
      </c>
      <c r="G77" s="151" t="s">
        <v>623</v>
      </c>
      <c r="H77" s="151" t="s">
        <v>625</v>
      </c>
      <c r="I77" s="152">
        <v>1</v>
      </c>
      <c r="J77" s="153" t="str">
        <f t="shared" si="4"/>
        <v>都市的地域</v>
      </c>
      <c r="K77" s="152">
        <v>3</v>
      </c>
      <c r="L77" s="153" t="str">
        <f t="shared" si="5"/>
        <v>畑地型</v>
      </c>
    </row>
    <row r="78" spans="1:12" ht="16.899999999999999" customHeight="1">
      <c r="A78" s="151" t="s">
        <v>74</v>
      </c>
      <c r="B78" s="151" t="s">
        <v>417</v>
      </c>
      <c r="C78" s="151" t="s">
        <v>62</v>
      </c>
      <c r="D78" s="151">
        <v>0</v>
      </c>
      <c r="E78" s="151">
        <v>1</v>
      </c>
      <c r="F78" s="151" t="s">
        <v>626</v>
      </c>
      <c r="G78" s="151" t="s">
        <v>623</v>
      </c>
      <c r="H78" s="151" t="s">
        <v>627</v>
      </c>
      <c r="I78" s="152">
        <v>1</v>
      </c>
      <c r="J78" s="153" t="str">
        <f t="shared" si="4"/>
        <v>都市的地域</v>
      </c>
      <c r="K78" s="152">
        <v>3</v>
      </c>
      <c r="L78" s="153" t="str">
        <f t="shared" si="5"/>
        <v>畑地型</v>
      </c>
    </row>
    <row r="79" spans="1:12" ht="16.899999999999999" customHeight="1">
      <c r="A79" s="151" t="s">
        <v>74</v>
      </c>
      <c r="B79" s="151" t="s">
        <v>628</v>
      </c>
      <c r="C79" s="151" t="s">
        <v>60</v>
      </c>
      <c r="D79" s="151">
        <v>1</v>
      </c>
      <c r="E79" s="151">
        <v>0</v>
      </c>
      <c r="F79" s="151" t="s">
        <v>629</v>
      </c>
      <c r="G79" s="151" t="s">
        <v>630</v>
      </c>
      <c r="H79" s="151" t="s">
        <v>630</v>
      </c>
      <c r="I79" s="152">
        <v>1</v>
      </c>
      <c r="J79" s="153" t="str">
        <f t="shared" si="4"/>
        <v>都市的地域</v>
      </c>
      <c r="K79" s="152">
        <v>3</v>
      </c>
      <c r="L79" s="153" t="str">
        <f t="shared" si="5"/>
        <v>畑地型</v>
      </c>
    </row>
    <row r="80" spans="1:12" ht="16.899999999999999" customHeight="1">
      <c r="A80" s="151" t="s">
        <v>74</v>
      </c>
      <c r="B80" s="151" t="s">
        <v>631</v>
      </c>
      <c r="C80" s="151" t="s">
        <v>60</v>
      </c>
      <c r="D80" s="151">
        <v>0</v>
      </c>
      <c r="E80" s="151">
        <v>0</v>
      </c>
      <c r="F80" s="151" t="s">
        <v>632</v>
      </c>
      <c r="G80" s="151" t="s">
        <v>536</v>
      </c>
      <c r="H80" s="151" t="s">
        <v>536</v>
      </c>
      <c r="I80" s="152">
        <v>1</v>
      </c>
      <c r="J80" s="153" t="str">
        <f t="shared" si="4"/>
        <v>都市的地域</v>
      </c>
      <c r="K80" s="152">
        <v>3</v>
      </c>
      <c r="L80" s="153" t="str">
        <f t="shared" si="5"/>
        <v>畑地型</v>
      </c>
    </row>
    <row r="81" spans="1:12" ht="16.899999999999999" customHeight="1">
      <c r="A81" s="151" t="s">
        <v>74</v>
      </c>
      <c r="B81" s="151" t="s">
        <v>631</v>
      </c>
      <c r="C81" s="151" t="s">
        <v>61</v>
      </c>
      <c r="D81" s="151">
        <v>0</v>
      </c>
      <c r="E81" s="151">
        <v>1</v>
      </c>
      <c r="F81" s="151" t="s">
        <v>633</v>
      </c>
      <c r="G81" s="151" t="s">
        <v>536</v>
      </c>
      <c r="H81" s="151" t="s">
        <v>634</v>
      </c>
      <c r="I81" s="152">
        <v>1</v>
      </c>
      <c r="J81" s="153" t="str">
        <f t="shared" si="4"/>
        <v>都市的地域</v>
      </c>
      <c r="K81" s="152">
        <v>3</v>
      </c>
      <c r="L81" s="153" t="str">
        <f t="shared" si="5"/>
        <v>畑地型</v>
      </c>
    </row>
    <row r="82" spans="1:12" ht="16.899999999999999" customHeight="1">
      <c r="A82" s="151" t="s">
        <v>74</v>
      </c>
      <c r="B82" s="151" t="s">
        <v>631</v>
      </c>
      <c r="C82" s="151" t="s">
        <v>62</v>
      </c>
      <c r="D82" s="151">
        <v>0</v>
      </c>
      <c r="E82" s="151">
        <v>1</v>
      </c>
      <c r="F82" s="151" t="s">
        <v>635</v>
      </c>
      <c r="G82" s="151" t="s">
        <v>536</v>
      </c>
      <c r="H82" s="151" t="s">
        <v>636</v>
      </c>
      <c r="I82" s="152">
        <v>1</v>
      </c>
      <c r="J82" s="153" t="str">
        <f t="shared" si="4"/>
        <v>都市的地域</v>
      </c>
      <c r="K82" s="152">
        <v>3</v>
      </c>
      <c r="L82" s="153" t="str">
        <f t="shared" si="5"/>
        <v>畑地型</v>
      </c>
    </row>
    <row r="83" spans="1:12" ht="16.899999999999999" customHeight="1">
      <c r="A83" s="151" t="s">
        <v>74</v>
      </c>
      <c r="B83" s="151" t="s">
        <v>631</v>
      </c>
      <c r="C83" s="151" t="s">
        <v>63</v>
      </c>
      <c r="D83" s="151">
        <v>0</v>
      </c>
      <c r="E83" s="151">
        <v>1</v>
      </c>
      <c r="F83" s="151" t="s">
        <v>637</v>
      </c>
      <c r="G83" s="151" t="s">
        <v>536</v>
      </c>
      <c r="H83" s="151" t="s">
        <v>638</v>
      </c>
      <c r="I83" s="152">
        <v>1</v>
      </c>
      <c r="J83" s="153" t="str">
        <f t="shared" si="4"/>
        <v>都市的地域</v>
      </c>
      <c r="K83" s="152">
        <v>3</v>
      </c>
      <c r="L83" s="153" t="str">
        <f t="shared" si="5"/>
        <v>畑地型</v>
      </c>
    </row>
    <row r="84" spans="1:12" ht="16.899999999999999" customHeight="1">
      <c r="A84" s="151" t="s">
        <v>74</v>
      </c>
      <c r="B84" s="151" t="s">
        <v>631</v>
      </c>
      <c r="C84" s="151" t="s">
        <v>64</v>
      </c>
      <c r="D84" s="151">
        <v>0</v>
      </c>
      <c r="E84" s="151">
        <v>1</v>
      </c>
      <c r="F84" s="151" t="s">
        <v>639</v>
      </c>
      <c r="G84" s="151" t="s">
        <v>536</v>
      </c>
      <c r="H84" s="151" t="s">
        <v>640</v>
      </c>
      <c r="I84" s="152">
        <v>4</v>
      </c>
      <c r="J84" s="153" t="str">
        <f t="shared" si="4"/>
        <v>山間農業地域</v>
      </c>
      <c r="K84" s="152">
        <v>3</v>
      </c>
      <c r="L84" s="153" t="str">
        <f t="shared" si="5"/>
        <v>畑地型</v>
      </c>
    </row>
    <row r="85" spans="1:12" ht="16.899999999999999" customHeight="1">
      <c r="A85" s="151" t="s">
        <v>74</v>
      </c>
      <c r="B85" s="151" t="s">
        <v>631</v>
      </c>
      <c r="C85" s="151" t="s">
        <v>65</v>
      </c>
      <c r="D85" s="151">
        <v>0</v>
      </c>
      <c r="E85" s="151">
        <v>1</v>
      </c>
      <c r="F85" s="151" t="s">
        <v>641</v>
      </c>
      <c r="G85" s="151" t="s">
        <v>536</v>
      </c>
      <c r="H85" s="151" t="s">
        <v>642</v>
      </c>
      <c r="I85" s="152">
        <v>3</v>
      </c>
      <c r="J85" s="153" t="str">
        <f t="shared" si="4"/>
        <v>中間農業地域</v>
      </c>
      <c r="K85" s="152">
        <v>3</v>
      </c>
      <c r="L85" s="153" t="str">
        <f t="shared" si="5"/>
        <v>畑地型</v>
      </c>
    </row>
    <row r="86" spans="1:12" ht="16.899999999999999" customHeight="1">
      <c r="A86" s="151" t="s">
        <v>74</v>
      </c>
      <c r="B86" s="151" t="s">
        <v>631</v>
      </c>
      <c r="C86" s="151" t="s">
        <v>66</v>
      </c>
      <c r="D86" s="151">
        <v>0</v>
      </c>
      <c r="E86" s="151">
        <v>1</v>
      </c>
      <c r="F86" s="151" t="s">
        <v>643</v>
      </c>
      <c r="G86" s="151" t="s">
        <v>536</v>
      </c>
      <c r="H86" s="151" t="s">
        <v>644</v>
      </c>
      <c r="I86" s="152">
        <v>1</v>
      </c>
      <c r="J86" s="153" t="str">
        <f t="shared" si="4"/>
        <v>都市的地域</v>
      </c>
      <c r="K86" s="152">
        <v>3</v>
      </c>
      <c r="L86" s="153" t="str">
        <f t="shared" si="5"/>
        <v>畑地型</v>
      </c>
    </row>
    <row r="87" spans="1:12" ht="16.899999999999999" customHeight="1">
      <c r="A87" s="151" t="s">
        <v>74</v>
      </c>
      <c r="B87" s="151" t="s">
        <v>631</v>
      </c>
      <c r="C87" s="151" t="s">
        <v>67</v>
      </c>
      <c r="D87" s="151">
        <v>0</v>
      </c>
      <c r="E87" s="151">
        <v>1</v>
      </c>
      <c r="F87" s="151" t="s">
        <v>645</v>
      </c>
      <c r="G87" s="151" t="s">
        <v>536</v>
      </c>
      <c r="H87" s="151" t="s">
        <v>646</v>
      </c>
      <c r="I87" s="152">
        <v>4</v>
      </c>
      <c r="J87" s="153" t="str">
        <f t="shared" si="4"/>
        <v>山間農業地域</v>
      </c>
      <c r="K87" s="152">
        <v>3</v>
      </c>
      <c r="L87" s="153" t="str">
        <f t="shared" si="5"/>
        <v>畑地型</v>
      </c>
    </row>
    <row r="88" spans="1:12" ht="16.899999999999999" customHeight="1">
      <c r="A88" s="151" t="s">
        <v>74</v>
      </c>
      <c r="B88" s="151" t="s">
        <v>631</v>
      </c>
      <c r="C88" s="151" t="s">
        <v>68</v>
      </c>
      <c r="D88" s="151">
        <v>0</v>
      </c>
      <c r="E88" s="151">
        <v>1</v>
      </c>
      <c r="F88" s="151" t="s">
        <v>647</v>
      </c>
      <c r="G88" s="151" t="s">
        <v>536</v>
      </c>
      <c r="H88" s="151" t="s">
        <v>648</v>
      </c>
      <c r="I88" s="152">
        <v>4</v>
      </c>
      <c r="J88" s="153" t="str">
        <f t="shared" si="4"/>
        <v>山間農業地域</v>
      </c>
      <c r="K88" s="152">
        <v>3</v>
      </c>
      <c r="L88" s="153" t="str">
        <f t="shared" si="5"/>
        <v>畑地型</v>
      </c>
    </row>
    <row r="89" spans="1:12" ht="16.899999999999999" customHeight="1">
      <c r="A89" s="151" t="s">
        <v>74</v>
      </c>
      <c r="B89" s="151" t="s">
        <v>631</v>
      </c>
      <c r="C89" s="151" t="s">
        <v>69</v>
      </c>
      <c r="D89" s="151">
        <v>0</v>
      </c>
      <c r="E89" s="151">
        <v>1</v>
      </c>
      <c r="F89" s="151" t="s">
        <v>649</v>
      </c>
      <c r="G89" s="151" t="s">
        <v>536</v>
      </c>
      <c r="H89" s="151" t="s">
        <v>650</v>
      </c>
      <c r="I89" s="152">
        <v>3</v>
      </c>
      <c r="J89" s="153" t="str">
        <f t="shared" si="4"/>
        <v>中間農業地域</v>
      </c>
      <c r="K89" s="152">
        <v>3</v>
      </c>
      <c r="L89" s="153" t="str">
        <f t="shared" si="5"/>
        <v>畑地型</v>
      </c>
    </row>
    <row r="90" spans="1:12" ht="16.899999999999999" customHeight="1">
      <c r="A90" s="151" t="s">
        <v>74</v>
      </c>
      <c r="B90" s="151" t="s">
        <v>631</v>
      </c>
      <c r="C90" s="151" t="s">
        <v>70</v>
      </c>
      <c r="D90" s="151">
        <v>0</v>
      </c>
      <c r="E90" s="151">
        <v>1</v>
      </c>
      <c r="F90" s="151" t="s">
        <v>651</v>
      </c>
      <c r="G90" s="151" t="s">
        <v>536</v>
      </c>
      <c r="H90" s="151" t="s">
        <v>652</v>
      </c>
      <c r="I90" s="152">
        <v>3</v>
      </c>
      <c r="J90" s="153" t="str">
        <f t="shared" si="4"/>
        <v>中間農業地域</v>
      </c>
      <c r="K90" s="152">
        <v>3</v>
      </c>
      <c r="L90" s="153" t="str">
        <f t="shared" si="5"/>
        <v>畑地型</v>
      </c>
    </row>
    <row r="91" spans="1:12" ht="16.899999999999999" customHeight="1">
      <c r="A91" s="151" t="s">
        <v>74</v>
      </c>
      <c r="B91" s="151" t="s">
        <v>631</v>
      </c>
      <c r="C91" s="151" t="s">
        <v>71</v>
      </c>
      <c r="D91" s="151">
        <v>0</v>
      </c>
      <c r="E91" s="151">
        <v>1</v>
      </c>
      <c r="F91" s="151" t="s">
        <v>653</v>
      </c>
      <c r="G91" s="151" t="s">
        <v>536</v>
      </c>
      <c r="H91" s="151" t="s">
        <v>654</v>
      </c>
      <c r="I91" s="152">
        <v>3</v>
      </c>
      <c r="J91" s="153" t="str">
        <f t="shared" si="4"/>
        <v>中間農業地域</v>
      </c>
      <c r="K91" s="152">
        <v>3</v>
      </c>
      <c r="L91" s="153" t="str">
        <f t="shared" si="5"/>
        <v>畑地型</v>
      </c>
    </row>
    <row r="92" spans="1:12" ht="16.899999999999999" customHeight="1">
      <c r="A92" s="151" t="s">
        <v>74</v>
      </c>
      <c r="B92" s="151" t="s">
        <v>631</v>
      </c>
      <c r="C92" s="151" t="s">
        <v>72</v>
      </c>
      <c r="D92" s="151">
        <v>0</v>
      </c>
      <c r="E92" s="151">
        <v>1</v>
      </c>
      <c r="F92" s="151" t="s">
        <v>655</v>
      </c>
      <c r="G92" s="151" t="s">
        <v>536</v>
      </c>
      <c r="H92" s="151" t="s">
        <v>656</v>
      </c>
      <c r="I92" s="152">
        <v>3</v>
      </c>
      <c r="J92" s="153" t="str">
        <f t="shared" si="4"/>
        <v>中間農業地域</v>
      </c>
      <c r="K92" s="152">
        <v>3</v>
      </c>
      <c r="L92" s="153" t="str">
        <f t="shared" si="5"/>
        <v>畑地型</v>
      </c>
    </row>
    <row r="93" spans="1:12" ht="16.899999999999999" customHeight="1">
      <c r="A93" s="151" t="s">
        <v>74</v>
      </c>
      <c r="B93" s="151" t="s">
        <v>631</v>
      </c>
      <c r="C93" s="151" t="s">
        <v>73</v>
      </c>
      <c r="D93" s="151">
        <v>0</v>
      </c>
      <c r="E93" s="151">
        <v>1</v>
      </c>
      <c r="F93" s="151" t="s">
        <v>657</v>
      </c>
      <c r="G93" s="151" t="s">
        <v>536</v>
      </c>
      <c r="H93" s="151" t="s">
        <v>658</v>
      </c>
      <c r="I93" s="152">
        <v>4</v>
      </c>
      <c r="J93" s="153" t="str">
        <f t="shared" si="4"/>
        <v>山間農業地域</v>
      </c>
      <c r="K93" s="152">
        <v>3</v>
      </c>
      <c r="L93" s="153" t="str">
        <f t="shared" si="5"/>
        <v>畑地型</v>
      </c>
    </row>
    <row r="94" spans="1:12" ht="16.899999999999999" customHeight="1">
      <c r="A94" s="151" t="s">
        <v>74</v>
      </c>
      <c r="B94" s="151" t="s">
        <v>631</v>
      </c>
      <c r="C94" s="151" t="s">
        <v>74</v>
      </c>
      <c r="D94" s="151">
        <v>0</v>
      </c>
      <c r="E94" s="151">
        <v>1</v>
      </c>
      <c r="F94" s="151" t="s">
        <v>659</v>
      </c>
      <c r="G94" s="151" t="s">
        <v>536</v>
      </c>
      <c r="H94" s="151" t="s">
        <v>660</v>
      </c>
      <c r="I94" s="152">
        <v>3</v>
      </c>
      <c r="J94" s="153" t="str">
        <f t="shared" si="4"/>
        <v>中間農業地域</v>
      </c>
      <c r="K94" s="152">
        <v>3</v>
      </c>
      <c r="L94" s="153" t="str">
        <f t="shared" si="5"/>
        <v>畑地型</v>
      </c>
    </row>
    <row r="95" spans="1:12" ht="16.899999999999999" customHeight="1">
      <c r="A95" s="151" t="s">
        <v>74</v>
      </c>
      <c r="B95" s="151" t="s">
        <v>631</v>
      </c>
      <c r="C95" s="151" t="s">
        <v>75</v>
      </c>
      <c r="D95" s="151">
        <v>0</v>
      </c>
      <c r="E95" s="151">
        <v>1</v>
      </c>
      <c r="F95" s="151" t="s">
        <v>661</v>
      </c>
      <c r="G95" s="151" t="s">
        <v>536</v>
      </c>
      <c r="H95" s="151" t="s">
        <v>662</v>
      </c>
      <c r="I95" s="152">
        <v>1</v>
      </c>
      <c r="J95" s="153" t="str">
        <f t="shared" si="4"/>
        <v>都市的地域</v>
      </c>
      <c r="K95" s="152">
        <v>3</v>
      </c>
      <c r="L95" s="153" t="str">
        <f t="shared" si="5"/>
        <v>畑地型</v>
      </c>
    </row>
    <row r="96" spans="1:12" ht="16.899999999999999" customHeight="1">
      <c r="A96" s="151" t="s">
        <v>74</v>
      </c>
      <c r="B96" s="151" t="s">
        <v>631</v>
      </c>
      <c r="C96" s="151" t="s">
        <v>76</v>
      </c>
      <c r="D96" s="151">
        <v>0</v>
      </c>
      <c r="E96" s="151">
        <v>1</v>
      </c>
      <c r="F96" s="151" t="s">
        <v>663</v>
      </c>
      <c r="G96" s="151" t="s">
        <v>536</v>
      </c>
      <c r="H96" s="151" t="s">
        <v>664</v>
      </c>
      <c r="I96" s="152">
        <v>3</v>
      </c>
      <c r="J96" s="153" t="str">
        <f t="shared" si="4"/>
        <v>中間農業地域</v>
      </c>
      <c r="K96" s="152">
        <v>3</v>
      </c>
      <c r="L96" s="153" t="str">
        <f t="shared" si="5"/>
        <v>畑地型</v>
      </c>
    </row>
    <row r="97" spans="1:12" ht="16.899999999999999" customHeight="1">
      <c r="A97" s="151" t="s">
        <v>74</v>
      </c>
      <c r="B97" s="151" t="s">
        <v>631</v>
      </c>
      <c r="C97" s="151" t="s">
        <v>77</v>
      </c>
      <c r="D97" s="151">
        <v>0</v>
      </c>
      <c r="E97" s="151">
        <v>1</v>
      </c>
      <c r="F97" s="151" t="s">
        <v>665</v>
      </c>
      <c r="G97" s="151" t="s">
        <v>536</v>
      </c>
      <c r="H97" s="151" t="s">
        <v>666</v>
      </c>
      <c r="I97" s="152">
        <v>3</v>
      </c>
      <c r="J97" s="153" t="str">
        <f t="shared" si="4"/>
        <v>中間農業地域</v>
      </c>
      <c r="K97" s="152">
        <v>3</v>
      </c>
      <c r="L97" s="153" t="str">
        <f t="shared" si="5"/>
        <v>畑地型</v>
      </c>
    </row>
    <row r="98" spans="1:12" ht="16.899999999999999" customHeight="1">
      <c r="A98" s="151" t="s">
        <v>74</v>
      </c>
      <c r="B98" s="151" t="s">
        <v>631</v>
      </c>
      <c r="C98" s="151" t="s">
        <v>78</v>
      </c>
      <c r="D98" s="151">
        <v>0</v>
      </c>
      <c r="E98" s="151">
        <v>1</v>
      </c>
      <c r="F98" s="151" t="s">
        <v>667</v>
      </c>
      <c r="G98" s="151" t="s">
        <v>536</v>
      </c>
      <c r="H98" s="151" t="s">
        <v>668</v>
      </c>
      <c r="I98" s="152">
        <v>4</v>
      </c>
      <c r="J98" s="153" t="str">
        <f t="shared" si="4"/>
        <v>山間農業地域</v>
      </c>
      <c r="K98" s="152">
        <v>3</v>
      </c>
      <c r="L98" s="153" t="str">
        <f t="shared" si="5"/>
        <v>畑地型</v>
      </c>
    </row>
    <row r="99" spans="1:12" ht="16.899999999999999" customHeight="1">
      <c r="A99" s="151" t="s">
        <v>74</v>
      </c>
      <c r="B99" s="151" t="s">
        <v>631</v>
      </c>
      <c r="C99" s="151" t="s">
        <v>79</v>
      </c>
      <c r="D99" s="151">
        <v>0</v>
      </c>
      <c r="E99" s="151">
        <v>1</v>
      </c>
      <c r="F99" s="151" t="s">
        <v>669</v>
      </c>
      <c r="G99" s="151" t="s">
        <v>536</v>
      </c>
      <c r="H99" s="151" t="s">
        <v>670</v>
      </c>
      <c r="I99" s="152">
        <v>3</v>
      </c>
      <c r="J99" s="153" t="str">
        <f t="shared" si="4"/>
        <v>中間農業地域</v>
      </c>
      <c r="K99" s="152">
        <v>3</v>
      </c>
      <c r="L99" s="153" t="str">
        <f t="shared" si="5"/>
        <v>畑地型</v>
      </c>
    </row>
    <row r="100" spans="1:12" ht="16.899999999999999" customHeight="1">
      <c r="A100" s="151" t="s">
        <v>74</v>
      </c>
      <c r="B100" s="151" t="s">
        <v>631</v>
      </c>
      <c r="C100" s="151" t="s">
        <v>80</v>
      </c>
      <c r="D100" s="151">
        <v>0</v>
      </c>
      <c r="E100" s="151">
        <v>1</v>
      </c>
      <c r="F100" s="151" t="s">
        <v>671</v>
      </c>
      <c r="G100" s="151" t="s">
        <v>536</v>
      </c>
      <c r="H100" s="151" t="s">
        <v>672</v>
      </c>
      <c r="I100" s="152">
        <v>3</v>
      </c>
      <c r="J100" s="153" t="str">
        <f t="shared" si="4"/>
        <v>中間農業地域</v>
      </c>
      <c r="K100" s="152">
        <v>3</v>
      </c>
      <c r="L100" s="153" t="str">
        <f t="shared" si="5"/>
        <v>畑地型</v>
      </c>
    </row>
    <row r="101" spans="1:12" ht="16.899999999999999" customHeight="1">
      <c r="A101" s="151" t="s">
        <v>74</v>
      </c>
      <c r="B101" s="151" t="s">
        <v>631</v>
      </c>
      <c r="C101" s="151" t="s">
        <v>81</v>
      </c>
      <c r="D101" s="151">
        <v>0</v>
      </c>
      <c r="E101" s="151">
        <v>1</v>
      </c>
      <c r="F101" s="151" t="s">
        <v>673</v>
      </c>
      <c r="G101" s="151" t="s">
        <v>536</v>
      </c>
      <c r="H101" s="151" t="s">
        <v>674</v>
      </c>
      <c r="I101" s="152">
        <v>4</v>
      </c>
      <c r="J101" s="153" t="str">
        <f t="shared" si="4"/>
        <v>山間農業地域</v>
      </c>
      <c r="K101" s="152">
        <v>3</v>
      </c>
      <c r="L101" s="153" t="str">
        <f t="shared" si="5"/>
        <v>畑地型</v>
      </c>
    </row>
    <row r="102" spans="1:12" ht="16.899999999999999" customHeight="1">
      <c r="A102" s="151" t="s">
        <v>74</v>
      </c>
      <c r="B102" s="151" t="s">
        <v>631</v>
      </c>
      <c r="C102" s="151" t="s">
        <v>82</v>
      </c>
      <c r="D102" s="151">
        <v>0</v>
      </c>
      <c r="E102" s="151">
        <v>1</v>
      </c>
      <c r="F102" s="151" t="s">
        <v>675</v>
      </c>
      <c r="G102" s="151" t="s">
        <v>536</v>
      </c>
      <c r="H102" s="151" t="s">
        <v>676</v>
      </c>
      <c r="I102" s="152">
        <v>3</v>
      </c>
      <c r="J102" s="153" t="str">
        <f t="shared" si="4"/>
        <v>中間農業地域</v>
      </c>
      <c r="K102" s="152">
        <v>3</v>
      </c>
      <c r="L102" s="153" t="str">
        <f t="shared" si="5"/>
        <v>畑地型</v>
      </c>
    </row>
    <row r="103" spans="1:12" ht="16.899999999999999" customHeight="1">
      <c r="A103" s="151" t="s">
        <v>74</v>
      </c>
      <c r="B103" s="151" t="s">
        <v>631</v>
      </c>
      <c r="C103" s="151" t="s">
        <v>83</v>
      </c>
      <c r="D103" s="151">
        <v>0</v>
      </c>
      <c r="E103" s="151">
        <v>1</v>
      </c>
      <c r="F103" s="151" t="s">
        <v>677</v>
      </c>
      <c r="G103" s="151" t="s">
        <v>536</v>
      </c>
      <c r="H103" s="151" t="s">
        <v>678</v>
      </c>
      <c r="I103" s="152">
        <v>3</v>
      </c>
      <c r="J103" s="153" t="str">
        <f t="shared" si="4"/>
        <v>中間農業地域</v>
      </c>
      <c r="K103" s="152">
        <v>3</v>
      </c>
      <c r="L103" s="153" t="str">
        <f t="shared" si="5"/>
        <v>畑地型</v>
      </c>
    </row>
    <row r="104" spans="1:12" ht="16.899999999999999" customHeight="1">
      <c r="A104" s="151" t="s">
        <v>74</v>
      </c>
      <c r="B104" s="151" t="s">
        <v>679</v>
      </c>
      <c r="C104" s="151" t="s">
        <v>60</v>
      </c>
      <c r="D104" s="151">
        <v>0</v>
      </c>
      <c r="E104" s="151">
        <v>0</v>
      </c>
      <c r="F104" s="151" t="s">
        <v>680</v>
      </c>
      <c r="G104" s="151" t="s">
        <v>681</v>
      </c>
      <c r="H104" s="151" t="s">
        <v>681</v>
      </c>
      <c r="I104" s="152">
        <v>1</v>
      </c>
      <c r="J104" s="153" t="str">
        <f t="shared" si="4"/>
        <v>都市的地域</v>
      </c>
      <c r="K104" s="152">
        <v>3</v>
      </c>
      <c r="L104" s="153" t="str">
        <f t="shared" si="5"/>
        <v>畑地型</v>
      </c>
    </row>
    <row r="105" spans="1:12" ht="16.899999999999999" customHeight="1">
      <c r="A105" s="151" t="s">
        <v>74</v>
      </c>
      <c r="B105" s="151" t="s">
        <v>679</v>
      </c>
      <c r="C105" s="151" t="s">
        <v>61</v>
      </c>
      <c r="D105" s="151">
        <v>0</v>
      </c>
      <c r="E105" s="151">
        <v>1</v>
      </c>
      <c r="F105" s="151" t="s">
        <v>682</v>
      </c>
      <c r="G105" s="151" t="s">
        <v>681</v>
      </c>
      <c r="H105" s="151" t="s">
        <v>683</v>
      </c>
      <c r="I105" s="152">
        <v>1</v>
      </c>
      <c r="J105" s="153" t="str">
        <f t="shared" ref="J105:J136" si="6">VLOOKUP(I105,$I$3:$J$6,2)</f>
        <v>都市的地域</v>
      </c>
      <c r="K105" s="152">
        <v>3</v>
      </c>
      <c r="L105" s="153" t="str">
        <f t="shared" ref="L105:L136" si="7">VLOOKUP(K105,$K$3:$L$5,2)</f>
        <v>畑地型</v>
      </c>
    </row>
    <row r="106" spans="1:12" ht="16.899999999999999" customHeight="1">
      <c r="A106" s="151" t="s">
        <v>74</v>
      </c>
      <c r="B106" s="151" t="s">
        <v>679</v>
      </c>
      <c r="C106" s="151" t="s">
        <v>62</v>
      </c>
      <c r="D106" s="151">
        <v>0</v>
      </c>
      <c r="E106" s="151">
        <v>1</v>
      </c>
      <c r="F106" s="151" t="s">
        <v>684</v>
      </c>
      <c r="G106" s="151" t="s">
        <v>681</v>
      </c>
      <c r="H106" s="151" t="s">
        <v>685</v>
      </c>
      <c r="I106" s="152">
        <v>1</v>
      </c>
      <c r="J106" s="153" t="str">
        <f t="shared" si="6"/>
        <v>都市的地域</v>
      </c>
      <c r="K106" s="152">
        <v>3</v>
      </c>
      <c r="L106" s="153" t="str">
        <f t="shared" si="7"/>
        <v>畑地型</v>
      </c>
    </row>
    <row r="107" spans="1:12" ht="16.899999999999999" customHeight="1">
      <c r="A107" s="151" t="s">
        <v>74</v>
      </c>
      <c r="B107" s="151" t="s">
        <v>679</v>
      </c>
      <c r="C107" s="151" t="s">
        <v>63</v>
      </c>
      <c r="D107" s="151">
        <v>0</v>
      </c>
      <c r="E107" s="151">
        <v>1</v>
      </c>
      <c r="F107" s="151" t="s">
        <v>686</v>
      </c>
      <c r="G107" s="151" t="s">
        <v>681</v>
      </c>
      <c r="H107" s="151" t="s">
        <v>687</v>
      </c>
      <c r="I107" s="152">
        <v>1</v>
      </c>
      <c r="J107" s="153" t="str">
        <f t="shared" si="6"/>
        <v>都市的地域</v>
      </c>
      <c r="K107" s="152">
        <v>3</v>
      </c>
      <c r="L107" s="153" t="str">
        <f t="shared" si="7"/>
        <v>畑地型</v>
      </c>
    </row>
    <row r="108" spans="1:12" ht="16.899999999999999" customHeight="1">
      <c r="A108" s="151" t="s">
        <v>74</v>
      </c>
      <c r="B108" s="151" t="s">
        <v>679</v>
      </c>
      <c r="C108" s="151" t="s">
        <v>64</v>
      </c>
      <c r="D108" s="151">
        <v>0</v>
      </c>
      <c r="E108" s="151">
        <v>1</v>
      </c>
      <c r="F108" s="151" t="s">
        <v>688</v>
      </c>
      <c r="G108" s="151" t="s">
        <v>681</v>
      </c>
      <c r="H108" s="151" t="s">
        <v>689</v>
      </c>
      <c r="I108" s="152">
        <v>1</v>
      </c>
      <c r="J108" s="153" t="str">
        <f t="shared" si="6"/>
        <v>都市的地域</v>
      </c>
      <c r="K108" s="152">
        <v>3</v>
      </c>
      <c r="L108" s="153" t="str">
        <f t="shared" si="7"/>
        <v>畑地型</v>
      </c>
    </row>
    <row r="109" spans="1:12" ht="16.899999999999999" customHeight="1">
      <c r="A109" s="151" t="s">
        <v>74</v>
      </c>
      <c r="B109" s="151" t="s">
        <v>679</v>
      </c>
      <c r="C109" s="151" t="s">
        <v>65</v>
      </c>
      <c r="D109" s="151">
        <v>0</v>
      </c>
      <c r="E109" s="151">
        <v>1</v>
      </c>
      <c r="F109" s="151" t="s">
        <v>690</v>
      </c>
      <c r="G109" s="151" t="s">
        <v>681</v>
      </c>
      <c r="H109" s="151" t="s">
        <v>691</v>
      </c>
      <c r="I109" s="152">
        <v>1</v>
      </c>
      <c r="J109" s="153" t="str">
        <f t="shared" si="6"/>
        <v>都市的地域</v>
      </c>
      <c r="K109" s="152">
        <v>3</v>
      </c>
      <c r="L109" s="153" t="str">
        <f t="shared" si="7"/>
        <v>畑地型</v>
      </c>
    </row>
    <row r="110" spans="1:12" ht="16.899999999999999" customHeight="1">
      <c r="A110" s="151" t="s">
        <v>74</v>
      </c>
      <c r="B110" s="151" t="s">
        <v>679</v>
      </c>
      <c r="C110" s="151" t="s">
        <v>66</v>
      </c>
      <c r="D110" s="151">
        <v>0</v>
      </c>
      <c r="E110" s="151">
        <v>1</v>
      </c>
      <c r="F110" s="151" t="s">
        <v>692</v>
      </c>
      <c r="G110" s="151" t="s">
        <v>681</v>
      </c>
      <c r="H110" s="151" t="s">
        <v>693</v>
      </c>
      <c r="I110" s="152">
        <v>1</v>
      </c>
      <c r="J110" s="153" t="str">
        <f t="shared" si="6"/>
        <v>都市的地域</v>
      </c>
      <c r="K110" s="152">
        <v>3</v>
      </c>
      <c r="L110" s="153" t="str">
        <f t="shared" si="7"/>
        <v>畑地型</v>
      </c>
    </row>
    <row r="111" spans="1:12" ht="16.899999999999999" customHeight="1">
      <c r="A111" s="151" t="s">
        <v>74</v>
      </c>
      <c r="B111" s="151" t="s">
        <v>694</v>
      </c>
      <c r="C111" s="151" t="s">
        <v>60</v>
      </c>
      <c r="D111" s="151">
        <v>0</v>
      </c>
      <c r="E111" s="151">
        <v>0</v>
      </c>
      <c r="F111" s="151" t="s">
        <v>695</v>
      </c>
      <c r="G111" s="151" t="s">
        <v>167</v>
      </c>
      <c r="H111" s="151" t="s">
        <v>167</v>
      </c>
      <c r="I111" s="152">
        <v>1</v>
      </c>
      <c r="J111" s="153" t="str">
        <f t="shared" si="6"/>
        <v>都市的地域</v>
      </c>
      <c r="K111" s="152">
        <v>3</v>
      </c>
      <c r="L111" s="153" t="str">
        <f t="shared" si="7"/>
        <v>畑地型</v>
      </c>
    </row>
    <row r="112" spans="1:12" ht="16.899999999999999" customHeight="1">
      <c r="A112" s="151" t="s">
        <v>74</v>
      </c>
      <c r="B112" s="151" t="s">
        <v>694</v>
      </c>
      <c r="C112" s="151" t="s">
        <v>61</v>
      </c>
      <c r="D112" s="151">
        <v>0</v>
      </c>
      <c r="E112" s="151">
        <v>1</v>
      </c>
      <c r="F112" s="151" t="s">
        <v>696</v>
      </c>
      <c r="G112" s="151" t="s">
        <v>167</v>
      </c>
      <c r="H112" s="151" t="s">
        <v>697</v>
      </c>
      <c r="I112" s="152">
        <v>2</v>
      </c>
      <c r="J112" s="153" t="str">
        <f t="shared" si="6"/>
        <v>平地農業地域</v>
      </c>
      <c r="K112" s="152">
        <v>3</v>
      </c>
      <c r="L112" s="153" t="str">
        <f t="shared" si="7"/>
        <v>畑地型</v>
      </c>
    </row>
    <row r="113" spans="1:12" ht="16.899999999999999" customHeight="1">
      <c r="A113" s="151" t="s">
        <v>74</v>
      </c>
      <c r="B113" s="151" t="s">
        <v>694</v>
      </c>
      <c r="C113" s="151" t="s">
        <v>62</v>
      </c>
      <c r="D113" s="151">
        <v>0</v>
      </c>
      <c r="E113" s="151">
        <v>1</v>
      </c>
      <c r="F113" s="151" t="s">
        <v>698</v>
      </c>
      <c r="G113" s="151" t="s">
        <v>167</v>
      </c>
      <c r="H113" s="151" t="s">
        <v>699</v>
      </c>
      <c r="I113" s="152">
        <v>1</v>
      </c>
      <c r="J113" s="153" t="str">
        <f t="shared" si="6"/>
        <v>都市的地域</v>
      </c>
      <c r="K113" s="152">
        <v>3</v>
      </c>
      <c r="L113" s="153" t="str">
        <f t="shared" si="7"/>
        <v>畑地型</v>
      </c>
    </row>
    <row r="114" spans="1:12" ht="16.899999999999999" customHeight="1">
      <c r="A114" s="151" t="s">
        <v>74</v>
      </c>
      <c r="B114" s="151" t="s">
        <v>694</v>
      </c>
      <c r="C114" s="151" t="s">
        <v>63</v>
      </c>
      <c r="D114" s="151">
        <v>0</v>
      </c>
      <c r="E114" s="151">
        <v>1</v>
      </c>
      <c r="F114" s="151" t="s">
        <v>700</v>
      </c>
      <c r="G114" s="151" t="s">
        <v>167</v>
      </c>
      <c r="H114" s="151" t="s">
        <v>701</v>
      </c>
      <c r="I114" s="152">
        <v>1</v>
      </c>
      <c r="J114" s="153" t="str">
        <f t="shared" si="6"/>
        <v>都市的地域</v>
      </c>
      <c r="K114" s="152">
        <v>3</v>
      </c>
      <c r="L114" s="153" t="str">
        <f t="shared" si="7"/>
        <v>畑地型</v>
      </c>
    </row>
    <row r="115" spans="1:12" ht="16.899999999999999" customHeight="1">
      <c r="A115" s="151" t="s">
        <v>74</v>
      </c>
      <c r="B115" s="151" t="s">
        <v>694</v>
      </c>
      <c r="C115" s="151" t="s">
        <v>64</v>
      </c>
      <c r="D115" s="151">
        <v>0</v>
      </c>
      <c r="E115" s="151">
        <v>1</v>
      </c>
      <c r="F115" s="151" t="s">
        <v>702</v>
      </c>
      <c r="G115" s="151" t="s">
        <v>167</v>
      </c>
      <c r="H115" s="151" t="s">
        <v>703</v>
      </c>
      <c r="I115" s="152">
        <v>1</v>
      </c>
      <c r="J115" s="153" t="str">
        <f t="shared" si="6"/>
        <v>都市的地域</v>
      </c>
      <c r="K115" s="152">
        <v>3</v>
      </c>
      <c r="L115" s="153" t="str">
        <f t="shared" si="7"/>
        <v>畑地型</v>
      </c>
    </row>
    <row r="116" spans="1:12" ht="16.899999999999999" customHeight="1">
      <c r="A116" s="151" t="s">
        <v>74</v>
      </c>
      <c r="B116" s="151" t="s">
        <v>694</v>
      </c>
      <c r="C116" s="151" t="s">
        <v>65</v>
      </c>
      <c r="D116" s="151">
        <v>0</v>
      </c>
      <c r="E116" s="151">
        <v>1</v>
      </c>
      <c r="F116" s="151" t="s">
        <v>704</v>
      </c>
      <c r="G116" s="151" t="s">
        <v>167</v>
      </c>
      <c r="H116" s="151" t="s">
        <v>705</v>
      </c>
      <c r="I116" s="152">
        <v>1</v>
      </c>
      <c r="J116" s="153" t="str">
        <f t="shared" si="6"/>
        <v>都市的地域</v>
      </c>
      <c r="K116" s="152">
        <v>3</v>
      </c>
      <c r="L116" s="153" t="str">
        <f t="shared" si="7"/>
        <v>畑地型</v>
      </c>
    </row>
    <row r="117" spans="1:12" ht="16.899999999999999" customHeight="1">
      <c r="A117" s="151" t="s">
        <v>74</v>
      </c>
      <c r="B117" s="151" t="s">
        <v>694</v>
      </c>
      <c r="C117" s="151" t="s">
        <v>66</v>
      </c>
      <c r="D117" s="151">
        <v>0</v>
      </c>
      <c r="E117" s="151">
        <v>1</v>
      </c>
      <c r="F117" s="151" t="s">
        <v>706</v>
      </c>
      <c r="G117" s="151" t="s">
        <v>167</v>
      </c>
      <c r="H117" s="151" t="s">
        <v>707</v>
      </c>
      <c r="I117" s="152">
        <v>1</v>
      </c>
      <c r="J117" s="153" t="str">
        <f t="shared" si="6"/>
        <v>都市的地域</v>
      </c>
      <c r="K117" s="152">
        <v>2</v>
      </c>
      <c r="L117" s="153" t="str">
        <f t="shared" si="7"/>
        <v>田畑型</v>
      </c>
    </row>
    <row r="118" spans="1:12" ht="16.899999999999999" customHeight="1">
      <c r="A118" s="151" t="s">
        <v>74</v>
      </c>
      <c r="B118" s="151" t="s">
        <v>708</v>
      </c>
      <c r="C118" s="151" t="s">
        <v>60</v>
      </c>
      <c r="D118" s="151">
        <v>1</v>
      </c>
      <c r="E118" s="151">
        <v>0</v>
      </c>
      <c r="F118" s="151" t="s">
        <v>709</v>
      </c>
      <c r="G118" s="151" t="s">
        <v>710</v>
      </c>
      <c r="H118" s="151" t="s">
        <v>710</v>
      </c>
      <c r="I118" s="152">
        <v>1</v>
      </c>
      <c r="J118" s="153" t="str">
        <f t="shared" si="6"/>
        <v>都市的地域</v>
      </c>
      <c r="K118" s="152">
        <v>3</v>
      </c>
      <c r="L118" s="153" t="str">
        <f t="shared" si="7"/>
        <v>畑地型</v>
      </c>
    </row>
    <row r="119" spans="1:12" ht="16.899999999999999" customHeight="1">
      <c r="A119" s="151" t="s">
        <v>74</v>
      </c>
      <c r="B119" s="151" t="s">
        <v>708</v>
      </c>
      <c r="C119" s="151" t="s">
        <v>61</v>
      </c>
      <c r="D119" s="151">
        <v>0</v>
      </c>
      <c r="E119" s="151">
        <v>1</v>
      </c>
      <c r="F119" s="151" t="s">
        <v>711</v>
      </c>
      <c r="G119" s="151" t="s">
        <v>710</v>
      </c>
      <c r="H119" s="151" t="s">
        <v>710</v>
      </c>
      <c r="I119" s="152">
        <v>1</v>
      </c>
      <c r="J119" s="153" t="str">
        <f t="shared" si="6"/>
        <v>都市的地域</v>
      </c>
      <c r="K119" s="152">
        <v>3</v>
      </c>
      <c r="L119" s="153" t="str">
        <f t="shared" si="7"/>
        <v>畑地型</v>
      </c>
    </row>
    <row r="120" spans="1:12" ht="16.899999999999999" customHeight="1">
      <c r="A120" s="151" t="s">
        <v>74</v>
      </c>
      <c r="B120" s="151" t="s">
        <v>708</v>
      </c>
      <c r="C120" s="151" t="s">
        <v>62</v>
      </c>
      <c r="D120" s="151">
        <v>0</v>
      </c>
      <c r="E120" s="151">
        <v>1</v>
      </c>
      <c r="F120" s="151" t="s">
        <v>712</v>
      </c>
      <c r="G120" s="151" t="s">
        <v>710</v>
      </c>
      <c r="H120" s="151" t="s">
        <v>713</v>
      </c>
      <c r="I120" s="152">
        <v>1</v>
      </c>
      <c r="J120" s="153" t="str">
        <f t="shared" si="6"/>
        <v>都市的地域</v>
      </c>
      <c r="K120" s="152">
        <v>3</v>
      </c>
      <c r="L120" s="153" t="str">
        <f t="shared" si="7"/>
        <v>畑地型</v>
      </c>
    </row>
    <row r="121" spans="1:12" ht="16.899999999999999" customHeight="1">
      <c r="A121" s="151" t="s">
        <v>74</v>
      </c>
      <c r="B121" s="151" t="s">
        <v>708</v>
      </c>
      <c r="C121" s="151" t="s">
        <v>63</v>
      </c>
      <c r="D121" s="151">
        <v>0</v>
      </c>
      <c r="E121" s="151">
        <v>1</v>
      </c>
      <c r="F121" s="151" t="s">
        <v>714</v>
      </c>
      <c r="G121" s="151" t="s">
        <v>710</v>
      </c>
      <c r="H121" s="151" t="s">
        <v>715</v>
      </c>
      <c r="I121" s="152">
        <v>1</v>
      </c>
      <c r="J121" s="153" t="str">
        <f t="shared" si="6"/>
        <v>都市的地域</v>
      </c>
      <c r="K121" s="152">
        <v>3</v>
      </c>
      <c r="L121" s="153" t="str">
        <f t="shared" si="7"/>
        <v>畑地型</v>
      </c>
    </row>
    <row r="122" spans="1:12" ht="16.899999999999999" customHeight="1">
      <c r="A122" s="151" t="s">
        <v>74</v>
      </c>
      <c r="B122" s="151" t="s">
        <v>708</v>
      </c>
      <c r="C122" s="151" t="s">
        <v>64</v>
      </c>
      <c r="D122" s="151">
        <v>0</v>
      </c>
      <c r="E122" s="151">
        <v>1</v>
      </c>
      <c r="F122" s="151" t="s">
        <v>716</v>
      </c>
      <c r="G122" s="151" t="s">
        <v>710</v>
      </c>
      <c r="H122" s="151" t="s">
        <v>717</v>
      </c>
      <c r="I122" s="152">
        <v>1</v>
      </c>
      <c r="J122" s="153" t="str">
        <f t="shared" si="6"/>
        <v>都市的地域</v>
      </c>
      <c r="K122" s="152">
        <v>3</v>
      </c>
      <c r="L122" s="153" t="str">
        <f t="shared" si="7"/>
        <v>畑地型</v>
      </c>
    </row>
    <row r="123" spans="1:12" ht="16.899999999999999" customHeight="1">
      <c r="A123" s="151" t="s">
        <v>74</v>
      </c>
      <c r="B123" s="151" t="s">
        <v>708</v>
      </c>
      <c r="C123" s="151" t="s">
        <v>65</v>
      </c>
      <c r="D123" s="151">
        <v>0</v>
      </c>
      <c r="E123" s="151">
        <v>1</v>
      </c>
      <c r="F123" s="151" t="s">
        <v>718</v>
      </c>
      <c r="G123" s="151" t="s">
        <v>710</v>
      </c>
      <c r="H123" s="151" t="s">
        <v>719</v>
      </c>
      <c r="I123" s="152">
        <v>1</v>
      </c>
      <c r="J123" s="153" t="str">
        <f t="shared" si="6"/>
        <v>都市的地域</v>
      </c>
      <c r="K123" s="152">
        <v>3</v>
      </c>
      <c r="L123" s="153" t="str">
        <f t="shared" si="7"/>
        <v>畑地型</v>
      </c>
    </row>
    <row r="124" spans="1:12" ht="16.899999999999999" customHeight="1">
      <c r="A124" s="151" t="s">
        <v>74</v>
      </c>
      <c r="B124" s="151" t="s">
        <v>708</v>
      </c>
      <c r="C124" s="151" t="s">
        <v>66</v>
      </c>
      <c r="D124" s="151">
        <v>0</v>
      </c>
      <c r="E124" s="151">
        <v>1</v>
      </c>
      <c r="F124" s="151" t="s">
        <v>720</v>
      </c>
      <c r="G124" s="151" t="s">
        <v>710</v>
      </c>
      <c r="H124" s="151" t="s">
        <v>721</v>
      </c>
      <c r="I124" s="152">
        <v>1</v>
      </c>
      <c r="J124" s="153" t="str">
        <f t="shared" si="6"/>
        <v>都市的地域</v>
      </c>
      <c r="K124" s="152">
        <v>3</v>
      </c>
      <c r="L124" s="153" t="str">
        <f t="shared" si="7"/>
        <v>畑地型</v>
      </c>
    </row>
    <row r="125" spans="1:12" ht="16.899999999999999" customHeight="1">
      <c r="A125" s="151" t="s">
        <v>74</v>
      </c>
      <c r="B125" s="151" t="s">
        <v>708</v>
      </c>
      <c r="C125" s="151" t="s">
        <v>67</v>
      </c>
      <c r="D125" s="151">
        <v>0</v>
      </c>
      <c r="E125" s="151">
        <v>1</v>
      </c>
      <c r="F125" s="151" t="s">
        <v>722</v>
      </c>
      <c r="G125" s="151" t="s">
        <v>710</v>
      </c>
      <c r="H125" s="151" t="s">
        <v>723</v>
      </c>
      <c r="I125" s="152">
        <v>1</v>
      </c>
      <c r="J125" s="153" t="str">
        <f t="shared" si="6"/>
        <v>都市的地域</v>
      </c>
      <c r="K125" s="152">
        <v>3</v>
      </c>
      <c r="L125" s="153" t="str">
        <f t="shared" si="7"/>
        <v>畑地型</v>
      </c>
    </row>
    <row r="126" spans="1:12" ht="16.899999999999999" customHeight="1">
      <c r="A126" s="151" t="s">
        <v>74</v>
      </c>
      <c r="B126" s="151" t="s">
        <v>708</v>
      </c>
      <c r="C126" s="151" t="s">
        <v>68</v>
      </c>
      <c r="D126" s="151">
        <v>0</v>
      </c>
      <c r="E126" s="151">
        <v>1</v>
      </c>
      <c r="F126" s="151" t="s">
        <v>724</v>
      </c>
      <c r="G126" s="151" t="s">
        <v>710</v>
      </c>
      <c r="H126" s="151" t="s">
        <v>725</v>
      </c>
      <c r="I126" s="152">
        <v>1</v>
      </c>
      <c r="J126" s="153" t="str">
        <f t="shared" si="6"/>
        <v>都市的地域</v>
      </c>
      <c r="K126" s="152">
        <v>3</v>
      </c>
      <c r="L126" s="153" t="str">
        <f t="shared" si="7"/>
        <v>畑地型</v>
      </c>
    </row>
    <row r="127" spans="1:12" ht="16.899999999999999" customHeight="1">
      <c r="A127" s="151" t="s">
        <v>74</v>
      </c>
      <c r="B127" s="151" t="s">
        <v>708</v>
      </c>
      <c r="C127" s="151" t="s">
        <v>69</v>
      </c>
      <c r="D127" s="151">
        <v>0</v>
      </c>
      <c r="E127" s="151">
        <v>1</v>
      </c>
      <c r="F127" s="151" t="s">
        <v>726</v>
      </c>
      <c r="G127" s="151" t="s">
        <v>710</v>
      </c>
      <c r="H127" s="151" t="s">
        <v>727</v>
      </c>
      <c r="I127" s="152">
        <v>1</v>
      </c>
      <c r="J127" s="153" t="str">
        <f t="shared" si="6"/>
        <v>都市的地域</v>
      </c>
      <c r="K127" s="152">
        <v>3</v>
      </c>
      <c r="L127" s="153" t="str">
        <f t="shared" si="7"/>
        <v>畑地型</v>
      </c>
    </row>
    <row r="128" spans="1:12" ht="16.899999999999999" customHeight="1">
      <c r="A128" s="151" t="s">
        <v>74</v>
      </c>
      <c r="B128" s="151" t="s">
        <v>84</v>
      </c>
      <c r="C128" s="151" t="s">
        <v>60</v>
      </c>
      <c r="D128" s="151">
        <v>1</v>
      </c>
      <c r="E128" s="151">
        <v>0</v>
      </c>
      <c r="F128" s="151" t="s">
        <v>728</v>
      </c>
      <c r="G128" s="151" t="s">
        <v>729</v>
      </c>
      <c r="H128" s="151" t="s">
        <v>729</v>
      </c>
      <c r="I128" s="152">
        <v>1</v>
      </c>
      <c r="J128" s="153" t="str">
        <f t="shared" si="6"/>
        <v>都市的地域</v>
      </c>
      <c r="K128" s="152">
        <v>2</v>
      </c>
      <c r="L128" s="153" t="str">
        <f t="shared" si="7"/>
        <v>田畑型</v>
      </c>
    </row>
    <row r="129" spans="1:12" ht="16.899999999999999" customHeight="1">
      <c r="A129" s="151" t="s">
        <v>74</v>
      </c>
      <c r="B129" s="151" t="s">
        <v>84</v>
      </c>
      <c r="C129" s="151" t="s">
        <v>61</v>
      </c>
      <c r="D129" s="151">
        <v>0</v>
      </c>
      <c r="E129" s="151">
        <v>0</v>
      </c>
      <c r="F129" s="151" t="s">
        <v>730</v>
      </c>
      <c r="G129" s="151" t="s">
        <v>729</v>
      </c>
      <c r="H129" s="151" t="s">
        <v>729</v>
      </c>
      <c r="I129" s="152">
        <v>1</v>
      </c>
      <c r="J129" s="153" t="str">
        <f t="shared" si="6"/>
        <v>都市的地域</v>
      </c>
      <c r="K129" s="152">
        <v>3</v>
      </c>
      <c r="L129" s="153" t="str">
        <f t="shared" si="7"/>
        <v>畑地型</v>
      </c>
    </row>
    <row r="130" spans="1:12" ht="16.899999999999999" customHeight="1">
      <c r="A130" s="151" t="s">
        <v>74</v>
      </c>
      <c r="B130" s="151" t="s">
        <v>84</v>
      </c>
      <c r="C130" s="151" t="s">
        <v>62</v>
      </c>
      <c r="D130" s="151">
        <v>0</v>
      </c>
      <c r="E130" s="151">
        <v>0</v>
      </c>
      <c r="F130" s="151" t="s">
        <v>731</v>
      </c>
      <c r="G130" s="151" t="s">
        <v>729</v>
      </c>
      <c r="H130" s="151" t="s">
        <v>732</v>
      </c>
      <c r="I130" s="152">
        <v>1</v>
      </c>
      <c r="J130" s="153" t="str">
        <f t="shared" si="6"/>
        <v>都市的地域</v>
      </c>
      <c r="K130" s="152">
        <v>2</v>
      </c>
      <c r="L130" s="153" t="str">
        <f t="shared" si="7"/>
        <v>田畑型</v>
      </c>
    </row>
    <row r="131" spans="1:12" ht="16.899999999999999" customHeight="1">
      <c r="A131" s="151" t="s">
        <v>74</v>
      </c>
      <c r="B131" s="151" t="s">
        <v>84</v>
      </c>
      <c r="C131" s="151" t="s">
        <v>63</v>
      </c>
      <c r="D131" s="151">
        <v>0</v>
      </c>
      <c r="E131" s="151">
        <v>0</v>
      </c>
      <c r="F131" s="151" t="s">
        <v>733</v>
      </c>
      <c r="G131" s="151" t="s">
        <v>729</v>
      </c>
      <c r="H131" s="151" t="s">
        <v>734</v>
      </c>
      <c r="I131" s="152">
        <v>1</v>
      </c>
      <c r="J131" s="153" t="str">
        <f t="shared" si="6"/>
        <v>都市的地域</v>
      </c>
      <c r="K131" s="152">
        <v>3</v>
      </c>
      <c r="L131" s="153" t="str">
        <f t="shared" si="7"/>
        <v>畑地型</v>
      </c>
    </row>
    <row r="132" spans="1:12" ht="16.899999999999999" customHeight="1">
      <c r="A132" s="151" t="s">
        <v>74</v>
      </c>
      <c r="B132" s="151" t="s">
        <v>84</v>
      </c>
      <c r="C132" s="151" t="s">
        <v>64</v>
      </c>
      <c r="D132" s="151">
        <v>0</v>
      </c>
      <c r="E132" s="151">
        <v>0</v>
      </c>
      <c r="F132" s="151" t="s">
        <v>735</v>
      </c>
      <c r="G132" s="151" t="s">
        <v>729</v>
      </c>
      <c r="H132" s="151" t="s">
        <v>736</v>
      </c>
      <c r="I132" s="152">
        <v>2</v>
      </c>
      <c r="J132" s="153" t="str">
        <f t="shared" si="6"/>
        <v>平地農業地域</v>
      </c>
      <c r="K132" s="152">
        <v>3</v>
      </c>
      <c r="L132" s="153" t="str">
        <f t="shared" si="7"/>
        <v>畑地型</v>
      </c>
    </row>
    <row r="133" spans="1:12" ht="16.899999999999999" customHeight="1">
      <c r="A133" s="151" t="s">
        <v>74</v>
      </c>
      <c r="B133" s="151" t="s">
        <v>84</v>
      </c>
      <c r="C133" s="151" t="s">
        <v>65</v>
      </c>
      <c r="D133" s="151">
        <v>0</v>
      </c>
      <c r="E133" s="151">
        <v>0</v>
      </c>
      <c r="F133" s="151" t="s">
        <v>737</v>
      </c>
      <c r="G133" s="151" t="s">
        <v>729</v>
      </c>
      <c r="H133" s="151" t="s">
        <v>353</v>
      </c>
      <c r="I133" s="152">
        <v>1</v>
      </c>
      <c r="J133" s="153" t="str">
        <f t="shared" si="6"/>
        <v>都市的地域</v>
      </c>
      <c r="K133" s="152">
        <v>1</v>
      </c>
      <c r="L133" s="153" t="str">
        <f t="shared" si="7"/>
        <v>水田型</v>
      </c>
    </row>
    <row r="134" spans="1:12" ht="16.899999999999999" customHeight="1">
      <c r="A134" s="151" t="s">
        <v>74</v>
      </c>
      <c r="B134" s="151" t="s">
        <v>84</v>
      </c>
      <c r="C134" s="151" t="s">
        <v>66</v>
      </c>
      <c r="D134" s="151">
        <v>0</v>
      </c>
      <c r="E134" s="151">
        <v>0</v>
      </c>
      <c r="F134" s="151" t="s">
        <v>738</v>
      </c>
      <c r="G134" s="151" t="s">
        <v>729</v>
      </c>
      <c r="H134" s="151" t="s">
        <v>739</v>
      </c>
      <c r="I134" s="152">
        <v>1</v>
      </c>
      <c r="J134" s="153" t="str">
        <f t="shared" si="6"/>
        <v>都市的地域</v>
      </c>
      <c r="K134" s="152">
        <v>1</v>
      </c>
      <c r="L134" s="153" t="str">
        <f t="shared" si="7"/>
        <v>水田型</v>
      </c>
    </row>
    <row r="135" spans="1:12" ht="16.899999999999999" customHeight="1">
      <c r="A135" s="151" t="s">
        <v>74</v>
      </c>
      <c r="B135" s="151" t="s">
        <v>84</v>
      </c>
      <c r="C135" s="151" t="s">
        <v>67</v>
      </c>
      <c r="D135" s="151">
        <v>0</v>
      </c>
      <c r="E135" s="151">
        <v>0</v>
      </c>
      <c r="F135" s="151" t="s">
        <v>740</v>
      </c>
      <c r="G135" s="151" t="s">
        <v>729</v>
      </c>
      <c r="H135" s="151" t="s">
        <v>741</v>
      </c>
      <c r="I135" s="152">
        <v>1</v>
      </c>
      <c r="J135" s="153" t="str">
        <f t="shared" si="6"/>
        <v>都市的地域</v>
      </c>
      <c r="K135" s="152">
        <v>2</v>
      </c>
      <c r="L135" s="153" t="str">
        <f t="shared" si="7"/>
        <v>田畑型</v>
      </c>
    </row>
    <row r="136" spans="1:12" ht="16.899999999999999" customHeight="1">
      <c r="A136" s="151" t="s">
        <v>74</v>
      </c>
      <c r="B136" s="151" t="s">
        <v>84</v>
      </c>
      <c r="C136" s="151" t="s">
        <v>68</v>
      </c>
      <c r="D136" s="151">
        <v>0</v>
      </c>
      <c r="E136" s="151">
        <v>0</v>
      </c>
      <c r="F136" s="151" t="s">
        <v>742</v>
      </c>
      <c r="G136" s="151" t="s">
        <v>729</v>
      </c>
      <c r="H136" s="151" t="s">
        <v>743</v>
      </c>
      <c r="I136" s="152">
        <v>1</v>
      </c>
      <c r="J136" s="153" t="str">
        <f t="shared" si="6"/>
        <v>都市的地域</v>
      </c>
      <c r="K136" s="152">
        <v>2</v>
      </c>
      <c r="L136" s="153" t="str">
        <f t="shared" si="7"/>
        <v>田畑型</v>
      </c>
    </row>
    <row r="137" spans="1:12" ht="16.899999999999999" customHeight="1">
      <c r="A137" s="151" t="s">
        <v>74</v>
      </c>
      <c r="B137" s="151" t="s">
        <v>84</v>
      </c>
      <c r="C137" s="151" t="s">
        <v>69</v>
      </c>
      <c r="D137" s="151">
        <v>0</v>
      </c>
      <c r="E137" s="151">
        <v>0</v>
      </c>
      <c r="F137" s="151" t="s">
        <v>744</v>
      </c>
      <c r="G137" s="151" t="s">
        <v>729</v>
      </c>
      <c r="H137" s="151" t="s">
        <v>745</v>
      </c>
      <c r="I137" s="152">
        <v>2</v>
      </c>
      <c r="J137" s="153" t="str">
        <f t="shared" ref="J137:J200" si="8">VLOOKUP(I137,$I$3:$J$6,2)</f>
        <v>平地農業地域</v>
      </c>
      <c r="K137" s="152">
        <v>2</v>
      </c>
      <c r="L137" s="153" t="str">
        <f t="shared" ref="L137:L200" si="9">VLOOKUP(K137,$K$3:$L$5,2)</f>
        <v>田畑型</v>
      </c>
    </row>
    <row r="138" spans="1:12" ht="16.899999999999999" customHeight="1">
      <c r="A138" s="151" t="s">
        <v>74</v>
      </c>
      <c r="B138" s="151" t="s">
        <v>84</v>
      </c>
      <c r="C138" s="151" t="s">
        <v>70</v>
      </c>
      <c r="D138" s="151">
        <v>0</v>
      </c>
      <c r="E138" s="151">
        <v>0</v>
      </c>
      <c r="F138" s="151" t="s">
        <v>746</v>
      </c>
      <c r="G138" s="151" t="s">
        <v>729</v>
      </c>
      <c r="H138" s="151" t="s">
        <v>747</v>
      </c>
      <c r="I138" s="152">
        <v>1</v>
      </c>
      <c r="J138" s="153" t="str">
        <f t="shared" si="8"/>
        <v>都市的地域</v>
      </c>
      <c r="K138" s="152">
        <v>2</v>
      </c>
      <c r="L138" s="153" t="str">
        <f t="shared" si="9"/>
        <v>田畑型</v>
      </c>
    </row>
    <row r="139" spans="1:12" ht="16.899999999999999" customHeight="1">
      <c r="A139" s="151" t="s">
        <v>74</v>
      </c>
      <c r="B139" s="151" t="s">
        <v>84</v>
      </c>
      <c r="C139" s="151" t="s">
        <v>71</v>
      </c>
      <c r="D139" s="151">
        <v>0</v>
      </c>
      <c r="E139" s="151">
        <v>0</v>
      </c>
      <c r="F139" s="151" t="s">
        <v>748</v>
      </c>
      <c r="G139" s="151" t="s">
        <v>729</v>
      </c>
      <c r="H139" s="151" t="s">
        <v>749</v>
      </c>
      <c r="I139" s="152">
        <v>1</v>
      </c>
      <c r="J139" s="153" t="str">
        <f t="shared" si="8"/>
        <v>都市的地域</v>
      </c>
      <c r="K139" s="152">
        <v>1</v>
      </c>
      <c r="L139" s="153" t="str">
        <f t="shared" si="9"/>
        <v>水田型</v>
      </c>
    </row>
    <row r="140" spans="1:12" ht="16.899999999999999" customHeight="1">
      <c r="A140" s="151" t="s">
        <v>74</v>
      </c>
      <c r="B140" s="151" t="s">
        <v>750</v>
      </c>
      <c r="C140" s="151" t="s">
        <v>60</v>
      </c>
      <c r="D140" s="151">
        <v>1</v>
      </c>
      <c r="E140" s="151">
        <v>0</v>
      </c>
      <c r="F140" s="151" t="s">
        <v>751</v>
      </c>
      <c r="G140" s="151" t="s">
        <v>752</v>
      </c>
      <c r="H140" s="151" t="s">
        <v>752</v>
      </c>
      <c r="I140" s="152">
        <v>1</v>
      </c>
      <c r="J140" s="153" t="str">
        <f t="shared" si="8"/>
        <v>都市的地域</v>
      </c>
      <c r="K140" s="152">
        <v>3</v>
      </c>
      <c r="L140" s="153" t="str">
        <f t="shared" si="9"/>
        <v>畑地型</v>
      </c>
    </row>
    <row r="141" spans="1:12" ht="16.899999999999999" customHeight="1">
      <c r="A141" s="151" t="s">
        <v>74</v>
      </c>
      <c r="B141" s="151" t="s">
        <v>750</v>
      </c>
      <c r="C141" s="151" t="s">
        <v>61</v>
      </c>
      <c r="D141" s="151">
        <v>0</v>
      </c>
      <c r="E141" s="151">
        <v>0</v>
      </c>
      <c r="F141" s="151" t="s">
        <v>753</v>
      </c>
      <c r="G141" s="151" t="s">
        <v>752</v>
      </c>
      <c r="H141" s="151" t="s">
        <v>752</v>
      </c>
      <c r="I141" s="152">
        <v>1</v>
      </c>
      <c r="J141" s="153" t="str">
        <f t="shared" si="8"/>
        <v>都市的地域</v>
      </c>
      <c r="K141" s="152">
        <v>3</v>
      </c>
      <c r="L141" s="153" t="str">
        <f t="shared" si="9"/>
        <v>畑地型</v>
      </c>
    </row>
    <row r="142" spans="1:12" ht="16.899999999999999" customHeight="1">
      <c r="A142" s="151" t="s">
        <v>74</v>
      </c>
      <c r="B142" s="151" t="s">
        <v>750</v>
      </c>
      <c r="C142" s="151" t="s">
        <v>62</v>
      </c>
      <c r="D142" s="151">
        <v>0</v>
      </c>
      <c r="E142" s="151">
        <v>0</v>
      </c>
      <c r="F142" s="151" t="s">
        <v>754</v>
      </c>
      <c r="G142" s="151" t="s">
        <v>752</v>
      </c>
      <c r="H142" s="151" t="s">
        <v>755</v>
      </c>
      <c r="I142" s="152">
        <v>1</v>
      </c>
      <c r="J142" s="153" t="str">
        <f t="shared" si="8"/>
        <v>都市的地域</v>
      </c>
      <c r="K142" s="152">
        <v>3</v>
      </c>
      <c r="L142" s="153" t="str">
        <f t="shared" si="9"/>
        <v>畑地型</v>
      </c>
    </row>
    <row r="143" spans="1:12" ht="16.899999999999999" customHeight="1">
      <c r="A143" s="151" t="s">
        <v>74</v>
      </c>
      <c r="B143" s="151" t="s">
        <v>750</v>
      </c>
      <c r="C143" s="151" t="s">
        <v>63</v>
      </c>
      <c r="D143" s="151">
        <v>0</v>
      </c>
      <c r="E143" s="151">
        <v>0</v>
      </c>
      <c r="F143" s="151" t="s">
        <v>756</v>
      </c>
      <c r="G143" s="151" t="s">
        <v>752</v>
      </c>
      <c r="H143" s="151" t="s">
        <v>757</v>
      </c>
      <c r="I143" s="152">
        <v>1</v>
      </c>
      <c r="J143" s="153" t="str">
        <f t="shared" si="8"/>
        <v>都市的地域</v>
      </c>
      <c r="K143" s="152">
        <v>3</v>
      </c>
      <c r="L143" s="153" t="str">
        <f t="shared" si="9"/>
        <v>畑地型</v>
      </c>
    </row>
    <row r="144" spans="1:12" ht="16.899999999999999" customHeight="1">
      <c r="A144" s="151" t="s">
        <v>74</v>
      </c>
      <c r="B144" s="151" t="s">
        <v>85</v>
      </c>
      <c r="C144" s="151" t="s">
        <v>60</v>
      </c>
      <c r="D144" s="151">
        <v>1</v>
      </c>
      <c r="E144" s="151">
        <v>0</v>
      </c>
      <c r="F144" s="151" t="s">
        <v>758</v>
      </c>
      <c r="G144" s="151" t="s">
        <v>759</v>
      </c>
      <c r="H144" s="151" t="s">
        <v>759</v>
      </c>
      <c r="I144" s="152">
        <v>1</v>
      </c>
      <c r="J144" s="153" t="str">
        <f t="shared" si="8"/>
        <v>都市的地域</v>
      </c>
      <c r="K144" s="152">
        <v>3</v>
      </c>
      <c r="L144" s="153" t="str">
        <f t="shared" si="9"/>
        <v>畑地型</v>
      </c>
    </row>
    <row r="145" spans="1:12" ht="16.899999999999999" customHeight="1">
      <c r="A145" s="151" t="s">
        <v>74</v>
      </c>
      <c r="B145" s="151" t="s">
        <v>85</v>
      </c>
      <c r="C145" s="151" t="s">
        <v>61</v>
      </c>
      <c r="D145" s="151">
        <v>0</v>
      </c>
      <c r="E145" s="151">
        <v>0</v>
      </c>
      <c r="F145" s="151" t="s">
        <v>760</v>
      </c>
      <c r="G145" s="151" t="s">
        <v>759</v>
      </c>
      <c r="H145" s="151" t="s">
        <v>759</v>
      </c>
      <c r="I145" s="152">
        <v>1</v>
      </c>
      <c r="J145" s="153" t="str">
        <f t="shared" si="8"/>
        <v>都市的地域</v>
      </c>
      <c r="K145" s="152">
        <v>3</v>
      </c>
      <c r="L145" s="153" t="str">
        <f t="shared" si="9"/>
        <v>畑地型</v>
      </c>
    </row>
    <row r="146" spans="1:12" ht="16.899999999999999" customHeight="1">
      <c r="A146" s="151" t="s">
        <v>74</v>
      </c>
      <c r="B146" s="151" t="s">
        <v>85</v>
      </c>
      <c r="C146" s="151" t="s">
        <v>62</v>
      </c>
      <c r="D146" s="151">
        <v>0</v>
      </c>
      <c r="E146" s="151">
        <v>0</v>
      </c>
      <c r="F146" s="151" t="s">
        <v>761</v>
      </c>
      <c r="G146" s="151" t="s">
        <v>759</v>
      </c>
      <c r="H146" s="151" t="s">
        <v>762</v>
      </c>
      <c r="I146" s="152">
        <v>1</v>
      </c>
      <c r="J146" s="153" t="str">
        <f t="shared" si="8"/>
        <v>都市的地域</v>
      </c>
      <c r="K146" s="152">
        <v>3</v>
      </c>
      <c r="L146" s="153" t="str">
        <f t="shared" si="9"/>
        <v>畑地型</v>
      </c>
    </row>
    <row r="147" spans="1:12" ht="16.899999999999999" customHeight="1">
      <c r="A147" s="151" t="s">
        <v>74</v>
      </c>
      <c r="B147" s="151" t="s">
        <v>85</v>
      </c>
      <c r="C147" s="151" t="s">
        <v>63</v>
      </c>
      <c r="D147" s="151">
        <v>0</v>
      </c>
      <c r="E147" s="151">
        <v>0</v>
      </c>
      <c r="F147" s="151" t="s">
        <v>763</v>
      </c>
      <c r="G147" s="151" t="s">
        <v>759</v>
      </c>
      <c r="H147" s="151" t="s">
        <v>764</v>
      </c>
      <c r="I147" s="152">
        <v>1</v>
      </c>
      <c r="J147" s="153" t="str">
        <f t="shared" si="8"/>
        <v>都市的地域</v>
      </c>
      <c r="K147" s="152">
        <v>2</v>
      </c>
      <c r="L147" s="153" t="str">
        <f t="shared" si="9"/>
        <v>田畑型</v>
      </c>
    </row>
    <row r="148" spans="1:12" ht="16.899999999999999" customHeight="1">
      <c r="A148" s="151" t="s">
        <v>74</v>
      </c>
      <c r="B148" s="151" t="s">
        <v>85</v>
      </c>
      <c r="C148" s="151" t="s">
        <v>64</v>
      </c>
      <c r="D148" s="151">
        <v>0</v>
      </c>
      <c r="E148" s="151">
        <v>0</v>
      </c>
      <c r="F148" s="151" t="s">
        <v>765</v>
      </c>
      <c r="G148" s="151" t="s">
        <v>759</v>
      </c>
      <c r="H148" s="151" t="s">
        <v>766</v>
      </c>
      <c r="I148" s="152">
        <v>1</v>
      </c>
      <c r="J148" s="153" t="str">
        <f t="shared" si="8"/>
        <v>都市的地域</v>
      </c>
      <c r="K148" s="152">
        <v>3</v>
      </c>
      <c r="L148" s="153" t="str">
        <f t="shared" si="9"/>
        <v>畑地型</v>
      </c>
    </row>
    <row r="149" spans="1:12" ht="16.899999999999999" customHeight="1">
      <c r="A149" s="151" t="s">
        <v>74</v>
      </c>
      <c r="B149" s="151" t="s">
        <v>85</v>
      </c>
      <c r="C149" s="151" t="s">
        <v>65</v>
      </c>
      <c r="D149" s="151">
        <v>0</v>
      </c>
      <c r="E149" s="151">
        <v>0</v>
      </c>
      <c r="F149" s="151" t="s">
        <v>767</v>
      </c>
      <c r="G149" s="151" t="s">
        <v>759</v>
      </c>
      <c r="H149" s="151" t="s">
        <v>768</v>
      </c>
      <c r="I149" s="152">
        <v>1</v>
      </c>
      <c r="J149" s="153" t="str">
        <f t="shared" si="8"/>
        <v>都市的地域</v>
      </c>
      <c r="K149" s="152">
        <v>3</v>
      </c>
      <c r="L149" s="153" t="str">
        <f t="shared" si="9"/>
        <v>畑地型</v>
      </c>
    </row>
    <row r="150" spans="1:12" ht="16.899999999999999" customHeight="1">
      <c r="A150" s="151" t="s">
        <v>74</v>
      </c>
      <c r="B150" s="151" t="s">
        <v>85</v>
      </c>
      <c r="C150" s="151" t="s">
        <v>66</v>
      </c>
      <c r="D150" s="151">
        <v>0</v>
      </c>
      <c r="E150" s="151">
        <v>0</v>
      </c>
      <c r="F150" s="151" t="s">
        <v>769</v>
      </c>
      <c r="G150" s="151" t="s">
        <v>759</v>
      </c>
      <c r="H150" s="151" t="s">
        <v>770</v>
      </c>
      <c r="I150" s="152">
        <v>1</v>
      </c>
      <c r="J150" s="153" t="str">
        <f t="shared" si="8"/>
        <v>都市的地域</v>
      </c>
      <c r="K150" s="152">
        <v>3</v>
      </c>
      <c r="L150" s="153" t="str">
        <f t="shared" si="9"/>
        <v>畑地型</v>
      </c>
    </row>
    <row r="151" spans="1:12" ht="16.899999999999999" customHeight="1">
      <c r="A151" s="151" t="s">
        <v>74</v>
      </c>
      <c r="B151" s="151" t="s">
        <v>85</v>
      </c>
      <c r="C151" s="151" t="s">
        <v>67</v>
      </c>
      <c r="D151" s="151">
        <v>0</v>
      </c>
      <c r="E151" s="151">
        <v>0</v>
      </c>
      <c r="F151" s="151" t="s">
        <v>771</v>
      </c>
      <c r="G151" s="151" t="s">
        <v>759</v>
      </c>
      <c r="H151" s="151" t="s">
        <v>772</v>
      </c>
      <c r="I151" s="152">
        <v>1</v>
      </c>
      <c r="J151" s="153" t="str">
        <f t="shared" si="8"/>
        <v>都市的地域</v>
      </c>
      <c r="K151" s="152">
        <v>3</v>
      </c>
      <c r="L151" s="153" t="str">
        <f t="shared" si="9"/>
        <v>畑地型</v>
      </c>
    </row>
    <row r="152" spans="1:12" ht="16.899999999999999" customHeight="1">
      <c r="A152" s="151" t="s">
        <v>74</v>
      </c>
      <c r="B152" s="151" t="s">
        <v>86</v>
      </c>
      <c r="C152" s="151" t="s">
        <v>60</v>
      </c>
      <c r="D152" s="151">
        <v>1</v>
      </c>
      <c r="E152" s="151">
        <v>0</v>
      </c>
      <c r="F152" s="151" t="s">
        <v>773</v>
      </c>
      <c r="G152" s="151" t="s">
        <v>774</v>
      </c>
      <c r="H152" s="151" t="s">
        <v>774</v>
      </c>
      <c r="I152" s="152">
        <v>1</v>
      </c>
      <c r="J152" s="153" t="str">
        <f t="shared" si="8"/>
        <v>都市的地域</v>
      </c>
      <c r="K152" s="152">
        <v>3</v>
      </c>
      <c r="L152" s="153" t="str">
        <f t="shared" si="9"/>
        <v>畑地型</v>
      </c>
    </row>
    <row r="153" spans="1:12" ht="16.899999999999999" customHeight="1">
      <c r="A153" s="151" t="s">
        <v>74</v>
      </c>
      <c r="B153" s="151" t="s">
        <v>86</v>
      </c>
      <c r="C153" s="151" t="s">
        <v>61</v>
      </c>
      <c r="D153" s="151">
        <v>0</v>
      </c>
      <c r="E153" s="151">
        <v>0</v>
      </c>
      <c r="F153" s="151" t="s">
        <v>775</v>
      </c>
      <c r="G153" s="151" t="s">
        <v>774</v>
      </c>
      <c r="H153" s="151" t="s">
        <v>776</v>
      </c>
      <c r="I153" s="152">
        <v>1</v>
      </c>
      <c r="J153" s="153" t="str">
        <f t="shared" si="8"/>
        <v>都市的地域</v>
      </c>
      <c r="K153" s="152">
        <v>3</v>
      </c>
      <c r="L153" s="153" t="str">
        <f t="shared" si="9"/>
        <v>畑地型</v>
      </c>
    </row>
    <row r="154" spans="1:12" ht="16.899999999999999" customHeight="1">
      <c r="A154" s="151" t="s">
        <v>74</v>
      </c>
      <c r="B154" s="151" t="s">
        <v>86</v>
      </c>
      <c r="C154" s="151" t="s">
        <v>62</v>
      </c>
      <c r="D154" s="151">
        <v>0</v>
      </c>
      <c r="E154" s="151">
        <v>0</v>
      </c>
      <c r="F154" s="151" t="s">
        <v>777</v>
      </c>
      <c r="G154" s="151" t="s">
        <v>774</v>
      </c>
      <c r="H154" s="151" t="s">
        <v>778</v>
      </c>
      <c r="I154" s="152">
        <v>3</v>
      </c>
      <c r="J154" s="153" t="str">
        <f t="shared" si="8"/>
        <v>中間農業地域</v>
      </c>
      <c r="K154" s="152">
        <v>3</v>
      </c>
      <c r="L154" s="153" t="str">
        <f t="shared" si="9"/>
        <v>畑地型</v>
      </c>
    </row>
    <row r="155" spans="1:12" ht="16.899999999999999" customHeight="1">
      <c r="A155" s="151" t="s">
        <v>74</v>
      </c>
      <c r="B155" s="151" t="s">
        <v>86</v>
      </c>
      <c r="C155" s="151" t="s">
        <v>63</v>
      </c>
      <c r="D155" s="151">
        <v>0</v>
      </c>
      <c r="E155" s="151">
        <v>0</v>
      </c>
      <c r="F155" s="151" t="s">
        <v>779</v>
      </c>
      <c r="G155" s="151" t="s">
        <v>774</v>
      </c>
      <c r="H155" s="151" t="s">
        <v>780</v>
      </c>
      <c r="I155" s="152">
        <v>3</v>
      </c>
      <c r="J155" s="153" t="str">
        <f t="shared" si="8"/>
        <v>中間農業地域</v>
      </c>
      <c r="K155" s="152">
        <v>3</v>
      </c>
      <c r="L155" s="153" t="str">
        <f t="shared" si="9"/>
        <v>畑地型</v>
      </c>
    </row>
    <row r="156" spans="1:12" ht="16.899999999999999" customHeight="1">
      <c r="A156" s="151" t="s">
        <v>74</v>
      </c>
      <c r="B156" s="151" t="s">
        <v>86</v>
      </c>
      <c r="C156" s="151" t="s">
        <v>64</v>
      </c>
      <c r="D156" s="151">
        <v>0</v>
      </c>
      <c r="E156" s="151">
        <v>0</v>
      </c>
      <c r="F156" s="151" t="s">
        <v>781</v>
      </c>
      <c r="G156" s="151" t="s">
        <v>774</v>
      </c>
      <c r="H156" s="151" t="s">
        <v>782</v>
      </c>
      <c r="I156" s="152">
        <v>1</v>
      </c>
      <c r="J156" s="153" t="str">
        <f t="shared" si="8"/>
        <v>都市的地域</v>
      </c>
      <c r="K156" s="152">
        <v>3</v>
      </c>
      <c r="L156" s="153" t="str">
        <f t="shared" si="9"/>
        <v>畑地型</v>
      </c>
    </row>
    <row r="157" spans="1:12" ht="16.899999999999999" customHeight="1">
      <c r="A157" s="151" t="s">
        <v>74</v>
      </c>
      <c r="B157" s="151" t="s">
        <v>86</v>
      </c>
      <c r="C157" s="151" t="s">
        <v>65</v>
      </c>
      <c r="D157" s="151">
        <v>0</v>
      </c>
      <c r="E157" s="151">
        <v>0</v>
      </c>
      <c r="F157" s="151" t="s">
        <v>783</v>
      </c>
      <c r="G157" s="151" t="s">
        <v>774</v>
      </c>
      <c r="H157" s="151" t="s">
        <v>784</v>
      </c>
      <c r="I157" s="152">
        <v>1</v>
      </c>
      <c r="J157" s="153" t="str">
        <f t="shared" si="8"/>
        <v>都市的地域</v>
      </c>
      <c r="K157" s="152">
        <v>3</v>
      </c>
      <c r="L157" s="153" t="str">
        <f t="shared" si="9"/>
        <v>畑地型</v>
      </c>
    </row>
    <row r="158" spans="1:12" ht="16.899999999999999" customHeight="1">
      <c r="A158" s="151" t="s">
        <v>74</v>
      </c>
      <c r="B158" s="151" t="s">
        <v>86</v>
      </c>
      <c r="C158" s="151" t="s">
        <v>66</v>
      </c>
      <c r="D158" s="151">
        <v>0</v>
      </c>
      <c r="E158" s="151">
        <v>0</v>
      </c>
      <c r="F158" s="151" t="s">
        <v>785</v>
      </c>
      <c r="G158" s="151" t="s">
        <v>774</v>
      </c>
      <c r="H158" s="151" t="s">
        <v>786</v>
      </c>
      <c r="I158" s="152">
        <v>1</v>
      </c>
      <c r="J158" s="153" t="str">
        <f t="shared" si="8"/>
        <v>都市的地域</v>
      </c>
      <c r="K158" s="152">
        <v>2</v>
      </c>
      <c r="L158" s="153" t="str">
        <f t="shared" si="9"/>
        <v>田畑型</v>
      </c>
    </row>
    <row r="159" spans="1:12" ht="16.899999999999999" customHeight="1">
      <c r="A159" s="151" t="s">
        <v>74</v>
      </c>
      <c r="B159" s="151" t="s">
        <v>86</v>
      </c>
      <c r="C159" s="151" t="s">
        <v>67</v>
      </c>
      <c r="D159" s="151">
        <v>0</v>
      </c>
      <c r="E159" s="151">
        <v>0</v>
      </c>
      <c r="F159" s="151" t="s">
        <v>787</v>
      </c>
      <c r="G159" s="151" t="s">
        <v>774</v>
      </c>
      <c r="H159" s="151" t="s">
        <v>788</v>
      </c>
      <c r="I159" s="152">
        <v>1</v>
      </c>
      <c r="J159" s="153" t="str">
        <f t="shared" si="8"/>
        <v>都市的地域</v>
      </c>
      <c r="K159" s="152">
        <v>3</v>
      </c>
      <c r="L159" s="153" t="str">
        <f t="shared" si="9"/>
        <v>畑地型</v>
      </c>
    </row>
    <row r="160" spans="1:12" ht="16.899999999999999" customHeight="1">
      <c r="A160" s="151" t="s">
        <v>74</v>
      </c>
      <c r="B160" s="151" t="s">
        <v>86</v>
      </c>
      <c r="C160" s="151" t="s">
        <v>68</v>
      </c>
      <c r="D160" s="151">
        <v>0</v>
      </c>
      <c r="E160" s="151">
        <v>0</v>
      </c>
      <c r="F160" s="151" t="s">
        <v>789</v>
      </c>
      <c r="G160" s="151" t="s">
        <v>774</v>
      </c>
      <c r="H160" s="151" t="s">
        <v>790</v>
      </c>
      <c r="I160" s="152">
        <v>3</v>
      </c>
      <c r="J160" s="153" t="str">
        <f t="shared" si="8"/>
        <v>中間農業地域</v>
      </c>
      <c r="K160" s="152">
        <v>3</v>
      </c>
      <c r="L160" s="153" t="str">
        <f t="shared" si="9"/>
        <v>畑地型</v>
      </c>
    </row>
    <row r="161" spans="1:12" ht="16.899999999999999" customHeight="1">
      <c r="A161" s="151" t="s">
        <v>74</v>
      </c>
      <c r="B161" s="151" t="s">
        <v>86</v>
      </c>
      <c r="C161" s="151" t="s">
        <v>69</v>
      </c>
      <c r="D161" s="151">
        <v>0</v>
      </c>
      <c r="E161" s="151">
        <v>0</v>
      </c>
      <c r="F161" s="151" t="s">
        <v>791</v>
      </c>
      <c r="G161" s="151" t="s">
        <v>774</v>
      </c>
      <c r="H161" s="151" t="s">
        <v>792</v>
      </c>
      <c r="I161" s="152">
        <v>1</v>
      </c>
      <c r="J161" s="153" t="str">
        <f t="shared" si="8"/>
        <v>都市的地域</v>
      </c>
      <c r="K161" s="152">
        <v>3</v>
      </c>
      <c r="L161" s="153" t="str">
        <f t="shared" si="9"/>
        <v>畑地型</v>
      </c>
    </row>
    <row r="162" spans="1:12" ht="16.899999999999999" customHeight="1">
      <c r="A162" s="151" t="s">
        <v>74</v>
      </c>
      <c r="B162" s="151" t="s">
        <v>86</v>
      </c>
      <c r="C162" s="151" t="s">
        <v>70</v>
      </c>
      <c r="D162" s="151">
        <v>0</v>
      </c>
      <c r="E162" s="151">
        <v>0</v>
      </c>
      <c r="F162" s="151" t="s">
        <v>793</v>
      </c>
      <c r="G162" s="151" t="s">
        <v>774</v>
      </c>
      <c r="H162" s="151" t="s">
        <v>794</v>
      </c>
      <c r="I162" s="152">
        <v>1</v>
      </c>
      <c r="J162" s="153" t="str">
        <f t="shared" si="8"/>
        <v>都市的地域</v>
      </c>
      <c r="K162" s="152">
        <v>1</v>
      </c>
      <c r="L162" s="153" t="str">
        <f t="shared" si="9"/>
        <v>水田型</v>
      </c>
    </row>
    <row r="163" spans="1:12" ht="16.899999999999999" customHeight="1">
      <c r="A163" s="151" t="s">
        <v>74</v>
      </c>
      <c r="B163" s="151" t="s">
        <v>86</v>
      </c>
      <c r="C163" s="151" t="s">
        <v>71</v>
      </c>
      <c r="D163" s="151">
        <v>0</v>
      </c>
      <c r="E163" s="151">
        <v>0</v>
      </c>
      <c r="F163" s="151" t="s">
        <v>795</v>
      </c>
      <c r="G163" s="151" t="s">
        <v>774</v>
      </c>
      <c r="H163" s="151" t="s">
        <v>796</v>
      </c>
      <c r="I163" s="152">
        <v>1</v>
      </c>
      <c r="J163" s="153" t="str">
        <f t="shared" si="8"/>
        <v>都市的地域</v>
      </c>
      <c r="K163" s="152">
        <v>2</v>
      </c>
      <c r="L163" s="153" t="str">
        <f t="shared" si="9"/>
        <v>田畑型</v>
      </c>
    </row>
    <row r="164" spans="1:12" ht="16.899999999999999" customHeight="1">
      <c r="A164" s="151" t="s">
        <v>74</v>
      </c>
      <c r="B164" s="151" t="s">
        <v>86</v>
      </c>
      <c r="C164" s="151" t="s">
        <v>72</v>
      </c>
      <c r="D164" s="151">
        <v>0</v>
      </c>
      <c r="E164" s="151">
        <v>0</v>
      </c>
      <c r="F164" s="151" t="s">
        <v>797</v>
      </c>
      <c r="G164" s="151" t="s">
        <v>774</v>
      </c>
      <c r="H164" s="151" t="s">
        <v>798</v>
      </c>
      <c r="I164" s="152">
        <v>1</v>
      </c>
      <c r="J164" s="153" t="str">
        <f t="shared" si="8"/>
        <v>都市的地域</v>
      </c>
      <c r="K164" s="152">
        <v>2</v>
      </c>
      <c r="L164" s="153" t="str">
        <f t="shared" si="9"/>
        <v>田畑型</v>
      </c>
    </row>
    <row r="165" spans="1:12" ht="16.899999999999999" customHeight="1">
      <c r="A165" s="151" t="s">
        <v>74</v>
      </c>
      <c r="B165" s="151" t="s">
        <v>86</v>
      </c>
      <c r="C165" s="151" t="s">
        <v>73</v>
      </c>
      <c r="D165" s="151">
        <v>0</v>
      </c>
      <c r="E165" s="151">
        <v>0</v>
      </c>
      <c r="F165" s="151" t="s">
        <v>799</v>
      </c>
      <c r="G165" s="151" t="s">
        <v>774</v>
      </c>
      <c r="H165" s="151" t="s">
        <v>800</v>
      </c>
      <c r="I165" s="152">
        <v>2</v>
      </c>
      <c r="J165" s="153" t="str">
        <f t="shared" si="8"/>
        <v>平地農業地域</v>
      </c>
      <c r="K165" s="152">
        <v>2</v>
      </c>
      <c r="L165" s="153" t="str">
        <f t="shared" si="9"/>
        <v>田畑型</v>
      </c>
    </row>
    <row r="166" spans="1:12" ht="16.899999999999999" customHeight="1">
      <c r="A166" s="151" t="s">
        <v>74</v>
      </c>
      <c r="B166" s="151" t="s">
        <v>86</v>
      </c>
      <c r="C166" s="151" t="s">
        <v>74</v>
      </c>
      <c r="D166" s="151">
        <v>0</v>
      </c>
      <c r="E166" s="151">
        <v>0</v>
      </c>
      <c r="F166" s="151" t="s">
        <v>801</v>
      </c>
      <c r="G166" s="151" t="s">
        <v>774</v>
      </c>
      <c r="H166" s="151" t="s">
        <v>802</v>
      </c>
      <c r="I166" s="151">
        <v>1</v>
      </c>
      <c r="J166" s="153" t="str">
        <f t="shared" si="8"/>
        <v>都市的地域</v>
      </c>
      <c r="K166" s="151">
        <v>1</v>
      </c>
      <c r="L166" s="153" t="str">
        <f t="shared" si="9"/>
        <v>水田型</v>
      </c>
    </row>
    <row r="167" spans="1:12" ht="16.899999999999999" customHeight="1">
      <c r="A167" s="151" t="s">
        <v>74</v>
      </c>
      <c r="B167" s="151" t="s">
        <v>86</v>
      </c>
      <c r="C167" s="151" t="s">
        <v>75</v>
      </c>
      <c r="D167" s="151">
        <v>0</v>
      </c>
      <c r="E167" s="151">
        <v>0</v>
      </c>
      <c r="F167" s="151" t="s">
        <v>803</v>
      </c>
      <c r="G167" s="151" t="s">
        <v>774</v>
      </c>
      <c r="H167" s="151" t="s">
        <v>804</v>
      </c>
      <c r="I167" s="151">
        <v>1</v>
      </c>
      <c r="J167" s="153" t="str">
        <f t="shared" si="8"/>
        <v>都市的地域</v>
      </c>
      <c r="K167" s="151">
        <v>3</v>
      </c>
      <c r="L167" s="153" t="str">
        <f t="shared" si="9"/>
        <v>畑地型</v>
      </c>
    </row>
    <row r="168" spans="1:12">
      <c r="A168" s="151" t="s">
        <v>74</v>
      </c>
      <c r="B168" s="151" t="s">
        <v>86</v>
      </c>
      <c r="C168" s="151" t="s">
        <v>76</v>
      </c>
      <c r="D168" s="151">
        <v>0</v>
      </c>
      <c r="E168" s="151">
        <v>0</v>
      </c>
      <c r="F168" s="151" t="s">
        <v>805</v>
      </c>
      <c r="G168" s="151" t="s">
        <v>774</v>
      </c>
      <c r="H168" s="151" t="s">
        <v>806</v>
      </c>
      <c r="I168" s="151">
        <v>1</v>
      </c>
      <c r="J168" s="153" t="str">
        <f t="shared" si="8"/>
        <v>都市的地域</v>
      </c>
      <c r="K168" s="151">
        <v>3</v>
      </c>
      <c r="L168" s="153" t="str">
        <f t="shared" si="9"/>
        <v>畑地型</v>
      </c>
    </row>
    <row r="169" spans="1:12">
      <c r="A169" s="60" t="s">
        <v>74</v>
      </c>
      <c r="B169" s="60" t="s">
        <v>87</v>
      </c>
      <c r="C169" s="60" t="s">
        <v>60</v>
      </c>
      <c r="D169" s="60">
        <v>1</v>
      </c>
      <c r="E169" s="60">
        <v>0</v>
      </c>
      <c r="F169" s="151" t="s">
        <v>807</v>
      </c>
      <c r="G169" s="60" t="s">
        <v>808</v>
      </c>
      <c r="H169" s="60" t="s">
        <v>808</v>
      </c>
      <c r="I169" s="60">
        <v>1</v>
      </c>
      <c r="J169" s="153" t="str">
        <f t="shared" si="8"/>
        <v>都市的地域</v>
      </c>
      <c r="K169" s="60">
        <v>3</v>
      </c>
      <c r="L169" s="153" t="str">
        <f t="shared" si="9"/>
        <v>畑地型</v>
      </c>
    </row>
    <row r="170" spans="1:12">
      <c r="A170" s="60" t="s">
        <v>74</v>
      </c>
      <c r="B170" s="60" t="s">
        <v>87</v>
      </c>
      <c r="C170" s="60" t="s">
        <v>61</v>
      </c>
      <c r="D170" s="60">
        <v>0</v>
      </c>
      <c r="E170" s="60">
        <v>0</v>
      </c>
      <c r="F170" s="151" t="s">
        <v>809</v>
      </c>
      <c r="G170" s="60" t="s">
        <v>808</v>
      </c>
      <c r="H170" s="60" t="s">
        <v>810</v>
      </c>
      <c r="I170" s="60">
        <v>1</v>
      </c>
      <c r="J170" s="153" t="str">
        <f t="shared" si="8"/>
        <v>都市的地域</v>
      </c>
      <c r="K170" s="60">
        <v>3</v>
      </c>
      <c r="L170" s="153" t="str">
        <f t="shared" si="9"/>
        <v>畑地型</v>
      </c>
    </row>
    <row r="171" spans="1:12">
      <c r="A171" s="60" t="s">
        <v>74</v>
      </c>
      <c r="B171" s="60" t="s">
        <v>87</v>
      </c>
      <c r="C171" s="60" t="s">
        <v>62</v>
      </c>
      <c r="D171" s="60">
        <v>0</v>
      </c>
      <c r="E171" s="60">
        <v>0</v>
      </c>
      <c r="F171" s="151" t="s">
        <v>811</v>
      </c>
      <c r="G171" s="60" t="s">
        <v>808</v>
      </c>
      <c r="H171" s="60" t="s">
        <v>812</v>
      </c>
      <c r="I171" s="60">
        <v>1</v>
      </c>
      <c r="J171" s="153" t="str">
        <f t="shared" si="8"/>
        <v>都市的地域</v>
      </c>
      <c r="K171" s="60">
        <v>3</v>
      </c>
      <c r="L171" s="153" t="str">
        <f t="shared" si="9"/>
        <v>畑地型</v>
      </c>
    </row>
    <row r="172" spans="1:12">
      <c r="A172" s="60" t="s">
        <v>74</v>
      </c>
      <c r="B172" s="60" t="s">
        <v>87</v>
      </c>
      <c r="C172" s="60" t="s">
        <v>63</v>
      </c>
      <c r="D172" s="60">
        <v>0</v>
      </c>
      <c r="E172" s="60">
        <v>0</v>
      </c>
      <c r="F172" s="151" t="s">
        <v>813</v>
      </c>
      <c r="G172" s="60" t="s">
        <v>808</v>
      </c>
      <c r="H172" s="60" t="s">
        <v>814</v>
      </c>
      <c r="I172" s="60">
        <v>1</v>
      </c>
      <c r="J172" s="153" t="str">
        <f t="shared" si="8"/>
        <v>都市的地域</v>
      </c>
      <c r="K172" s="60">
        <v>3</v>
      </c>
      <c r="L172" s="153" t="str">
        <f t="shared" si="9"/>
        <v>畑地型</v>
      </c>
    </row>
    <row r="173" spans="1:12">
      <c r="A173" s="60" t="s">
        <v>74</v>
      </c>
      <c r="B173" s="60" t="s">
        <v>87</v>
      </c>
      <c r="C173" s="60" t="s">
        <v>64</v>
      </c>
      <c r="D173" s="60">
        <v>0</v>
      </c>
      <c r="E173" s="60">
        <v>0</v>
      </c>
      <c r="F173" s="151" t="s">
        <v>815</v>
      </c>
      <c r="G173" s="60" t="s">
        <v>808</v>
      </c>
      <c r="H173" s="60" t="s">
        <v>816</v>
      </c>
      <c r="I173" s="60">
        <v>1</v>
      </c>
      <c r="J173" s="153" t="str">
        <f t="shared" si="8"/>
        <v>都市的地域</v>
      </c>
      <c r="K173" s="60">
        <v>3</v>
      </c>
      <c r="L173" s="153" t="str">
        <f t="shared" si="9"/>
        <v>畑地型</v>
      </c>
    </row>
    <row r="174" spans="1:12">
      <c r="A174" s="60" t="s">
        <v>74</v>
      </c>
      <c r="B174" s="60" t="s">
        <v>88</v>
      </c>
      <c r="C174" s="60" t="s">
        <v>60</v>
      </c>
      <c r="D174" s="60">
        <v>1</v>
      </c>
      <c r="E174" s="60">
        <v>0</v>
      </c>
      <c r="F174" s="151" t="s">
        <v>817</v>
      </c>
      <c r="G174" s="60" t="s">
        <v>818</v>
      </c>
      <c r="H174" s="60" t="s">
        <v>818</v>
      </c>
      <c r="I174" s="60">
        <v>1</v>
      </c>
      <c r="J174" s="153" t="str">
        <f t="shared" si="8"/>
        <v>都市的地域</v>
      </c>
      <c r="K174" s="60">
        <v>3</v>
      </c>
      <c r="L174" s="153" t="str">
        <f t="shared" si="9"/>
        <v>畑地型</v>
      </c>
    </row>
    <row r="175" spans="1:12">
      <c r="A175" s="60" t="s">
        <v>74</v>
      </c>
      <c r="B175" s="60" t="s">
        <v>89</v>
      </c>
      <c r="C175" s="60" t="s">
        <v>60</v>
      </c>
      <c r="D175" s="60">
        <v>1</v>
      </c>
      <c r="E175" s="60">
        <v>0</v>
      </c>
      <c r="F175" s="151" t="s">
        <v>819</v>
      </c>
      <c r="G175" s="60" t="s">
        <v>820</v>
      </c>
      <c r="H175" s="60" t="s">
        <v>820</v>
      </c>
      <c r="I175" s="60">
        <v>1</v>
      </c>
      <c r="J175" s="153" t="str">
        <f t="shared" si="8"/>
        <v>都市的地域</v>
      </c>
      <c r="K175" s="60">
        <v>3</v>
      </c>
      <c r="L175" s="153" t="str">
        <f t="shared" si="9"/>
        <v>畑地型</v>
      </c>
    </row>
    <row r="176" spans="1:12">
      <c r="A176" s="60" t="s">
        <v>74</v>
      </c>
      <c r="B176" s="60" t="s">
        <v>89</v>
      </c>
      <c r="C176" s="60" t="s">
        <v>61</v>
      </c>
      <c r="D176" s="60">
        <v>0</v>
      </c>
      <c r="E176" s="60">
        <v>0</v>
      </c>
      <c r="F176" s="151" t="s">
        <v>821</v>
      </c>
      <c r="G176" s="60" t="s">
        <v>820</v>
      </c>
      <c r="H176" s="60" t="s">
        <v>822</v>
      </c>
      <c r="I176" s="60">
        <v>1</v>
      </c>
      <c r="J176" s="153" t="str">
        <f t="shared" si="8"/>
        <v>都市的地域</v>
      </c>
      <c r="K176" s="60">
        <v>3</v>
      </c>
      <c r="L176" s="153" t="str">
        <f t="shared" si="9"/>
        <v>畑地型</v>
      </c>
    </row>
    <row r="177" spans="1:12">
      <c r="A177" s="60" t="s">
        <v>74</v>
      </c>
      <c r="B177" s="60" t="s">
        <v>89</v>
      </c>
      <c r="C177" s="60" t="s">
        <v>62</v>
      </c>
      <c r="D177" s="60">
        <v>0</v>
      </c>
      <c r="E177" s="60">
        <v>0</v>
      </c>
      <c r="F177" s="151" t="s">
        <v>823</v>
      </c>
      <c r="G177" s="60" t="s">
        <v>820</v>
      </c>
      <c r="H177" s="60" t="s">
        <v>824</v>
      </c>
      <c r="I177" s="60">
        <v>1</v>
      </c>
      <c r="J177" s="153" t="str">
        <f t="shared" si="8"/>
        <v>都市的地域</v>
      </c>
      <c r="K177" s="60">
        <v>3</v>
      </c>
      <c r="L177" s="153" t="str">
        <f t="shared" si="9"/>
        <v>畑地型</v>
      </c>
    </row>
    <row r="178" spans="1:12">
      <c r="A178" s="60" t="s">
        <v>74</v>
      </c>
      <c r="B178" s="60" t="s">
        <v>89</v>
      </c>
      <c r="C178" s="60" t="s">
        <v>63</v>
      </c>
      <c r="D178" s="60">
        <v>0</v>
      </c>
      <c r="E178" s="60">
        <v>0</v>
      </c>
      <c r="F178" s="151" t="s">
        <v>825</v>
      </c>
      <c r="G178" s="60" t="s">
        <v>820</v>
      </c>
      <c r="H178" s="60" t="s">
        <v>826</v>
      </c>
      <c r="I178" s="60">
        <v>2</v>
      </c>
      <c r="J178" s="153" t="str">
        <f t="shared" si="8"/>
        <v>平地農業地域</v>
      </c>
      <c r="K178" s="60">
        <v>3</v>
      </c>
      <c r="L178" s="153" t="str">
        <f t="shared" si="9"/>
        <v>畑地型</v>
      </c>
    </row>
    <row r="179" spans="1:12">
      <c r="A179" s="60" t="s">
        <v>74</v>
      </c>
      <c r="B179" s="60" t="s">
        <v>418</v>
      </c>
      <c r="C179" s="60" t="s">
        <v>60</v>
      </c>
      <c r="D179" s="60">
        <v>1</v>
      </c>
      <c r="E179" s="60">
        <v>0</v>
      </c>
      <c r="F179" s="151" t="s">
        <v>827</v>
      </c>
      <c r="G179" s="60" t="s">
        <v>828</v>
      </c>
      <c r="H179" s="60" t="s">
        <v>828</v>
      </c>
      <c r="I179" s="60">
        <v>1</v>
      </c>
      <c r="J179" s="153" t="str">
        <f t="shared" si="8"/>
        <v>都市的地域</v>
      </c>
      <c r="K179" s="60">
        <v>3</v>
      </c>
      <c r="L179" s="153" t="str">
        <f t="shared" si="9"/>
        <v>畑地型</v>
      </c>
    </row>
    <row r="180" spans="1:12">
      <c r="A180" s="60" t="s">
        <v>74</v>
      </c>
      <c r="B180" s="60" t="s">
        <v>418</v>
      </c>
      <c r="C180" s="60" t="s">
        <v>61</v>
      </c>
      <c r="D180" s="60">
        <v>0</v>
      </c>
      <c r="E180" s="60">
        <v>0</v>
      </c>
      <c r="F180" s="151" t="s">
        <v>829</v>
      </c>
      <c r="G180" s="60" t="s">
        <v>828</v>
      </c>
      <c r="H180" s="60" t="s">
        <v>830</v>
      </c>
      <c r="I180" s="60">
        <v>1</v>
      </c>
      <c r="J180" s="153" t="str">
        <f t="shared" si="8"/>
        <v>都市的地域</v>
      </c>
      <c r="K180" s="60">
        <v>3</v>
      </c>
      <c r="L180" s="153" t="str">
        <f t="shared" si="9"/>
        <v>畑地型</v>
      </c>
    </row>
    <row r="181" spans="1:12">
      <c r="A181" s="60" t="s">
        <v>74</v>
      </c>
      <c r="B181" s="60" t="s">
        <v>418</v>
      </c>
      <c r="C181" s="60" t="s">
        <v>62</v>
      </c>
      <c r="D181" s="60">
        <v>0</v>
      </c>
      <c r="E181" s="60">
        <v>0</v>
      </c>
      <c r="F181" s="151" t="s">
        <v>831</v>
      </c>
      <c r="G181" s="60" t="s">
        <v>828</v>
      </c>
      <c r="H181" s="60" t="s">
        <v>832</v>
      </c>
      <c r="I181" s="60">
        <v>1</v>
      </c>
      <c r="J181" s="153" t="str">
        <f t="shared" si="8"/>
        <v>都市的地域</v>
      </c>
      <c r="K181" s="60">
        <v>3</v>
      </c>
      <c r="L181" s="153" t="str">
        <f t="shared" si="9"/>
        <v>畑地型</v>
      </c>
    </row>
    <row r="182" spans="1:12">
      <c r="A182" s="60" t="s">
        <v>74</v>
      </c>
      <c r="B182" s="60" t="s">
        <v>418</v>
      </c>
      <c r="C182" s="60" t="s">
        <v>63</v>
      </c>
      <c r="D182" s="60">
        <v>0</v>
      </c>
      <c r="E182" s="60">
        <v>0</v>
      </c>
      <c r="F182" s="151" t="s">
        <v>833</v>
      </c>
      <c r="G182" s="60" t="s">
        <v>828</v>
      </c>
      <c r="H182" s="60" t="s">
        <v>834</v>
      </c>
      <c r="I182" s="60">
        <v>1</v>
      </c>
      <c r="J182" s="153" t="str">
        <f t="shared" si="8"/>
        <v>都市的地域</v>
      </c>
      <c r="K182" s="60">
        <v>3</v>
      </c>
      <c r="L182" s="153" t="str">
        <f t="shared" si="9"/>
        <v>畑地型</v>
      </c>
    </row>
    <row r="183" spans="1:12">
      <c r="A183" s="60" t="s">
        <v>74</v>
      </c>
      <c r="B183" s="60" t="s">
        <v>418</v>
      </c>
      <c r="C183" s="60" t="s">
        <v>64</v>
      </c>
      <c r="D183" s="60">
        <v>0</v>
      </c>
      <c r="E183" s="60">
        <v>0</v>
      </c>
      <c r="F183" s="151" t="s">
        <v>835</v>
      </c>
      <c r="G183" s="60" t="s">
        <v>828</v>
      </c>
      <c r="H183" s="60" t="s">
        <v>836</v>
      </c>
      <c r="I183" s="60">
        <v>3</v>
      </c>
      <c r="J183" s="153" t="str">
        <f t="shared" si="8"/>
        <v>中間農業地域</v>
      </c>
      <c r="K183" s="60">
        <v>3</v>
      </c>
      <c r="L183" s="153" t="str">
        <f t="shared" si="9"/>
        <v>畑地型</v>
      </c>
    </row>
    <row r="184" spans="1:12">
      <c r="A184" s="60" t="s">
        <v>74</v>
      </c>
      <c r="B184" s="60" t="s">
        <v>418</v>
      </c>
      <c r="C184" s="60" t="s">
        <v>65</v>
      </c>
      <c r="D184" s="60">
        <v>0</v>
      </c>
      <c r="E184" s="60">
        <v>0</v>
      </c>
      <c r="F184" s="151" t="s">
        <v>837</v>
      </c>
      <c r="G184" s="60" t="s">
        <v>828</v>
      </c>
      <c r="H184" s="60" t="s">
        <v>838</v>
      </c>
      <c r="I184" s="60">
        <v>1</v>
      </c>
      <c r="J184" s="153" t="str">
        <f t="shared" si="8"/>
        <v>都市的地域</v>
      </c>
      <c r="K184" s="60">
        <v>3</v>
      </c>
      <c r="L184" s="153" t="str">
        <f t="shared" si="9"/>
        <v>畑地型</v>
      </c>
    </row>
    <row r="185" spans="1:12">
      <c r="A185" s="60" t="s">
        <v>74</v>
      </c>
      <c r="B185" s="60" t="s">
        <v>418</v>
      </c>
      <c r="C185" s="60" t="s">
        <v>66</v>
      </c>
      <c r="D185" s="60">
        <v>0</v>
      </c>
      <c r="E185" s="60">
        <v>0</v>
      </c>
      <c r="F185" s="151" t="s">
        <v>839</v>
      </c>
      <c r="G185" s="60" t="s">
        <v>828</v>
      </c>
      <c r="H185" s="60" t="s">
        <v>840</v>
      </c>
      <c r="I185" s="60">
        <v>1</v>
      </c>
      <c r="J185" s="153" t="str">
        <f t="shared" si="8"/>
        <v>都市的地域</v>
      </c>
      <c r="K185" s="60">
        <v>3</v>
      </c>
      <c r="L185" s="153" t="str">
        <f t="shared" si="9"/>
        <v>畑地型</v>
      </c>
    </row>
    <row r="186" spans="1:12">
      <c r="A186" s="60" t="s">
        <v>74</v>
      </c>
      <c r="B186" s="60" t="s">
        <v>418</v>
      </c>
      <c r="C186" s="60" t="s">
        <v>67</v>
      </c>
      <c r="D186" s="60">
        <v>0</v>
      </c>
      <c r="E186" s="60">
        <v>0</v>
      </c>
      <c r="F186" s="151" t="s">
        <v>841</v>
      </c>
      <c r="G186" s="60" t="s">
        <v>828</v>
      </c>
      <c r="H186" s="60" t="s">
        <v>842</v>
      </c>
      <c r="I186" s="60">
        <v>3</v>
      </c>
      <c r="J186" s="153" t="str">
        <f t="shared" si="8"/>
        <v>中間農業地域</v>
      </c>
      <c r="K186" s="60">
        <v>3</v>
      </c>
      <c r="L186" s="153" t="str">
        <f t="shared" si="9"/>
        <v>畑地型</v>
      </c>
    </row>
    <row r="187" spans="1:12">
      <c r="A187" s="60" t="s">
        <v>74</v>
      </c>
      <c r="B187" s="60" t="s">
        <v>419</v>
      </c>
      <c r="C187" s="60" t="s">
        <v>60</v>
      </c>
      <c r="D187" s="60">
        <v>1</v>
      </c>
      <c r="E187" s="60">
        <v>0</v>
      </c>
      <c r="F187" s="151" t="s">
        <v>843</v>
      </c>
      <c r="G187" s="60" t="s">
        <v>844</v>
      </c>
      <c r="H187" s="60" t="s">
        <v>844</v>
      </c>
      <c r="I187" s="60">
        <v>1</v>
      </c>
      <c r="J187" s="153" t="str">
        <f t="shared" si="8"/>
        <v>都市的地域</v>
      </c>
      <c r="K187" s="60">
        <v>2</v>
      </c>
      <c r="L187" s="153" t="str">
        <f t="shared" si="9"/>
        <v>田畑型</v>
      </c>
    </row>
    <row r="188" spans="1:12">
      <c r="A188" s="60" t="s">
        <v>74</v>
      </c>
      <c r="B188" s="60" t="s">
        <v>419</v>
      </c>
      <c r="C188" s="60" t="s">
        <v>61</v>
      </c>
      <c r="D188" s="60">
        <v>0</v>
      </c>
      <c r="E188" s="60">
        <v>0</v>
      </c>
      <c r="F188" s="151" t="s">
        <v>845</v>
      </c>
      <c r="G188" s="60" t="s">
        <v>844</v>
      </c>
      <c r="H188" s="60" t="s">
        <v>846</v>
      </c>
      <c r="I188" s="60">
        <v>1</v>
      </c>
      <c r="J188" s="153" t="str">
        <f t="shared" si="8"/>
        <v>都市的地域</v>
      </c>
      <c r="K188" s="60">
        <v>3</v>
      </c>
      <c r="L188" s="153" t="str">
        <f t="shared" si="9"/>
        <v>畑地型</v>
      </c>
    </row>
    <row r="189" spans="1:12">
      <c r="A189" s="60" t="s">
        <v>74</v>
      </c>
      <c r="B189" s="60" t="s">
        <v>419</v>
      </c>
      <c r="C189" s="60" t="s">
        <v>62</v>
      </c>
      <c r="D189" s="60">
        <v>0</v>
      </c>
      <c r="E189" s="60">
        <v>0</v>
      </c>
      <c r="F189" s="151" t="s">
        <v>847</v>
      </c>
      <c r="G189" s="60" t="s">
        <v>844</v>
      </c>
      <c r="H189" s="60" t="s">
        <v>848</v>
      </c>
      <c r="I189" s="60">
        <v>1</v>
      </c>
      <c r="J189" s="153" t="str">
        <f t="shared" si="8"/>
        <v>都市的地域</v>
      </c>
      <c r="K189" s="60">
        <v>2</v>
      </c>
      <c r="L189" s="153" t="str">
        <f t="shared" si="9"/>
        <v>田畑型</v>
      </c>
    </row>
    <row r="190" spans="1:12">
      <c r="A190" s="60" t="s">
        <v>74</v>
      </c>
      <c r="B190" s="60" t="s">
        <v>419</v>
      </c>
      <c r="C190" s="60" t="s">
        <v>63</v>
      </c>
      <c r="D190" s="60">
        <v>0</v>
      </c>
      <c r="E190" s="60">
        <v>0</v>
      </c>
      <c r="F190" s="151" t="s">
        <v>849</v>
      </c>
      <c r="G190" s="60" t="s">
        <v>844</v>
      </c>
      <c r="H190" s="60" t="s">
        <v>850</v>
      </c>
      <c r="I190" s="60">
        <v>1</v>
      </c>
      <c r="J190" s="153" t="str">
        <f t="shared" si="8"/>
        <v>都市的地域</v>
      </c>
      <c r="K190" s="60">
        <v>3</v>
      </c>
      <c r="L190" s="153" t="str">
        <f t="shared" si="9"/>
        <v>畑地型</v>
      </c>
    </row>
    <row r="191" spans="1:12">
      <c r="A191" s="60" t="s">
        <v>74</v>
      </c>
      <c r="B191" s="60" t="s">
        <v>419</v>
      </c>
      <c r="C191" s="60" t="s">
        <v>64</v>
      </c>
      <c r="D191" s="60">
        <v>0</v>
      </c>
      <c r="E191" s="60">
        <v>0</v>
      </c>
      <c r="F191" s="151" t="s">
        <v>851</v>
      </c>
      <c r="G191" s="60" t="s">
        <v>844</v>
      </c>
      <c r="H191" s="60" t="s">
        <v>852</v>
      </c>
      <c r="I191" s="60">
        <v>1</v>
      </c>
      <c r="J191" s="153" t="str">
        <f t="shared" si="8"/>
        <v>都市的地域</v>
      </c>
      <c r="K191" s="60">
        <v>2</v>
      </c>
      <c r="L191" s="153" t="str">
        <f t="shared" si="9"/>
        <v>田畑型</v>
      </c>
    </row>
    <row r="192" spans="1:12">
      <c r="A192" s="60" t="s">
        <v>74</v>
      </c>
      <c r="B192" s="60" t="s">
        <v>419</v>
      </c>
      <c r="C192" s="60" t="s">
        <v>65</v>
      </c>
      <c r="D192" s="60">
        <v>0</v>
      </c>
      <c r="E192" s="60">
        <v>0</v>
      </c>
      <c r="F192" s="151" t="s">
        <v>853</v>
      </c>
      <c r="G192" s="60" t="s">
        <v>844</v>
      </c>
      <c r="H192" s="60" t="s">
        <v>854</v>
      </c>
      <c r="I192" s="60">
        <v>1</v>
      </c>
      <c r="J192" s="153" t="str">
        <f t="shared" si="8"/>
        <v>都市的地域</v>
      </c>
      <c r="K192" s="60">
        <v>3</v>
      </c>
      <c r="L192" s="153" t="str">
        <f t="shared" si="9"/>
        <v>畑地型</v>
      </c>
    </row>
    <row r="193" spans="1:12">
      <c r="A193" s="60" t="s">
        <v>74</v>
      </c>
      <c r="B193" s="60" t="s">
        <v>419</v>
      </c>
      <c r="C193" s="60" t="s">
        <v>66</v>
      </c>
      <c r="D193" s="60">
        <v>0</v>
      </c>
      <c r="E193" s="60">
        <v>0</v>
      </c>
      <c r="F193" s="151" t="s">
        <v>855</v>
      </c>
      <c r="G193" s="60" t="s">
        <v>844</v>
      </c>
      <c r="H193" s="60" t="s">
        <v>244</v>
      </c>
      <c r="I193" s="60">
        <v>1</v>
      </c>
      <c r="J193" s="153" t="str">
        <f t="shared" si="8"/>
        <v>都市的地域</v>
      </c>
      <c r="K193" s="60">
        <v>3</v>
      </c>
      <c r="L193" s="153" t="str">
        <f t="shared" si="9"/>
        <v>畑地型</v>
      </c>
    </row>
    <row r="194" spans="1:12">
      <c r="A194" s="60" t="s">
        <v>74</v>
      </c>
      <c r="B194" s="60" t="s">
        <v>419</v>
      </c>
      <c r="C194" s="60" t="s">
        <v>67</v>
      </c>
      <c r="D194" s="60">
        <v>0</v>
      </c>
      <c r="E194" s="60">
        <v>0</v>
      </c>
      <c r="F194" s="151" t="s">
        <v>856</v>
      </c>
      <c r="G194" s="60" t="s">
        <v>844</v>
      </c>
      <c r="H194" s="60" t="s">
        <v>857</v>
      </c>
      <c r="I194" s="60">
        <v>1</v>
      </c>
      <c r="J194" s="153" t="str">
        <f t="shared" si="8"/>
        <v>都市的地域</v>
      </c>
      <c r="K194" s="60">
        <v>2</v>
      </c>
      <c r="L194" s="153" t="str">
        <f t="shared" si="9"/>
        <v>田畑型</v>
      </c>
    </row>
    <row r="195" spans="1:12">
      <c r="A195" s="60" t="s">
        <v>74</v>
      </c>
      <c r="B195" s="60" t="s">
        <v>419</v>
      </c>
      <c r="C195" s="60" t="s">
        <v>68</v>
      </c>
      <c r="D195" s="60">
        <v>0</v>
      </c>
      <c r="E195" s="60">
        <v>0</v>
      </c>
      <c r="F195" s="151" t="s">
        <v>858</v>
      </c>
      <c r="G195" s="60" t="s">
        <v>844</v>
      </c>
      <c r="H195" s="60" t="s">
        <v>356</v>
      </c>
      <c r="I195" s="60">
        <v>1</v>
      </c>
      <c r="J195" s="153" t="str">
        <f t="shared" si="8"/>
        <v>都市的地域</v>
      </c>
      <c r="K195" s="60">
        <v>2</v>
      </c>
      <c r="L195" s="153" t="str">
        <f t="shared" si="9"/>
        <v>田畑型</v>
      </c>
    </row>
    <row r="196" spans="1:12">
      <c r="A196" s="60" t="s">
        <v>74</v>
      </c>
      <c r="B196" s="60" t="s">
        <v>420</v>
      </c>
      <c r="C196" s="60" t="s">
        <v>60</v>
      </c>
      <c r="D196" s="60">
        <v>1</v>
      </c>
      <c r="E196" s="60">
        <v>0</v>
      </c>
      <c r="F196" s="151" t="s">
        <v>859</v>
      </c>
      <c r="G196" s="60" t="s">
        <v>860</v>
      </c>
      <c r="H196" s="60" t="s">
        <v>860</v>
      </c>
      <c r="I196" s="60">
        <v>1</v>
      </c>
      <c r="J196" s="153" t="str">
        <f t="shared" si="8"/>
        <v>都市的地域</v>
      </c>
      <c r="K196" s="60">
        <v>3</v>
      </c>
      <c r="L196" s="153" t="str">
        <f t="shared" si="9"/>
        <v>畑地型</v>
      </c>
    </row>
    <row r="197" spans="1:12">
      <c r="A197" s="60" t="s">
        <v>74</v>
      </c>
      <c r="B197" s="60" t="s">
        <v>420</v>
      </c>
      <c r="C197" s="60" t="s">
        <v>61</v>
      </c>
      <c r="D197" s="60">
        <v>0</v>
      </c>
      <c r="E197" s="60">
        <v>0</v>
      </c>
      <c r="F197" s="151" t="s">
        <v>861</v>
      </c>
      <c r="G197" s="60" t="s">
        <v>860</v>
      </c>
      <c r="H197" s="60" t="s">
        <v>333</v>
      </c>
      <c r="I197" s="60">
        <v>1</v>
      </c>
      <c r="J197" s="153" t="str">
        <f t="shared" si="8"/>
        <v>都市的地域</v>
      </c>
      <c r="K197" s="60">
        <v>3</v>
      </c>
      <c r="L197" s="153" t="str">
        <f t="shared" si="9"/>
        <v>畑地型</v>
      </c>
    </row>
    <row r="198" spans="1:12">
      <c r="A198" s="60" t="s">
        <v>74</v>
      </c>
      <c r="B198" s="60" t="s">
        <v>420</v>
      </c>
      <c r="C198" s="60" t="s">
        <v>62</v>
      </c>
      <c r="D198" s="60">
        <v>0</v>
      </c>
      <c r="E198" s="60">
        <v>0</v>
      </c>
      <c r="F198" s="151" t="s">
        <v>862</v>
      </c>
      <c r="G198" s="60" t="s">
        <v>860</v>
      </c>
      <c r="H198" s="60" t="s">
        <v>863</v>
      </c>
      <c r="I198" s="60">
        <v>1</v>
      </c>
      <c r="J198" s="153" t="str">
        <f t="shared" si="8"/>
        <v>都市的地域</v>
      </c>
      <c r="K198" s="60">
        <v>3</v>
      </c>
      <c r="L198" s="153" t="str">
        <f t="shared" si="9"/>
        <v>畑地型</v>
      </c>
    </row>
    <row r="199" spans="1:12">
      <c r="A199" s="60" t="s">
        <v>74</v>
      </c>
      <c r="B199" s="60" t="s">
        <v>421</v>
      </c>
      <c r="C199" s="60" t="s">
        <v>60</v>
      </c>
      <c r="D199" s="60">
        <v>1</v>
      </c>
      <c r="E199" s="60">
        <v>0</v>
      </c>
      <c r="F199" s="151" t="s">
        <v>864</v>
      </c>
      <c r="G199" s="60" t="s">
        <v>865</v>
      </c>
      <c r="H199" s="60" t="s">
        <v>865</v>
      </c>
      <c r="I199" s="60">
        <v>1</v>
      </c>
      <c r="J199" s="153" t="str">
        <f t="shared" si="8"/>
        <v>都市的地域</v>
      </c>
      <c r="K199" s="60">
        <v>2</v>
      </c>
      <c r="L199" s="153" t="str">
        <f t="shared" si="9"/>
        <v>田畑型</v>
      </c>
    </row>
    <row r="200" spans="1:12">
      <c r="A200" s="60" t="s">
        <v>74</v>
      </c>
      <c r="B200" s="60" t="s">
        <v>421</v>
      </c>
      <c r="C200" s="60" t="s">
        <v>61</v>
      </c>
      <c r="D200" s="60">
        <v>0</v>
      </c>
      <c r="E200" s="60">
        <v>0</v>
      </c>
      <c r="F200" s="151" t="s">
        <v>866</v>
      </c>
      <c r="G200" s="60" t="s">
        <v>865</v>
      </c>
      <c r="H200" s="60" t="s">
        <v>867</v>
      </c>
      <c r="I200" s="60">
        <v>1</v>
      </c>
      <c r="J200" s="153" t="str">
        <f t="shared" si="8"/>
        <v>都市的地域</v>
      </c>
      <c r="K200" s="60">
        <v>3</v>
      </c>
      <c r="L200" s="153" t="str">
        <f t="shared" si="9"/>
        <v>畑地型</v>
      </c>
    </row>
    <row r="201" spans="1:12">
      <c r="A201" s="60" t="s">
        <v>74</v>
      </c>
      <c r="B201" s="60" t="s">
        <v>421</v>
      </c>
      <c r="C201" s="60" t="s">
        <v>62</v>
      </c>
      <c r="D201" s="60">
        <v>0</v>
      </c>
      <c r="E201" s="60">
        <v>0</v>
      </c>
      <c r="F201" s="151" t="s">
        <v>868</v>
      </c>
      <c r="G201" s="60" t="s">
        <v>865</v>
      </c>
      <c r="H201" s="60" t="s">
        <v>869</v>
      </c>
      <c r="I201" s="60">
        <v>1</v>
      </c>
      <c r="J201" s="153" t="str">
        <f t="shared" ref="J201:J257" si="10">VLOOKUP(I201,$I$3:$J$6,2)</f>
        <v>都市的地域</v>
      </c>
      <c r="K201" s="60">
        <v>2</v>
      </c>
      <c r="L201" s="153" t="str">
        <f t="shared" ref="L201:L257" si="11">VLOOKUP(K201,$K$3:$L$5,2)</f>
        <v>田畑型</v>
      </c>
    </row>
    <row r="202" spans="1:12">
      <c r="A202" s="60" t="s">
        <v>74</v>
      </c>
      <c r="B202" s="60" t="s">
        <v>421</v>
      </c>
      <c r="C202" s="60" t="s">
        <v>63</v>
      </c>
      <c r="D202" s="60">
        <v>0</v>
      </c>
      <c r="E202" s="60">
        <v>0</v>
      </c>
      <c r="F202" s="151" t="s">
        <v>870</v>
      </c>
      <c r="G202" s="60" t="s">
        <v>865</v>
      </c>
      <c r="H202" s="60" t="s">
        <v>871</v>
      </c>
      <c r="I202" s="60">
        <v>1</v>
      </c>
      <c r="J202" s="153" t="str">
        <f t="shared" si="10"/>
        <v>都市的地域</v>
      </c>
      <c r="K202" s="60">
        <v>2</v>
      </c>
      <c r="L202" s="153" t="str">
        <f t="shared" si="11"/>
        <v>田畑型</v>
      </c>
    </row>
    <row r="203" spans="1:12">
      <c r="A203" s="60" t="s">
        <v>74</v>
      </c>
      <c r="B203" s="60" t="s">
        <v>421</v>
      </c>
      <c r="C203" s="60" t="s">
        <v>64</v>
      </c>
      <c r="D203" s="60">
        <v>0</v>
      </c>
      <c r="E203" s="60">
        <v>0</v>
      </c>
      <c r="F203" s="151" t="s">
        <v>872</v>
      </c>
      <c r="G203" s="60" t="s">
        <v>865</v>
      </c>
      <c r="H203" s="60" t="s">
        <v>873</v>
      </c>
      <c r="I203" s="60">
        <v>4</v>
      </c>
      <c r="J203" s="153" t="str">
        <f t="shared" si="10"/>
        <v>山間農業地域</v>
      </c>
      <c r="K203" s="60">
        <v>3</v>
      </c>
      <c r="L203" s="153" t="str">
        <f t="shared" si="11"/>
        <v>畑地型</v>
      </c>
    </row>
    <row r="204" spans="1:12">
      <c r="A204" s="60" t="s">
        <v>74</v>
      </c>
      <c r="B204" s="60" t="s">
        <v>421</v>
      </c>
      <c r="C204" s="60" t="s">
        <v>65</v>
      </c>
      <c r="D204" s="60">
        <v>0</v>
      </c>
      <c r="E204" s="60">
        <v>0</v>
      </c>
      <c r="F204" s="151" t="s">
        <v>874</v>
      </c>
      <c r="G204" s="60" t="s">
        <v>865</v>
      </c>
      <c r="H204" s="60" t="s">
        <v>875</v>
      </c>
      <c r="I204" s="60">
        <v>1</v>
      </c>
      <c r="J204" s="153" t="str">
        <f t="shared" si="10"/>
        <v>都市的地域</v>
      </c>
      <c r="K204" s="60">
        <v>2</v>
      </c>
      <c r="L204" s="153" t="str">
        <f t="shared" si="11"/>
        <v>田畑型</v>
      </c>
    </row>
    <row r="205" spans="1:12">
      <c r="A205" s="60" t="s">
        <v>74</v>
      </c>
      <c r="B205" s="60" t="s">
        <v>421</v>
      </c>
      <c r="C205" s="60" t="s">
        <v>66</v>
      </c>
      <c r="D205" s="60">
        <v>0</v>
      </c>
      <c r="E205" s="60">
        <v>0</v>
      </c>
      <c r="F205" s="151" t="s">
        <v>876</v>
      </c>
      <c r="G205" s="60" t="s">
        <v>865</v>
      </c>
      <c r="H205" s="60" t="s">
        <v>877</v>
      </c>
      <c r="I205" s="60">
        <v>1</v>
      </c>
      <c r="J205" s="153" t="str">
        <f t="shared" si="10"/>
        <v>都市的地域</v>
      </c>
      <c r="K205" s="60">
        <v>2</v>
      </c>
      <c r="L205" s="153" t="str">
        <f t="shared" si="11"/>
        <v>田畑型</v>
      </c>
    </row>
    <row r="206" spans="1:12">
      <c r="A206" s="60" t="s">
        <v>74</v>
      </c>
      <c r="B206" s="60" t="s">
        <v>421</v>
      </c>
      <c r="C206" s="60" t="s">
        <v>67</v>
      </c>
      <c r="D206" s="60">
        <v>0</v>
      </c>
      <c r="E206" s="60">
        <v>0</v>
      </c>
      <c r="F206" s="151" t="s">
        <v>878</v>
      </c>
      <c r="G206" s="60" t="s">
        <v>865</v>
      </c>
      <c r="H206" s="60" t="s">
        <v>879</v>
      </c>
      <c r="I206" s="60">
        <v>1</v>
      </c>
      <c r="J206" s="153" t="str">
        <f t="shared" si="10"/>
        <v>都市的地域</v>
      </c>
      <c r="K206" s="60">
        <v>3</v>
      </c>
      <c r="L206" s="153" t="str">
        <f t="shared" si="11"/>
        <v>畑地型</v>
      </c>
    </row>
    <row r="207" spans="1:12">
      <c r="A207" s="60" t="s">
        <v>74</v>
      </c>
      <c r="B207" s="60" t="s">
        <v>422</v>
      </c>
      <c r="C207" s="60" t="s">
        <v>60</v>
      </c>
      <c r="D207" s="60">
        <v>1</v>
      </c>
      <c r="E207" s="60">
        <v>0</v>
      </c>
      <c r="F207" s="151" t="s">
        <v>880</v>
      </c>
      <c r="G207" s="60" t="s">
        <v>881</v>
      </c>
      <c r="H207" s="60" t="s">
        <v>881</v>
      </c>
      <c r="I207" s="60">
        <v>1</v>
      </c>
      <c r="J207" s="153" t="str">
        <f t="shared" si="10"/>
        <v>都市的地域</v>
      </c>
      <c r="K207" s="60">
        <v>2</v>
      </c>
      <c r="L207" s="153" t="str">
        <f t="shared" si="11"/>
        <v>田畑型</v>
      </c>
    </row>
    <row r="208" spans="1:12">
      <c r="A208" s="60" t="s">
        <v>74</v>
      </c>
      <c r="B208" s="60" t="s">
        <v>422</v>
      </c>
      <c r="C208" s="60" t="s">
        <v>61</v>
      </c>
      <c r="D208" s="60">
        <v>0</v>
      </c>
      <c r="E208" s="60">
        <v>0</v>
      </c>
      <c r="F208" s="151" t="s">
        <v>882</v>
      </c>
      <c r="G208" s="60" t="s">
        <v>881</v>
      </c>
      <c r="H208" s="60" t="s">
        <v>883</v>
      </c>
      <c r="I208" s="60">
        <v>1</v>
      </c>
      <c r="J208" s="153" t="str">
        <f t="shared" si="10"/>
        <v>都市的地域</v>
      </c>
      <c r="K208" s="60">
        <v>2</v>
      </c>
      <c r="L208" s="153" t="str">
        <f t="shared" si="11"/>
        <v>田畑型</v>
      </c>
    </row>
    <row r="209" spans="1:12">
      <c r="A209" s="60" t="s">
        <v>74</v>
      </c>
      <c r="B209" s="60" t="s">
        <v>422</v>
      </c>
      <c r="C209" s="60" t="s">
        <v>62</v>
      </c>
      <c r="D209" s="60">
        <v>0</v>
      </c>
      <c r="E209" s="60">
        <v>0</v>
      </c>
      <c r="F209" s="151" t="s">
        <v>884</v>
      </c>
      <c r="G209" s="60" t="s">
        <v>881</v>
      </c>
      <c r="H209" s="60" t="s">
        <v>885</v>
      </c>
      <c r="I209" s="60">
        <v>1</v>
      </c>
      <c r="J209" s="153" t="str">
        <f t="shared" si="10"/>
        <v>都市的地域</v>
      </c>
      <c r="K209" s="60">
        <v>2</v>
      </c>
      <c r="L209" s="153" t="str">
        <f t="shared" si="11"/>
        <v>田畑型</v>
      </c>
    </row>
    <row r="210" spans="1:12">
      <c r="A210" s="60" t="s">
        <v>74</v>
      </c>
      <c r="B210" s="60" t="s">
        <v>423</v>
      </c>
      <c r="C210" s="60" t="s">
        <v>60</v>
      </c>
      <c r="D210" s="60">
        <v>1</v>
      </c>
      <c r="E210" s="60">
        <v>0</v>
      </c>
      <c r="F210" s="151" t="s">
        <v>886</v>
      </c>
      <c r="G210" s="60" t="s">
        <v>887</v>
      </c>
      <c r="H210" s="60" t="s">
        <v>887</v>
      </c>
      <c r="I210" s="60">
        <v>1</v>
      </c>
      <c r="J210" s="153" t="str">
        <f t="shared" si="10"/>
        <v>都市的地域</v>
      </c>
      <c r="K210" s="60">
        <v>2</v>
      </c>
      <c r="L210" s="153" t="str">
        <f t="shared" si="11"/>
        <v>田畑型</v>
      </c>
    </row>
    <row r="211" spans="1:12">
      <c r="A211" s="60" t="s">
        <v>74</v>
      </c>
      <c r="B211" s="60" t="s">
        <v>423</v>
      </c>
      <c r="C211" s="60" t="s">
        <v>60</v>
      </c>
      <c r="D211" s="60">
        <v>0</v>
      </c>
      <c r="E211" s="60">
        <v>0</v>
      </c>
      <c r="F211" s="151" t="s">
        <v>888</v>
      </c>
      <c r="G211" s="60" t="s">
        <v>887</v>
      </c>
      <c r="H211" s="60" t="s">
        <v>887</v>
      </c>
      <c r="I211" s="60">
        <v>1</v>
      </c>
      <c r="J211" s="153" t="str">
        <f t="shared" si="10"/>
        <v>都市的地域</v>
      </c>
      <c r="K211" s="60">
        <v>2</v>
      </c>
      <c r="L211" s="153" t="str">
        <f t="shared" si="11"/>
        <v>田畑型</v>
      </c>
    </row>
    <row r="212" spans="1:12">
      <c r="A212" s="60" t="s">
        <v>74</v>
      </c>
      <c r="B212" s="60" t="s">
        <v>889</v>
      </c>
      <c r="C212" s="60" t="s">
        <v>60</v>
      </c>
      <c r="D212" s="60">
        <v>1</v>
      </c>
      <c r="E212" s="60">
        <v>0</v>
      </c>
      <c r="F212" s="151" t="s">
        <v>890</v>
      </c>
      <c r="G212" s="60" t="s">
        <v>891</v>
      </c>
      <c r="H212" s="60" t="s">
        <v>891</v>
      </c>
      <c r="I212" s="60">
        <v>1</v>
      </c>
      <c r="J212" s="153" t="str">
        <f t="shared" si="10"/>
        <v>都市的地域</v>
      </c>
      <c r="K212" s="60">
        <v>3</v>
      </c>
      <c r="L212" s="153" t="str">
        <f t="shared" si="11"/>
        <v>畑地型</v>
      </c>
    </row>
    <row r="213" spans="1:12">
      <c r="A213" s="60" t="s">
        <v>74</v>
      </c>
      <c r="B213" s="60" t="s">
        <v>889</v>
      </c>
      <c r="C213" s="60" t="s">
        <v>61</v>
      </c>
      <c r="D213" s="60">
        <v>0</v>
      </c>
      <c r="E213" s="60">
        <v>0</v>
      </c>
      <c r="F213" s="151" t="s">
        <v>892</v>
      </c>
      <c r="G213" s="60" t="s">
        <v>891</v>
      </c>
      <c r="H213" s="60" t="s">
        <v>893</v>
      </c>
      <c r="I213" s="60">
        <v>1</v>
      </c>
      <c r="J213" s="153" t="str">
        <f t="shared" si="10"/>
        <v>都市的地域</v>
      </c>
      <c r="K213" s="60">
        <v>3</v>
      </c>
      <c r="L213" s="153" t="str">
        <f t="shared" si="11"/>
        <v>畑地型</v>
      </c>
    </row>
    <row r="214" spans="1:12">
      <c r="A214" s="60" t="s">
        <v>74</v>
      </c>
      <c r="B214" s="60" t="s">
        <v>889</v>
      </c>
      <c r="C214" s="60" t="s">
        <v>62</v>
      </c>
      <c r="D214" s="60">
        <v>0</v>
      </c>
      <c r="E214" s="60">
        <v>0</v>
      </c>
      <c r="F214" s="151" t="s">
        <v>894</v>
      </c>
      <c r="G214" s="60" t="s">
        <v>891</v>
      </c>
      <c r="H214" s="60" t="s">
        <v>895</v>
      </c>
      <c r="I214" s="60">
        <v>4</v>
      </c>
      <c r="J214" s="153" t="str">
        <f t="shared" si="10"/>
        <v>山間農業地域</v>
      </c>
      <c r="K214" s="60">
        <v>3</v>
      </c>
      <c r="L214" s="153" t="str">
        <f t="shared" si="11"/>
        <v>畑地型</v>
      </c>
    </row>
    <row r="215" spans="1:12">
      <c r="A215" s="60" t="s">
        <v>74</v>
      </c>
      <c r="B215" s="60" t="s">
        <v>889</v>
      </c>
      <c r="C215" s="60" t="s">
        <v>63</v>
      </c>
      <c r="D215" s="60">
        <v>0</v>
      </c>
      <c r="E215" s="60">
        <v>0</v>
      </c>
      <c r="F215" s="151" t="s">
        <v>896</v>
      </c>
      <c r="G215" s="60" t="s">
        <v>891</v>
      </c>
      <c r="H215" s="60" t="s">
        <v>897</v>
      </c>
      <c r="I215" s="60">
        <v>1</v>
      </c>
      <c r="J215" s="153" t="str">
        <f t="shared" si="10"/>
        <v>都市的地域</v>
      </c>
      <c r="K215" s="60">
        <v>2</v>
      </c>
      <c r="L215" s="153" t="str">
        <f t="shared" si="11"/>
        <v>田畑型</v>
      </c>
    </row>
    <row r="216" spans="1:12">
      <c r="A216" s="60" t="s">
        <v>74</v>
      </c>
      <c r="B216" s="60" t="s">
        <v>889</v>
      </c>
      <c r="C216" s="60" t="s">
        <v>64</v>
      </c>
      <c r="D216" s="60">
        <v>0</v>
      </c>
      <c r="E216" s="60">
        <v>0</v>
      </c>
      <c r="F216" s="151" t="s">
        <v>898</v>
      </c>
      <c r="G216" s="60" t="s">
        <v>891</v>
      </c>
      <c r="H216" s="60" t="s">
        <v>899</v>
      </c>
      <c r="I216" s="60">
        <v>1</v>
      </c>
      <c r="J216" s="153" t="str">
        <f t="shared" si="10"/>
        <v>都市的地域</v>
      </c>
      <c r="K216" s="60">
        <v>3</v>
      </c>
      <c r="L216" s="153" t="str">
        <f t="shared" si="11"/>
        <v>畑地型</v>
      </c>
    </row>
    <row r="217" spans="1:12">
      <c r="A217" s="60" t="s">
        <v>74</v>
      </c>
      <c r="B217" s="60" t="s">
        <v>900</v>
      </c>
      <c r="C217" s="60" t="s">
        <v>60</v>
      </c>
      <c r="D217" s="60">
        <v>1</v>
      </c>
      <c r="E217" s="60">
        <v>0</v>
      </c>
      <c r="F217" s="151" t="s">
        <v>901</v>
      </c>
      <c r="G217" s="60" t="s">
        <v>902</v>
      </c>
      <c r="H217" s="60" t="s">
        <v>902</v>
      </c>
      <c r="I217" s="60">
        <v>1</v>
      </c>
      <c r="J217" s="153" t="str">
        <f t="shared" si="10"/>
        <v>都市的地域</v>
      </c>
      <c r="K217" s="60">
        <v>3</v>
      </c>
      <c r="L217" s="153" t="str">
        <f t="shared" si="11"/>
        <v>畑地型</v>
      </c>
    </row>
    <row r="218" spans="1:12">
      <c r="A218" s="60" t="s">
        <v>74</v>
      </c>
      <c r="B218" s="60" t="s">
        <v>900</v>
      </c>
      <c r="C218" s="60" t="s">
        <v>60</v>
      </c>
      <c r="D218" s="60">
        <v>0</v>
      </c>
      <c r="E218" s="60">
        <v>0</v>
      </c>
      <c r="F218" s="151" t="s">
        <v>903</v>
      </c>
      <c r="G218" s="60" t="s">
        <v>902</v>
      </c>
      <c r="H218" s="60" t="s">
        <v>902</v>
      </c>
      <c r="I218" s="60">
        <v>1</v>
      </c>
      <c r="J218" s="153" t="str">
        <f t="shared" si="10"/>
        <v>都市的地域</v>
      </c>
      <c r="K218" s="60">
        <v>3</v>
      </c>
      <c r="L218" s="153" t="str">
        <f t="shared" si="11"/>
        <v>畑地型</v>
      </c>
    </row>
    <row r="219" spans="1:12">
      <c r="A219" s="60" t="s">
        <v>74</v>
      </c>
      <c r="B219" s="60" t="s">
        <v>424</v>
      </c>
      <c r="C219" s="60" t="s">
        <v>60</v>
      </c>
      <c r="D219" s="60">
        <v>1</v>
      </c>
      <c r="E219" s="60">
        <v>0</v>
      </c>
      <c r="F219" s="151" t="s">
        <v>904</v>
      </c>
      <c r="G219" s="60" t="s">
        <v>905</v>
      </c>
      <c r="H219" s="60" t="s">
        <v>905</v>
      </c>
      <c r="I219" s="60">
        <v>1</v>
      </c>
      <c r="J219" s="153" t="str">
        <f t="shared" si="10"/>
        <v>都市的地域</v>
      </c>
      <c r="K219" s="60">
        <v>3</v>
      </c>
      <c r="L219" s="153" t="str">
        <f t="shared" si="11"/>
        <v>畑地型</v>
      </c>
    </row>
    <row r="220" spans="1:12">
      <c r="A220" s="60" t="s">
        <v>74</v>
      </c>
      <c r="B220" s="60" t="s">
        <v>906</v>
      </c>
      <c r="C220" s="60" t="s">
        <v>60</v>
      </c>
      <c r="D220" s="60">
        <v>1</v>
      </c>
      <c r="E220" s="60">
        <v>0</v>
      </c>
      <c r="F220" s="151" t="s">
        <v>907</v>
      </c>
      <c r="G220" s="60" t="s">
        <v>908</v>
      </c>
      <c r="H220" s="60" t="s">
        <v>908</v>
      </c>
      <c r="I220" s="60">
        <v>1</v>
      </c>
      <c r="J220" s="153" t="str">
        <f t="shared" si="10"/>
        <v>都市的地域</v>
      </c>
      <c r="K220" s="60">
        <v>2</v>
      </c>
      <c r="L220" s="153" t="str">
        <f t="shared" si="11"/>
        <v>田畑型</v>
      </c>
    </row>
    <row r="221" spans="1:12">
      <c r="A221" s="60" t="s">
        <v>74</v>
      </c>
      <c r="B221" s="60" t="s">
        <v>906</v>
      </c>
      <c r="C221" s="60" t="s">
        <v>60</v>
      </c>
      <c r="D221" s="60">
        <v>1</v>
      </c>
      <c r="E221" s="60">
        <v>0</v>
      </c>
      <c r="F221" s="151" t="s">
        <v>909</v>
      </c>
      <c r="G221" s="60" t="s">
        <v>908</v>
      </c>
      <c r="H221" s="60" t="s">
        <v>908</v>
      </c>
      <c r="I221" s="60">
        <v>1</v>
      </c>
      <c r="J221" s="153" t="str">
        <f t="shared" si="10"/>
        <v>都市的地域</v>
      </c>
      <c r="K221" s="60">
        <v>2</v>
      </c>
      <c r="L221" s="153" t="str">
        <f t="shared" si="11"/>
        <v>田畑型</v>
      </c>
    </row>
    <row r="222" spans="1:12">
      <c r="A222" s="60" t="s">
        <v>74</v>
      </c>
      <c r="B222" s="60" t="s">
        <v>90</v>
      </c>
      <c r="C222" s="60" t="s">
        <v>60</v>
      </c>
      <c r="D222" s="60">
        <v>1</v>
      </c>
      <c r="E222" s="60">
        <v>0</v>
      </c>
      <c r="F222" s="151" t="s">
        <v>910</v>
      </c>
      <c r="G222" s="60" t="s">
        <v>911</v>
      </c>
      <c r="H222" s="60" t="s">
        <v>911</v>
      </c>
      <c r="I222" s="60">
        <v>1</v>
      </c>
      <c r="J222" s="153" t="str">
        <f t="shared" si="10"/>
        <v>都市的地域</v>
      </c>
      <c r="K222" s="60">
        <v>3</v>
      </c>
      <c r="L222" s="153" t="str">
        <f t="shared" si="11"/>
        <v>畑地型</v>
      </c>
    </row>
    <row r="223" spans="1:12">
      <c r="A223" s="60" t="s">
        <v>74</v>
      </c>
      <c r="B223" s="60" t="s">
        <v>90</v>
      </c>
      <c r="C223" s="60" t="s">
        <v>61</v>
      </c>
      <c r="D223" s="60">
        <v>0</v>
      </c>
      <c r="E223" s="60">
        <v>0</v>
      </c>
      <c r="F223" s="151" t="s">
        <v>912</v>
      </c>
      <c r="G223" s="60" t="s">
        <v>911</v>
      </c>
      <c r="H223" s="60" t="s">
        <v>911</v>
      </c>
      <c r="I223" s="60">
        <v>1</v>
      </c>
      <c r="J223" s="153" t="str">
        <f t="shared" si="10"/>
        <v>都市的地域</v>
      </c>
      <c r="K223" s="60">
        <v>3</v>
      </c>
      <c r="L223" s="153" t="str">
        <f t="shared" si="11"/>
        <v>畑地型</v>
      </c>
    </row>
    <row r="224" spans="1:12">
      <c r="A224" s="60" t="s">
        <v>74</v>
      </c>
      <c r="B224" s="60" t="s">
        <v>90</v>
      </c>
      <c r="C224" s="60" t="s">
        <v>62</v>
      </c>
      <c r="D224" s="60">
        <v>0</v>
      </c>
      <c r="E224" s="60">
        <v>0</v>
      </c>
      <c r="F224" s="151" t="s">
        <v>913</v>
      </c>
      <c r="G224" s="60" t="s">
        <v>911</v>
      </c>
      <c r="H224" s="60" t="s">
        <v>914</v>
      </c>
      <c r="I224" s="60">
        <v>1</v>
      </c>
      <c r="J224" s="153" t="str">
        <f t="shared" si="10"/>
        <v>都市的地域</v>
      </c>
      <c r="K224" s="60">
        <v>3</v>
      </c>
      <c r="L224" s="153" t="str">
        <f t="shared" si="11"/>
        <v>畑地型</v>
      </c>
    </row>
    <row r="225" spans="1:12">
      <c r="A225" s="60" t="s">
        <v>74</v>
      </c>
      <c r="B225" s="60" t="s">
        <v>425</v>
      </c>
      <c r="C225" s="60" t="s">
        <v>60</v>
      </c>
      <c r="D225" s="60">
        <v>0</v>
      </c>
      <c r="E225" s="60">
        <v>0</v>
      </c>
      <c r="F225" s="151" t="s">
        <v>915</v>
      </c>
      <c r="G225" s="60" t="s">
        <v>916</v>
      </c>
      <c r="H225" s="60" t="s">
        <v>916</v>
      </c>
      <c r="I225" s="60">
        <v>1</v>
      </c>
      <c r="J225" s="153" t="str">
        <f t="shared" si="10"/>
        <v>都市的地域</v>
      </c>
      <c r="K225" s="60">
        <v>3</v>
      </c>
      <c r="L225" s="153" t="str">
        <f t="shared" si="11"/>
        <v>畑地型</v>
      </c>
    </row>
    <row r="226" spans="1:12">
      <c r="A226" s="60" t="s">
        <v>74</v>
      </c>
      <c r="B226" s="60" t="s">
        <v>917</v>
      </c>
      <c r="C226" s="60" t="s">
        <v>60</v>
      </c>
      <c r="D226" s="60">
        <v>1</v>
      </c>
      <c r="E226" s="60">
        <v>0</v>
      </c>
      <c r="F226" s="151" t="s">
        <v>918</v>
      </c>
      <c r="G226" s="60" t="s">
        <v>919</v>
      </c>
      <c r="H226" s="60" t="s">
        <v>919</v>
      </c>
      <c r="I226" s="60">
        <v>2</v>
      </c>
      <c r="J226" s="153" t="str">
        <f t="shared" si="10"/>
        <v>平地農業地域</v>
      </c>
      <c r="K226" s="60">
        <v>3</v>
      </c>
      <c r="L226" s="153" t="str">
        <f t="shared" si="11"/>
        <v>畑地型</v>
      </c>
    </row>
    <row r="227" spans="1:12">
      <c r="A227" s="60" t="s">
        <v>74</v>
      </c>
      <c r="B227" s="60" t="s">
        <v>920</v>
      </c>
      <c r="C227" s="60" t="s">
        <v>60</v>
      </c>
      <c r="D227" s="60">
        <v>1</v>
      </c>
      <c r="E227" s="60">
        <v>0</v>
      </c>
      <c r="F227" s="151" t="s">
        <v>921</v>
      </c>
      <c r="G227" s="60" t="s">
        <v>329</v>
      </c>
      <c r="H227" s="60" t="s">
        <v>329</v>
      </c>
      <c r="I227" s="60">
        <v>1</v>
      </c>
      <c r="J227" s="153" t="str">
        <f t="shared" si="10"/>
        <v>都市的地域</v>
      </c>
      <c r="K227" s="60">
        <v>2</v>
      </c>
      <c r="L227" s="153" t="str">
        <f t="shared" si="11"/>
        <v>田畑型</v>
      </c>
    </row>
    <row r="228" spans="1:12">
      <c r="A228" s="60" t="s">
        <v>74</v>
      </c>
      <c r="B228" s="60" t="s">
        <v>920</v>
      </c>
      <c r="C228" s="60" t="s">
        <v>61</v>
      </c>
      <c r="D228" s="60">
        <v>0</v>
      </c>
      <c r="E228" s="60">
        <v>0</v>
      </c>
      <c r="F228" s="151" t="s">
        <v>922</v>
      </c>
      <c r="G228" s="60" t="s">
        <v>329</v>
      </c>
      <c r="H228" s="60" t="s">
        <v>923</v>
      </c>
      <c r="I228" s="60">
        <v>1</v>
      </c>
      <c r="J228" s="153" t="str">
        <f t="shared" si="10"/>
        <v>都市的地域</v>
      </c>
      <c r="K228" s="60">
        <v>2</v>
      </c>
      <c r="L228" s="153" t="str">
        <f t="shared" si="11"/>
        <v>田畑型</v>
      </c>
    </row>
    <row r="229" spans="1:12">
      <c r="A229" s="60" t="s">
        <v>74</v>
      </c>
      <c r="B229" s="60" t="s">
        <v>920</v>
      </c>
      <c r="C229" s="60" t="s">
        <v>62</v>
      </c>
      <c r="D229" s="60">
        <v>0</v>
      </c>
      <c r="E229" s="60">
        <v>0</v>
      </c>
      <c r="F229" s="151" t="s">
        <v>924</v>
      </c>
      <c r="G229" s="60" t="s">
        <v>329</v>
      </c>
      <c r="H229" s="60" t="s">
        <v>925</v>
      </c>
      <c r="I229" s="60">
        <v>2</v>
      </c>
      <c r="J229" s="153" t="str">
        <f t="shared" si="10"/>
        <v>平地農業地域</v>
      </c>
      <c r="K229" s="60">
        <v>3</v>
      </c>
      <c r="L229" s="153" t="str">
        <f t="shared" si="11"/>
        <v>畑地型</v>
      </c>
    </row>
    <row r="230" spans="1:12">
      <c r="A230" s="60" t="s">
        <v>74</v>
      </c>
      <c r="B230" s="60" t="s">
        <v>920</v>
      </c>
      <c r="C230" s="60" t="s">
        <v>63</v>
      </c>
      <c r="D230" s="60">
        <v>0</v>
      </c>
      <c r="E230" s="60">
        <v>0</v>
      </c>
      <c r="F230" s="151" t="s">
        <v>926</v>
      </c>
      <c r="G230" s="60" t="s">
        <v>329</v>
      </c>
      <c r="H230" s="60" t="s">
        <v>927</v>
      </c>
      <c r="I230" s="60">
        <v>1</v>
      </c>
      <c r="J230" s="153" t="str">
        <f t="shared" si="10"/>
        <v>都市的地域</v>
      </c>
      <c r="K230" s="60">
        <v>2</v>
      </c>
      <c r="L230" s="153" t="str">
        <f t="shared" si="11"/>
        <v>田畑型</v>
      </c>
    </row>
    <row r="231" spans="1:12">
      <c r="A231" s="60" t="s">
        <v>74</v>
      </c>
      <c r="B231" s="60" t="s">
        <v>928</v>
      </c>
      <c r="C231" s="60" t="s">
        <v>60</v>
      </c>
      <c r="D231" s="60">
        <v>1</v>
      </c>
      <c r="E231" s="60">
        <v>0</v>
      </c>
      <c r="F231" s="151" t="s">
        <v>929</v>
      </c>
      <c r="G231" s="60" t="s">
        <v>930</v>
      </c>
      <c r="H231" s="60" t="s">
        <v>930</v>
      </c>
      <c r="I231" s="60">
        <v>3</v>
      </c>
      <c r="J231" s="153" t="str">
        <f t="shared" si="10"/>
        <v>中間農業地域</v>
      </c>
      <c r="K231" s="60">
        <v>3</v>
      </c>
      <c r="L231" s="153" t="str">
        <f t="shared" si="11"/>
        <v>畑地型</v>
      </c>
    </row>
    <row r="232" spans="1:12">
      <c r="A232" s="60" t="s">
        <v>74</v>
      </c>
      <c r="B232" s="60" t="s">
        <v>928</v>
      </c>
      <c r="C232" s="60" t="s">
        <v>61</v>
      </c>
      <c r="D232" s="60">
        <v>0</v>
      </c>
      <c r="E232" s="60">
        <v>0</v>
      </c>
      <c r="F232" s="151" t="s">
        <v>931</v>
      </c>
      <c r="G232" s="60" t="s">
        <v>930</v>
      </c>
      <c r="H232" s="60" t="s">
        <v>932</v>
      </c>
      <c r="I232" s="60">
        <v>4</v>
      </c>
      <c r="J232" s="153" t="str">
        <f t="shared" si="10"/>
        <v>山間農業地域</v>
      </c>
      <c r="K232" s="60">
        <v>3</v>
      </c>
      <c r="L232" s="153" t="str">
        <f t="shared" si="11"/>
        <v>畑地型</v>
      </c>
    </row>
    <row r="233" spans="1:12">
      <c r="A233" s="60" t="s">
        <v>74</v>
      </c>
      <c r="B233" s="60" t="s">
        <v>928</v>
      </c>
      <c r="C233" s="60" t="s">
        <v>62</v>
      </c>
      <c r="D233" s="60">
        <v>0</v>
      </c>
      <c r="E233" s="60">
        <v>0</v>
      </c>
      <c r="F233" s="151" t="s">
        <v>933</v>
      </c>
      <c r="G233" s="60" t="s">
        <v>930</v>
      </c>
      <c r="H233" s="60" t="s">
        <v>930</v>
      </c>
      <c r="I233" s="60">
        <v>1</v>
      </c>
      <c r="J233" s="153" t="str">
        <f t="shared" si="10"/>
        <v>都市的地域</v>
      </c>
      <c r="K233" s="60">
        <v>3</v>
      </c>
      <c r="L233" s="153" t="str">
        <f t="shared" si="11"/>
        <v>畑地型</v>
      </c>
    </row>
    <row r="234" spans="1:12">
      <c r="A234" s="60" t="s">
        <v>74</v>
      </c>
      <c r="B234" s="60" t="s">
        <v>934</v>
      </c>
      <c r="C234" s="60" t="s">
        <v>60</v>
      </c>
      <c r="D234" s="60">
        <v>1</v>
      </c>
      <c r="E234" s="60">
        <v>0</v>
      </c>
      <c r="F234" s="151" t="s">
        <v>935</v>
      </c>
      <c r="G234" s="60" t="s">
        <v>936</v>
      </c>
      <c r="H234" s="60" t="s">
        <v>936</v>
      </c>
      <c r="I234" s="60">
        <v>4</v>
      </c>
      <c r="J234" s="153" t="str">
        <f t="shared" si="10"/>
        <v>山間農業地域</v>
      </c>
      <c r="K234" s="60">
        <v>3</v>
      </c>
      <c r="L234" s="153" t="str">
        <f t="shared" si="11"/>
        <v>畑地型</v>
      </c>
    </row>
    <row r="235" spans="1:12">
      <c r="A235" s="60" t="s">
        <v>74</v>
      </c>
      <c r="B235" s="60" t="s">
        <v>934</v>
      </c>
      <c r="C235" s="60" t="s">
        <v>61</v>
      </c>
      <c r="D235" s="60">
        <v>0</v>
      </c>
      <c r="E235" s="60">
        <v>0</v>
      </c>
      <c r="F235" s="151" t="s">
        <v>937</v>
      </c>
      <c r="G235" s="60" t="s">
        <v>936</v>
      </c>
      <c r="H235" s="60" t="s">
        <v>936</v>
      </c>
      <c r="I235" s="60">
        <v>3</v>
      </c>
      <c r="J235" s="153" t="str">
        <f t="shared" si="10"/>
        <v>中間農業地域</v>
      </c>
      <c r="K235" s="60">
        <v>3</v>
      </c>
      <c r="L235" s="153" t="str">
        <f t="shared" si="11"/>
        <v>畑地型</v>
      </c>
    </row>
    <row r="236" spans="1:12">
      <c r="A236" s="60" t="s">
        <v>74</v>
      </c>
      <c r="B236" s="60" t="s">
        <v>934</v>
      </c>
      <c r="C236" s="60" t="s">
        <v>62</v>
      </c>
      <c r="D236" s="60">
        <v>0</v>
      </c>
      <c r="E236" s="60">
        <v>0</v>
      </c>
      <c r="F236" s="151" t="s">
        <v>938</v>
      </c>
      <c r="G236" s="60" t="s">
        <v>936</v>
      </c>
      <c r="H236" s="60" t="s">
        <v>939</v>
      </c>
      <c r="I236" s="60">
        <v>4</v>
      </c>
      <c r="J236" s="153" t="str">
        <f t="shared" si="10"/>
        <v>山間農業地域</v>
      </c>
      <c r="K236" s="60">
        <v>3</v>
      </c>
      <c r="L236" s="153" t="str">
        <f t="shared" si="11"/>
        <v>畑地型</v>
      </c>
    </row>
    <row r="237" spans="1:12">
      <c r="A237" s="60" t="s">
        <v>74</v>
      </c>
      <c r="B237" s="60" t="s">
        <v>934</v>
      </c>
      <c r="C237" s="60" t="s">
        <v>63</v>
      </c>
      <c r="D237" s="60">
        <v>0</v>
      </c>
      <c r="E237" s="60">
        <v>0</v>
      </c>
      <c r="F237" s="151" t="s">
        <v>940</v>
      </c>
      <c r="G237" s="60" t="s">
        <v>936</v>
      </c>
      <c r="H237" s="60" t="s">
        <v>941</v>
      </c>
      <c r="I237" s="60">
        <v>4</v>
      </c>
      <c r="J237" s="153" t="str">
        <f t="shared" si="10"/>
        <v>山間農業地域</v>
      </c>
      <c r="K237" s="60">
        <v>3</v>
      </c>
      <c r="L237" s="153" t="str">
        <f t="shared" si="11"/>
        <v>畑地型</v>
      </c>
    </row>
    <row r="238" spans="1:12">
      <c r="A238" s="60" t="s">
        <v>74</v>
      </c>
      <c r="B238" s="60" t="s">
        <v>934</v>
      </c>
      <c r="C238" s="60" t="s">
        <v>64</v>
      </c>
      <c r="D238" s="60">
        <v>0</v>
      </c>
      <c r="E238" s="60">
        <v>0</v>
      </c>
      <c r="F238" s="151" t="s">
        <v>942</v>
      </c>
      <c r="G238" s="60" t="s">
        <v>936</v>
      </c>
      <c r="H238" s="60" t="s">
        <v>943</v>
      </c>
      <c r="I238" s="60">
        <v>4</v>
      </c>
      <c r="J238" s="153" t="str">
        <f t="shared" si="10"/>
        <v>山間農業地域</v>
      </c>
      <c r="K238" s="60">
        <v>3</v>
      </c>
      <c r="L238" s="153" t="str">
        <f t="shared" si="11"/>
        <v>畑地型</v>
      </c>
    </row>
    <row r="239" spans="1:12">
      <c r="A239" s="60" t="s">
        <v>74</v>
      </c>
      <c r="B239" s="60" t="s">
        <v>934</v>
      </c>
      <c r="C239" s="60" t="s">
        <v>65</v>
      </c>
      <c r="D239" s="60">
        <v>0</v>
      </c>
      <c r="E239" s="60">
        <v>0</v>
      </c>
      <c r="F239" s="151" t="s">
        <v>944</v>
      </c>
      <c r="G239" s="60" t="s">
        <v>936</v>
      </c>
      <c r="H239" s="60" t="s">
        <v>945</v>
      </c>
      <c r="I239" s="60">
        <v>3</v>
      </c>
      <c r="J239" s="153" t="str">
        <f t="shared" si="10"/>
        <v>中間農業地域</v>
      </c>
      <c r="K239" s="60">
        <v>3</v>
      </c>
      <c r="L239" s="153" t="str">
        <f t="shared" si="11"/>
        <v>畑地型</v>
      </c>
    </row>
    <row r="240" spans="1:12">
      <c r="A240" s="60" t="s">
        <v>74</v>
      </c>
      <c r="B240" s="60" t="s">
        <v>946</v>
      </c>
      <c r="C240" s="60" t="s">
        <v>60</v>
      </c>
      <c r="D240" s="60">
        <v>1</v>
      </c>
      <c r="E240" s="60">
        <v>0</v>
      </c>
      <c r="F240" s="151" t="s">
        <v>947</v>
      </c>
      <c r="G240" s="60" t="s">
        <v>948</v>
      </c>
      <c r="H240" s="60" t="s">
        <v>948</v>
      </c>
      <c r="I240" s="60">
        <v>1</v>
      </c>
      <c r="J240" s="153" t="str">
        <f t="shared" si="10"/>
        <v>都市的地域</v>
      </c>
      <c r="K240" s="60">
        <v>1</v>
      </c>
      <c r="L240" s="153" t="str">
        <f t="shared" si="11"/>
        <v>水田型</v>
      </c>
    </row>
    <row r="241" spans="1:12">
      <c r="A241" s="60" t="s">
        <v>74</v>
      </c>
      <c r="B241" s="60" t="s">
        <v>946</v>
      </c>
      <c r="C241" s="60" t="s">
        <v>61</v>
      </c>
      <c r="D241" s="60">
        <v>0</v>
      </c>
      <c r="E241" s="60">
        <v>0</v>
      </c>
      <c r="F241" s="151" t="s">
        <v>949</v>
      </c>
      <c r="G241" s="60" t="s">
        <v>948</v>
      </c>
      <c r="H241" s="60" t="s">
        <v>950</v>
      </c>
      <c r="I241" s="60">
        <v>1</v>
      </c>
      <c r="J241" s="153" t="str">
        <f t="shared" si="10"/>
        <v>都市的地域</v>
      </c>
      <c r="K241" s="60">
        <v>1</v>
      </c>
      <c r="L241" s="153" t="str">
        <f t="shared" si="11"/>
        <v>水田型</v>
      </c>
    </row>
    <row r="242" spans="1:12">
      <c r="A242" s="60" t="s">
        <v>74</v>
      </c>
      <c r="B242" s="60" t="s">
        <v>946</v>
      </c>
      <c r="C242" s="60" t="s">
        <v>62</v>
      </c>
      <c r="D242" s="60">
        <v>0</v>
      </c>
      <c r="E242" s="60">
        <v>0</v>
      </c>
      <c r="F242" s="151" t="s">
        <v>951</v>
      </c>
      <c r="G242" s="60" t="s">
        <v>948</v>
      </c>
      <c r="H242" s="60" t="s">
        <v>952</v>
      </c>
      <c r="I242" s="60">
        <v>1</v>
      </c>
      <c r="J242" s="153" t="str">
        <f t="shared" si="10"/>
        <v>都市的地域</v>
      </c>
      <c r="K242" s="60">
        <v>1</v>
      </c>
      <c r="L242" s="153" t="str">
        <f t="shared" si="11"/>
        <v>水田型</v>
      </c>
    </row>
    <row r="243" spans="1:12">
      <c r="A243" s="60" t="s">
        <v>74</v>
      </c>
      <c r="B243" s="60" t="s">
        <v>953</v>
      </c>
      <c r="C243" s="60" t="s">
        <v>60</v>
      </c>
      <c r="D243" s="60">
        <v>1</v>
      </c>
      <c r="E243" s="60">
        <v>0</v>
      </c>
      <c r="F243" s="151" t="s">
        <v>954</v>
      </c>
      <c r="G243" s="60" t="s">
        <v>955</v>
      </c>
      <c r="H243" s="60" t="s">
        <v>955</v>
      </c>
      <c r="I243" s="60">
        <v>3</v>
      </c>
      <c r="J243" s="153" t="str">
        <f t="shared" si="10"/>
        <v>中間農業地域</v>
      </c>
      <c r="K243" s="60">
        <v>3</v>
      </c>
      <c r="L243" s="153" t="str">
        <f t="shared" si="11"/>
        <v>畑地型</v>
      </c>
    </row>
    <row r="244" spans="1:12">
      <c r="A244" s="60" t="s">
        <v>74</v>
      </c>
      <c r="B244" s="60" t="s">
        <v>956</v>
      </c>
      <c r="C244" s="60" t="s">
        <v>60</v>
      </c>
      <c r="D244" s="60">
        <v>1</v>
      </c>
      <c r="E244" s="60">
        <v>0</v>
      </c>
      <c r="F244" s="151" t="s">
        <v>957</v>
      </c>
      <c r="G244" s="60" t="s">
        <v>958</v>
      </c>
      <c r="H244" s="60" t="s">
        <v>958</v>
      </c>
      <c r="I244" s="60">
        <v>1</v>
      </c>
      <c r="J244" s="153" t="str">
        <f t="shared" si="10"/>
        <v>都市的地域</v>
      </c>
      <c r="K244" s="60">
        <v>3</v>
      </c>
      <c r="L244" s="153" t="str">
        <f t="shared" si="11"/>
        <v>畑地型</v>
      </c>
    </row>
    <row r="245" spans="1:12">
      <c r="A245" s="60" t="s">
        <v>74</v>
      </c>
      <c r="B245" s="60" t="s">
        <v>956</v>
      </c>
      <c r="C245" s="60" t="s">
        <v>61</v>
      </c>
      <c r="D245" s="60">
        <v>0</v>
      </c>
      <c r="E245" s="60">
        <v>0</v>
      </c>
      <c r="F245" s="151" t="s">
        <v>959</v>
      </c>
      <c r="G245" s="60" t="s">
        <v>958</v>
      </c>
      <c r="H245" s="60" t="s">
        <v>958</v>
      </c>
      <c r="I245" s="60">
        <v>1</v>
      </c>
      <c r="J245" s="153" t="str">
        <f t="shared" si="10"/>
        <v>都市的地域</v>
      </c>
      <c r="K245" s="60">
        <v>3</v>
      </c>
      <c r="L245" s="153" t="str">
        <f t="shared" si="11"/>
        <v>畑地型</v>
      </c>
    </row>
    <row r="246" spans="1:12">
      <c r="A246" s="60" t="s">
        <v>74</v>
      </c>
      <c r="B246" s="60" t="s">
        <v>956</v>
      </c>
      <c r="C246" s="60" t="s">
        <v>62</v>
      </c>
      <c r="D246" s="60">
        <v>0</v>
      </c>
      <c r="E246" s="60">
        <v>0</v>
      </c>
      <c r="F246" s="151" t="s">
        <v>960</v>
      </c>
      <c r="G246" s="60" t="s">
        <v>958</v>
      </c>
      <c r="H246" s="60" t="s">
        <v>961</v>
      </c>
      <c r="I246" s="60">
        <v>1</v>
      </c>
      <c r="J246" s="153" t="str">
        <f t="shared" si="10"/>
        <v>都市的地域</v>
      </c>
      <c r="K246" s="60">
        <v>3</v>
      </c>
      <c r="L246" s="153" t="str">
        <f t="shared" si="11"/>
        <v>畑地型</v>
      </c>
    </row>
    <row r="247" spans="1:12">
      <c r="A247" s="60" t="s">
        <v>74</v>
      </c>
      <c r="B247" s="60" t="s">
        <v>962</v>
      </c>
      <c r="C247" s="60" t="s">
        <v>60</v>
      </c>
      <c r="D247" s="60">
        <v>1</v>
      </c>
      <c r="E247" s="60">
        <v>0</v>
      </c>
      <c r="F247" s="151" t="s">
        <v>963</v>
      </c>
      <c r="G247" s="60" t="s">
        <v>964</v>
      </c>
      <c r="H247" s="60" t="s">
        <v>964</v>
      </c>
      <c r="I247" s="60">
        <v>1</v>
      </c>
      <c r="J247" s="153" t="str">
        <f t="shared" si="10"/>
        <v>都市的地域</v>
      </c>
      <c r="K247" s="60">
        <v>3</v>
      </c>
      <c r="L247" s="153" t="str">
        <f t="shared" si="11"/>
        <v>畑地型</v>
      </c>
    </row>
    <row r="248" spans="1:12">
      <c r="A248" s="60" t="s">
        <v>74</v>
      </c>
      <c r="B248" s="60" t="s">
        <v>962</v>
      </c>
      <c r="C248" s="60" t="s">
        <v>61</v>
      </c>
      <c r="D248" s="60">
        <v>0</v>
      </c>
      <c r="E248" s="60">
        <v>0</v>
      </c>
      <c r="F248" s="151" t="s">
        <v>965</v>
      </c>
      <c r="G248" s="60" t="s">
        <v>964</v>
      </c>
      <c r="H248" s="60" t="s">
        <v>966</v>
      </c>
      <c r="I248" s="60">
        <v>1</v>
      </c>
      <c r="J248" s="153" t="str">
        <f t="shared" si="10"/>
        <v>都市的地域</v>
      </c>
      <c r="K248" s="60">
        <v>3</v>
      </c>
      <c r="L248" s="153" t="str">
        <f t="shared" si="11"/>
        <v>畑地型</v>
      </c>
    </row>
    <row r="249" spans="1:12">
      <c r="A249" s="60" t="s">
        <v>74</v>
      </c>
      <c r="B249" s="60" t="s">
        <v>962</v>
      </c>
      <c r="C249" s="60" t="s">
        <v>62</v>
      </c>
      <c r="D249" s="60">
        <v>0</v>
      </c>
      <c r="E249" s="60">
        <v>0</v>
      </c>
      <c r="F249" s="151" t="s">
        <v>967</v>
      </c>
      <c r="G249" s="60" t="s">
        <v>964</v>
      </c>
      <c r="H249" s="60" t="s">
        <v>968</v>
      </c>
      <c r="I249" s="60">
        <v>1</v>
      </c>
      <c r="J249" s="153" t="str">
        <f t="shared" si="10"/>
        <v>都市的地域</v>
      </c>
      <c r="K249" s="60">
        <v>3</v>
      </c>
      <c r="L249" s="153" t="str">
        <f t="shared" si="11"/>
        <v>畑地型</v>
      </c>
    </row>
    <row r="250" spans="1:12">
      <c r="A250" s="60" t="s">
        <v>74</v>
      </c>
      <c r="B250" s="60" t="s">
        <v>962</v>
      </c>
      <c r="C250" s="60" t="s">
        <v>63</v>
      </c>
      <c r="D250" s="60">
        <v>0</v>
      </c>
      <c r="E250" s="60">
        <v>0</v>
      </c>
      <c r="F250" s="151" t="s">
        <v>969</v>
      </c>
      <c r="G250" s="60" t="s">
        <v>964</v>
      </c>
      <c r="H250" s="60" t="s">
        <v>964</v>
      </c>
      <c r="I250" s="60">
        <v>1</v>
      </c>
      <c r="J250" s="153" t="str">
        <f t="shared" si="10"/>
        <v>都市的地域</v>
      </c>
      <c r="K250" s="60">
        <v>3</v>
      </c>
      <c r="L250" s="153" t="str">
        <f t="shared" si="11"/>
        <v>畑地型</v>
      </c>
    </row>
    <row r="251" spans="1:12">
      <c r="A251" s="60" t="s">
        <v>74</v>
      </c>
      <c r="B251" s="60" t="s">
        <v>970</v>
      </c>
      <c r="C251" s="60" t="s">
        <v>60</v>
      </c>
      <c r="D251" s="60">
        <v>1</v>
      </c>
      <c r="E251" s="60">
        <v>0</v>
      </c>
      <c r="F251" s="151" t="s">
        <v>971</v>
      </c>
      <c r="G251" s="60" t="s">
        <v>972</v>
      </c>
      <c r="H251" s="60" t="s">
        <v>972</v>
      </c>
      <c r="I251" s="60">
        <v>1</v>
      </c>
      <c r="J251" s="153" t="str">
        <f t="shared" si="10"/>
        <v>都市的地域</v>
      </c>
      <c r="K251" s="60">
        <v>3</v>
      </c>
      <c r="L251" s="153" t="str">
        <f t="shared" si="11"/>
        <v>畑地型</v>
      </c>
    </row>
    <row r="252" spans="1:12">
      <c r="A252" s="60" t="s">
        <v>74</v>
      </c>
      <c r="B252" s="60" t="s">
        <v>970</v>
      </c>
      <c r="C252" s="60" t="s">
        <v>61</v>
      </c>
      <c r="D252" s="60">
        <v>0</v>
      </c>
      <c r="E252" s="60">
        <v>0</v>
      </c>
      <c r="F252" s="151" t="s">
        <v>973</v>
      </c>
      <c r="G252" s="60" t="s">
        <v>972</v>
      </c>
      <c r="H252" s="60" t="s">
        <v>974</v>
      </c>
      <c r="I252" s="60">
        <v>1</v>
      </c>
      <c r="J252" s="153" t="str">
        <f t="shared" si="10"/>
        <v>都市的地域</v>
      </c>
      <c r="K252" s="60">
        <v>2</v>
      </c>
      <c r="L252" s="153" t="str">
        <f t="shared" si="11"/>
        <v>田畑型</v>
      </c>
    </row>
    <row r="253" spans="1:12">
      <c r="A253" s="60" t="s">
        <v>74</v>
      </c>
      <c r="B253" s="60" t="s">
        <v>970</v>
      </c>
      <c r="C253" s="60" t="s">
        <v>62</v>
      </c>
      <c r="D253" s="60">
        <v>0</v>
      </c>
      <c r="E253" s="60">
        <v>0</v>
      </c>
      <c r="F253" s="151" t="s">
        <v>975</v>
      </c>
      <c r="G253" s="60" t="s">
        <v>972</v>
      </c>
      <c r="H253" s="60" t="s">
        <v>976</v>
      </c>
      <c r="I253" s="60">
        <v>3</v>
      </c>
      <c r="J253" s="153" t="str">
        <f t="shared" si="10"/>
        <v>中間農業地域</v>
      </c>
      <c r="K253" s="60">
        <v>3</v>
      </c>
      <c r="L253" s="153" t="str">
        <f t="shared" si="11"/>
        <v>畑地型</v>
      </c>
    </row>
    <row r="254" spans="1:12">
      <c r="A254" s="60" t="s">
        <v>74</v>
      </c>
      <c r="B254" s="60" t="s">
        <v>970</v>
      </c>
      <c r="C254" s="60" t="s">
        <v>63</v>
      </c>
      <c r="D254" s="60">
        <v>0</v>
      </c>
      <c r="E254" s="60">
        <v>0</v>
      </c>
      <c r="F254" s="151" t="s">
        <v>977</v>
      </c>
      <c r="G254" s="60" t="s">
        <v>972</v>
      </c>
      <c r="H254" s="60" t="s">
        <v>972</v>
      </c>
      <c r="I254" s="60">
        <v>1</v>
      </c>
      <c r="J254" s="153" t="str">
        <f t="shared" si="10"/>
        <v>都市的地域</v>
      </c>
      <c r="K254" s="60">
        <v>3</v>
      </c>
      <c r="L254" s="153" t="str">
        <f t="shared" si="11"/>
        <v>畑地型</v>
      </c>
    </row>
    <row r="255" spans="1:12">
      <c r="A255" s="60" t="s">
        <v>74</v>
      </c>
      <c r="B255" s="60" t="s">
        <v>978</v>
      </c>
      <c r="C255" s="60" t="s">
        <v>60</v>
      </c>
      <c r="D255" s="60">
        <v>1</v>
      </c>
      <c r="E255" s="60">
        <v>0</v>
      </c>
      <c r="F255" s="151" t="s">
        <v>979</v>
      </c>
      <c r="G255" s="60" t="s">
        <v>980</v>
      </c>
      <c r="H255" s="60" t="s">
        <v>980</v>
      </c>
      <c r="I255" s="60">
        <v>4</v>
      </c>
      <c r="J255" s="153" t="str">
        <f t="shared" si="10"/>
        <v>山間農業地域</v>
      </c>
      <c r="K255" s="60">
        <v>3</v>
      </c>
      <c r="L255" s="153" t="str">
        <f t="shared" si="11"/>
        <v>畑地型</v>
      </c>
    </row>
    <row r="256" spans="1:12">
      <c r="A256" s="60" t="s">
        <v>74</v>
      </c>
      <c r="B256" s="60" t="s">
        <v>978</v>
      </c>
      <c r="C256" s="60" t="s">
        <v>61</v>
      </c>
      <c r="D256" s="60">
        <v>0</v>
      </c>
      <c r="E256" s="60">
        <v>0</v>
      </c>
      <c r="F256" s="151" t="s">
        <v>981</v>
      </c>
      <c r="G256" s="60" t="s">
        <v>980</v>
      </c>
      <c r="H256" s="60" t="s">
        <v>982</v>
      </c>
      <c r="I256" s="60">
        <v>4</v>
      </c>
      <c r="J256" s="153" t="str">
        <f t="shared" si="10"/>
        <v>山間農業地域</v>
      </c>
      <c r="K256" s="60">
        <v>3</v>
      </c>
      <c r="L256" s="153" t="str">
        <f t="shared" si="11"/>
        <v>畑地型</v>
      </c>
    </row>
    <row r="257" spans="1:12">
      <c r="A257" s="60" t="s">
        <v>74</v>
      </c>
      <c r="B257" s="60" t="s">
        <v>978</v>
      </c>
      <c r="C257" s="60" t="s">
        <v>62</v>
      </c>
      <c r="D257" s="60">
        <v>0</v>
      </c>
      <c r="E257" s="60">
        <v>0</v>
      </c>
      <c r="F257" s="151" t="s">
        <v>983</v>
      </c>
      <c r="G257" s="60" t="s">
        <v>980</v>
      </c>
      <c r="H257" s="60" t="s">
        <v>984</v>
      </c>
      <c r="I257" s="60">
        <v>4</v>
      </c>
      <c r="J257" s="153" t="str">
        <f t="shared" si="10"/>
        <v>山間農業地域</v>
      </c>
      <c r="K257" s="60">
        <v>3</v>
      </c>
      <c r="L257" s="153" t="str">
        <f t="shared" si="11"/>
        <v>畑地型</v>
      </c>
    </row>
    <row r="258" spans="1:12">
      <c r="F258" s="151"/>
      <c r="J258" s="153"/>
      <c r="L258" s="153"/>
    </row>
    <row r="259" spans="1:12">
      <c r="F259" s="151"/>
      <c r="J259" s="153"/>
      <c r="L259" s="153"/>
    </row>
    <row r="260" spans="1:12">
      <c r="F260" s="151"/>
      <c r="J260" s="153"/>
      <c r="L260" s="153"/>
    </row>
    <row r="261" spans="1:12">
      <c r="F261" s="151"/>
      <c r="J261" s="153"/>
      <c r="L261" s="153"/>
    </row>
    <row r="262" spans="1:12">
      <c r="F262" s="151"/>
      <c r="J262" s="153"/>
      <c r="L262" s="153"/>
    </row>
    <row r="263" spans="1:12">
      <c r="F263" s="151"/>
      <c r="J263" s="153"/>
      <c r="L263" s="153"/>
    </row>
    <row r="264" spans="1:12">
      <c r="F264" s="151"/>
      <c r="J264" s="153"/>
      <c r="L264" s="153"/>
    </row>
    <row r="265" spans="1:12">
      <c r="F265" s="151"/>
      <c r="J265" s="153"/>
      <c r="L265" s="153"/>
    </row>
    <row r="266" spans="1:12">
      <c r="F266" s="151"/>
      <c r="J266" s="153"/>
      <c r="L266" s="153"/>
    </row>
    <row r="267" spans="1:12">
      <c r="F267" s="151"/>
      <c r="J267" s="153"/>
      <c r="L267" s="153"/>
    </row>
    <row r="268" spans="1:12">
      <c r="F268" s="151"/>
      <c r="J268" s="153"/>
      <c r="L268" s="153"/>
    </row>
    <row r="269" spans="1:12">
      <c r="F269" s="151"/>
      <c r="J269" s="153"/>
      <c r="L269" s="153"/>
    </row>
    <row r="270" spans="1:12">
      <c r="F270" s="151"/>
      <c r="J270" s="153"/>
      <c r="L270" s="153"/>
    </row>
    <row r="271" spans="1:12">
      <c r="F271" s="151"/>
      <c r="J271" s="153"/>
      <c r="L271" s="153"/>
    </row>
    <row r="272" spans="1:12">
      <c r="F272" s="151"/>
      <c r="J272" s="153"/>
      <c r="L272" s="153"/>
    </row>
    <row r="273" spans="6:12">
      <c r="F273" s="151"/>
      <c r="J273" s="153"/>
      <c r="L273" s="153"/>
    </row>
    <row r="274" spans="6:12">
      <c r="F274" s="151"/>
      <c r="J274" s="153"/>
      <c r="L274" s="153"/>
    </row>
    <row r="275" spans="6:12">
      <c r="F275" s="151"/>
      <c r="J275" s="153"/>
      <c r="L275" s="153"/>
    </row>
    <row r="276" spans="6:12">
      <c r="F276" s="151"/>
      <c r="J276" s="153"/>
      <c r="L276" s="153"/>
    </row>
    <row r="277" spans="6:12">
      <c r="F277" s="151"/>
      <c r="J277" s="153"/>
      <c r="L277" s="153"/>
    </row>
    <row r="278" spans="6:12">
      <c r="F278" s="151"/>
      <c r="J278" s="153"/>
      <c r="L278" s="153"/>
    </row>
    <row r="279" spans="6:12">
      <c r="F279" s="151"/>
      <c r="J279" s="153"/>
      <c r="L279" s="153"/>
    </row>
    <row r="280" spans="6:12">
      <c r="F280" s="151"/>
      <c r="J280" s="153"/>
      <c r="L280" s="153"/>
    </row>
    <row r="281" spans="6:12">
      <c r="F281" s="151"/>
      <c r="J281" s="153"/>
      <c r="L281" s="153"/>
    </row>
    <row r="282" spans="6:12">
      <c r="F282" s="151"/>
      <c r="J282" s="153"/>
      <c r="L282" s="153"/>
    </row>
    <row r="283" spans="6:12">
      <c r="F283" s="151"/>
      <c r="J283" s="153"/>
      <c r="L283" s="153"/>
    </row>
    <row r="284" spans="6:12">
      <c r="F284" s="151"/>
      <c r="J284" s="153"/>
      <c r="L284" s="153"/>
    </row>
    <row r="285" spans="6:12">
      <c r="F285" s="151"/>
      <c r="J285" s="153"/>
      <c r="L285" s="153"/>
    </row>
    <row r="286" spans="6:12">
      <c r="F286" s="151"/>
      <c r="J286" s="153"/>
      <c r="L286" s="153"/>
    </row>
    <row r="287" spans="6:12">
      <c r="F287" s="151"/>
      <c r="J287" s="153"/>
      <c r="L287" s="153"/>
    </row>
    <row r="288" spans="6:12">
      <c r="F288" s="151"/>
      <c r="J288" s="153"/>
      <c r="L288" s="153"/>
    </row>
    <row r="289" spans="6:12">
      <c r="F289" s="151"/>
      <c r="J289" s="153"/>
      <c r="L289" s="153"/>
    </row>
    <row r="290" spans="6:12">
      <c r="F290" s="151"/>
      <c r="J290" s="153"/>
      <c r="L290" s="153"/>
    </row>
    <row r="291" spans="6:12">
      <c r="F291" s="151"/>
      <c r="J291" s="153"/>
      <c r="L291" s="153"/>
    </row>
    <row r="292" spans="6:12">
      <c r="F292" s="151"/>
      <c r="J292" s="153"/>
      <c r="L292" s="153"/>
    </row>
    <row r="293" spans="6:12">
      <c r="F293" s="151"/>
      <c r="J293" s="153"/>
      <c r="L293" s="153"/>
    </row>
    <row r="294" spans="6:12">
      <c r="F294" s="151"/>
      <c r="J294" s="153"/>
      <c r="L294" s="153"/>
    </row>
    <row r="295" spans="6:12">
      <c r="F295" s="151"/>
      <c r="J295" s="153"/>
      <c r="L295" s="153"/>
    </row>
    <row r="296" spans="6:12">
      <c r="F296" s="151"/>
      <c r="J296" s="153"/>
      <c r="L296" s="153"/>
    </row>
    <row r="297" spans="6:12">
      <c r="F297" s="151"/>
      <c r="J297" s="153"/>
      <c r="L297" s="153"/>
    </row>
    <row r="298" spans="6:12">
      <c r="F298" s="151"/>
      <c r="J298" s="153"/>
      <c r="L298" s="153"/>
    </row>
    <row r="299" spans="6:12">
      <c r="F299" s="151"/>
      <c r="J299" s="153"/>
      <c r="L299" s="153"/>
    </row>
    <row r="300" spans="6:12">
      <c r="F300" s="151"/>
      <c r="J300" s="153"/>
      <c r="L300" s="153"/>
    </row>
    <row r="301" spans="6:12">
      <c r="F301" s="151"/>
      <c r="J301" s="153"/>
      <c r="L301" s="153"/>
    </row>
    <row r="302" spans="6:12">
      <c r="F302" s="151"/>
      <c r="J302" s="153"/>
      <c r="L302" s="153"/>
    </row>
    <row r="303" spans="6:12">
      <c r="F303" s="151"/>
      <c r="J303" s="153"/>
      <c r="L303" s="153"/>
    </row>
    <row r="304" spans="6:12">
      <c r="F304" s="151"/>
      <c r="J304" s="153"/>
      <c r="L304" s="153"/>
    </row>
    <row r="305" spans="6:12">
      <c r="F305" s="151"/>
      <c r="J305" s="153"/>
      <c r="L305" s="153"/>
    </row>
    <row r="306" spans="6:12">
      <c r="F306" s="151"/>
      <c r="J306" s="153"/>
      <c r="L306" s="153"/>
    </row>
    <row r="307" spans="6:12">
      <c r="F307" s="151"/>
      <c r="J307" s="153"/>
      <c r="L307" s="153"/>
    </row>
    <row r="308" spans="6:12">
      <c r="F308" s="151"/>
      <c r="J308" s="153"/>
      <c r="L308" s="153"/>
    </row>
    <row r="309" spans="6:12">
      <c r="F309" s="151"/>
      <c r="J309" s="153"/>
      <c r="L309" s="153"/>
    </row>
    <row r="310" spans="6:12">
      <c r="F310" s="151"/>
      <c r="J310" s="153"/>
      <c r="L310" s="153"/>
    </row>
    <row r="311" spans="6:12">
      <c r="F311" s="151"/>
      <c r="J311" s="153"/>
      <c r="L311" s="153"/>
    </row>
    <row r="312" spans="6:12">
      <c r="F312" s="151"/>
      <c r="J312" s="153"/>
      <c r="L312" s="153"/>
    </row>
    <row r="313" spans="6:12">
      <c r="F313" s="151"/>
      <c r="J313" s="153"/>
      <c r="L313" s="153"/>
    </row>
    <row r="314" spans="6:12">
      <c r="F314" s="151"/>
      <c r="J314" s="153"/>
      <c r="L314" s="153"/>
    </row>
    <row r="315" spans="6:12">
      <c r="F315" s="151"/>
      <c r="J315" s="153"/>
      <c r="L315" s="153"/>
    </row>
    <row r="316" spans="6:12">
      <c r="F316" s="151"/>
      <c r="J316" s="153"/>
      <c r="L316" s="153"/>
    </row>
    <row r="317" spans="6:12">
      <c r="F317" s="151"/>
      <c r="J317" s="153"/>
      <c r="L317" s="153"/>
    </row>
    <row r="318" spans="6:12">
      <c r="F318" s="151"/>
      <c r="J318" s="153"/>
      <c r="L318" s="153"/>
    </row>
    <row r="319" spans="6:12">
      <c r="F319" s="151"/>
      <c r="J319" s="153"/>
      <c r="L319" s="153"/>
    </row>
    <row r="320" spans="6:12">
      <c r="F320" s="151"/>
      <c r="J320" s="153"/>
      <c r="L320" s="153"/>
    </row>
    <row r="321" spans="6:12">
      <c r="F321" s="151"/>
      <c r="J321" s="153"/>
      <c r="L321" s="153"/>
    </row>
    <row r="322" spans="6:12">
      <c r="F322" s="151"/>
      <c r="J322" s="153"/>
      <c r="L322" s="153"/>
    </row>
    <row r="323" spans="6:12">
      <c r="F323" s="151"/>
      <c r="J323" s="153"/>
      <c r="L323" s="153"/>
    </row>
    <row r="324" spans="6:12">
      <c r="F324" s="151"/>
      <c r="J324" s="153"/>
      <c r="L324" s="153"/>
    </row>
    <row r="325" spans="6:12">
      <c r="F325" s="151"/>
      <c r="J325" s="153"/>
      <c r="L325" s="153"/>
    </row>
    <row r="326" spans="6:12">
      <c r="F326" s="151"/>
      <c r="J326" s="153"/>
      <c r="L326" s="153"/>
    </row>
    <row r="327" spans="6:12">
      <c r="F327" s="151"/>
      <c r="J327" s="153"/>
      <c r="L327" s="153"/>
    </row>
    <row r="328" spans="6:12">
      <c r="F328" s="151"/>
      <c r="J328" s="153"/>
      <c r="L328" s="153"/>
    </row>
    <row r="329" spans="6:12">
      <c r="F329" s="151"/>
      <c r="J329" s="153"/>
      <c r="L329" s="153"/>
    </row>
    <row r="330" spans="6:12">
      <c r="F330" s="151"/>
      <c r="J330" s="153"/>
      <c r="L330" s="153"/>
    </row>
    <row r="331" spans="6:12">
      <c r="F331" s="151"/>
      <c r="J331" s="153"/>
      <c r="L331" s="153"/>
    </row>
    <row r="332" spans="6:12">
      <c r="F332" s="151"/>
      <c r="J332" s="153"/>
      <c r="L332" s="153"/>
    </row>
    <row r="333" spans="6:12">
      <c r="F333" s="151"/>
      <c r="J333" s="153"/>
      <c r="L333" s="153"/>
    </row>
    <row r="334" spans="6:12">
      <c r="F334" s="151"/>
      <c r="J334" s="153"/>
      <c r="L334" s="153"/>
    </row>
    <row r="335" spans="6:12">
      <c r="F335" s="151"/>
      <c r="J335" s="153"/>
      <c r="L335" s="153"/>
    </row>
    <row r="336" spans="6:12">
      <c r="F336" s="151"/>
      <c r="J336" s="153"/>
      <c r="L336" s="153"/>
    </row>
    <row r="337" spans="6:12">
      <c r="F337" s="151"/>
      <c r="J337" s="153"/>
      <c r="L337" s="153"/>
    </row>
    <row r="338" spans="6:12">
      <c r="F338" s="151"/>
      <c r="J338" s="153"/>
      <c r="L338" s="153"/>
    </row>
    <row r="339" spans="6:12">
      <c r="F339" s="151"/>
      <c r="J339" s="153"/>
      <c r="L339" s="153"/>
    </row>
    <row r="340" spans="6:12">
      <c r="F340" s="151"/>
      <c r="J340" s="153"/>
      <c r="L340" s="153"/>
    </row>
    <row r="341" spans="6:12">
      <c r="F341" s="151"/>
      <c r="J341" s="153"/>
      <c r="L341" s="153"/>
    </row>
    <row r="342" spans="6:12">
      <c r="F342" s="151"/>
      <c r="J342" s="153"/>
      <c r="L342" s="153"/>
    </row>
    <row r="343" spans="6:12">
      <c r="F343" s="151"/>
      <c r="J343" s="153"/>
      <c r="L343" s="153"/>
    </row>
    <row r="344" spans="6:12">
      <c r="F344" s="151"/>
      <c r="J344" s="153"/>
      <c r="L344" s="153"/>
    </row>
    <row r="345" spans="6:12">
      <c r="F345" s="151"/>
      <c r="J345" s="153"/>
      <c r="L345" s="153"/>
    </row>
    <row r="346" spans="6:12">
      <c r="F346" s="151"/>
      <c r="J346" s="153"/>
      <c r="L346" s="153"/>
    </row>
    <row r="347" spans="6:12">
      <c r="F347" s="151"/>
      <c r="J347" s="153"/>
      <c r="L347" s="153"/>
    </row>
    <row r="348" spans="6:12">
      <c r="F348" s="151"/>
      <c r="J348" s="153"/>
      <c r="L348" s="153"/>
    </row>
    <row r="349" spans="6:12">
      <c r="F349" s="151"/>
      <c r="J349" s="153"/>
      <c r="L349" s="153"/>
    </row>
    <row r="350" spans="6:12">
      <c r="F350" s="151"/>
      <c r="J350" s="153"/>
      <c r="L350" s="153"/>
    </row>
    <row r="351" spans="6:12">
      <c r="F351" s="151"/>
      <c r="J351" s="153"/>
      <c r="L351" s="153"/>
    </row>
    <row r="352" spans="6:12">
      <c r="F352" s="151"/>
      <c r="J352" s="153"/>
      <c r="L352" s="153"/>
    </row>
    <row r="353" spans="6:12">
      <c r="F353" s="151"/>
      <c r="J353" s="153"/>
      <c r="L353" s="153"/>
    </row>
    <row r="354" spans="6:12">
      <c r="F354" s="151"/>
      <c r="J354" s="153"/>
      <c r="L354" s="153"/>
    </row>
    <row r="355" spans="6:12">
      <c r="F355" s="151"/>
      <c r="J355" s="153"/>
      <c r="L355" s="153"/>
    </row>
    <row r="356" spans="6:12">
      <c r="F356" s="151"/>
      <c r="J356" s="153"/>
      <c r="L356" s="153"/>
    </row>
    <row r="357" spans="6:12">
      <c r="F357" s="151"/>
      <c r="J357" s="153"/>
      <c r="L357" s="153"/>
    </row>
    <row r="358" spans="6:12">
      <c r="F358" s="151"/>
      <c r="J358" s="153"/>
      <c r="L358" s="153"/>
    </row>
    <row r="359" spans="6:12">
      <c r="F359" s="151"/>
      <c r="J359" s="153"/>
      <c r="L359" s="153"/>
    </row>
    <row r="360" spans="6:12">
      <c r="F360" s="151"/>
      <c r="J360" s="153"/>
      <c r="L360" s="153"/>
    </row>
    <row r="361" spans="6:12">
      <c r="F361" s="151"/>
      <c r="J361" s="153"/>
      <c r="L361" s="153"/>
    </row>
    <row r="362" spans="6:12">
      <c r="F362" s="151"/>
      <c r="J362" s="153"/>
      <c r="L362" s="153"/>
    </row>
    <row r="363" spans="6:12">
      <c r="F363" s="151"/>
      <c r="J363" s="153"/>
      <c r="L363" s="153"/>
    </row>
    <row r="364" spans="6:12">
      <c r="F364" s="151"/>
      <c r="J364" s="153"/>
      <c r="L364" s="153"/>
    </row>
    <row r="365" spans="6:12">
      <c r="F365" s="151"/>
      <c r="J365" s="153"/>
      <c r="L365" s="153"/>
    </row>
    <row r="366" spans="6:12">
      <c r="F366" s="151"/>
      <c r="J366" s="153"/>
      <c r="L366" s="153"/>
    </row>
    <row r="367" spans="6:12">
      <c r="F367" s="151"/>
      <c r="J367" s="153"/>
      <c r="L367" s="153"/>
    </row>
    <row r="368" spans="6:12">
      <c r="F368" s="151"/>
      <c r="J368" s="153"/>
      <c r="L368" s="153"/>
    </row>
    <row r="369" spans="6:12">
      <c r="F369" s="151"/>
      <c r="J369" s="153"/>
      <c r="L369" s="153"/>
    </row>
    <row r="370" spans="6:12">
      <c r="F370" s="151"/>
      <c r="J370" s="153"/>
      <c r="L370" s="153"/>
    </row>
    <row r="371" spans="6:12">
      <c r="F371" s="151"/>
      <c r="J371" s="153"/>
      <c r="L371" s="153"/>
    </row>
    <row r="372" spans="6:12">
      <c r="F372" s="151"/>
      <c r="J372" s="153"/>
      <c r="L372" s="153"/>
    </row>
    <row r="373" spans="6:12">
      <c r="F373" s="151"/>
      <c r="J373" s="153"/>
      <c r="L373" s="153"/>
    </row>
    <row r="374" spans="6:12">
      <c r="F374" s="151"/>
      <c r="J374" s="153"/>
      <c r="L374" s="153"/>
    </row>
  </sheetData>
  <autoFilter ref="A8:L374" xr:uid="{90E555B8-3BB9-43B2-BB24-5E1297E79CA2}"/>
  <mergeCells count="2">
    <mergeCell ref="K2:L2"/>
    <mergeCell ref="I2:J2"/>
  </mergeCells>
  <phoneticPr fontId="2"/>
  <printOptions horizontalCentered="1"/>
  <pageMargins left="0.59055118110236227" right="0.59055118110236227" top="0.78740157480314965" bottom="0.59055118110236227" header="0.47244094488188981" footer="0.31496062992125984"/>
  <pageSetup paperSize="9" scale="99" fitToHeight="0" orientation="portrait" horizontalDpi="300" verticalDpi="300" r:id="rId1"/>
  <headerFooter>
    <oddFooter>&amp;C- &amp;P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1FD07-E11E-478D-ADA4-3CDB59AE1348}">
  <sheetPr codeName="Sheet6">
    <pageSetUpPr fitToPage="1"/>
  </sheetPr>
  <dimension ref="A1:AV226"/>
  <sheetViews>
    <sheetView topLeftCell="D1" workbookViewId="0">
      <selection activeCell="S2" sqref="S2:S8"/>
    </sheetView>
  </sheetViews>
  <sheetFormatPr defaultColWidth="9" defaultRowHeight="14.25"/>
  <cols>
    <col min="1" max="1" width="9" style="71"/>
    <col min="2" max="2" width="17.375" style="71" customWidth="1"/>
    <col min="3" max="3" width="9" style="71"/>
    <col min="4" max="4" width="15.5" style="71" customWidth="1"/>
    <col min="5" max="5" width="16.875" style="71" customWidth="1"/>
    <col min="6" max="6" width="9" style="71"/>
    <col min="7" max="7" width="10.5" style="71" customWidth="1"/>
    <col min="8" max="8" width="17.625" style="71" customWidth="1"/>
    <col min="9" max="11" width="10.5" style="71" customWidth="1"/>
    <col min="12" max="13" width="11.5" style="71" customWidth="1"/>
    <col min="14" max="14" width="14.75" style="71" customWidth="1"/>
    <col min="15" max="15" width="12.875" style="71" customWidth="1"/>
    <col min="16" max="16" width="14.125" style="71" customWidth="1"/>
    <col min="17" max="19" width="7.375" style="71" customWidth="1"/>
    <col min="20" max="20" width="13.125" style="71" customWidth="1"/>
    <col min="21" max="21" width="7.375" style="71" customWidth="1"/>
    <col min="22" max="22" width="12.25" style="71" customWidth="1"/>
    <col min="23" max="23" width="7.375" style="71" customWidth="1"/>
    <col min="24" max="24" width="9.375" style="71" customWidth="1"/>
    <col min="25" max="25" width="9.625" style="71" customWidth="1"/>
    <col min="26" max="27" width="7.375" style="71" customWidth="1"/>
    <col min="28" max="28" width="11.625" style="71" customWidth="1"/>
    <col min="29" max="29" width="7.375" style="71" customWidth="1"/>
    <col min="30" max="30" width="10" style="71" customWidth="1"/>
    <col min="31" max="31" width="10.375" style="71" customWidth="1"/>
    <col min="32" max="32" width="9" style="71"/>
    <col min="33" max="33" width="11.125" style="71" customWidth="1"/>
    <col min="34" max="39" width="9" style="71"/>
    <col min="40" max="40" width="10.25" style="71" customWidth="1"/>
    <col min="41" max="41" width="10.375" style="71" customWidth="1"/>
    <col min="42" max="42" width="9" style="71"/>
    <col min="43" max="43" width="12.25" style="71" customWidth="1"/>
    <col min="44" max="45" width="9" style="71"/>
    <col min="46" max="46" width="14.875" style="71" customWidth="1"/>
    <col min="47" max="47" width="9" style="71"/>
    <col min="48" max="48" width="10" style="71" customWidth="1"/>
    <col min="49" max="16384" width="9" style="71"/>
  </cols>
  <sheetData>
    <row r="1" spans="1:48" ht="18.75">
      <c r="A1" s="71" t="s">
        <v>461</v>
      </c>
      <c r="B1" s="71" t="s">
        <v>456</v>
      </c>
      <c r="C1" s="71" t="s">
        <v>457</v>
      </c>
      <c r="D1" s="71" t="s">
        <v>458</v>
      </c>
      <c r="E1" s="71" t="s">
        <v>459</v>
      </c>
      <c r="F1" s="71" t="s">
        <v>460</v>
      </c>
      <c r="I1" s="230" t="s">
        <v>4229</v>
      </c>
      <c r="J1" s="230" t="s">
        <v>4230</v>
      </c>
      <c r="K1" s="230" t="s">
        <v>4231</v>
      </c>
      <c r="L1" s="230" t="s">
        <v>4232</v>
      </c>
      <c r="M1" s="230" t="s">
        <v>4233</v>
      </c>
      <c r="N1" s="230" t="s">
        <v>4234</v>
      </c>
      <c r="O1" s="230" t="s">
        <v>4235</v>
      </c>
      <c r="P1" s="230" t="s">
        <v>4236</v>
      </c>
      <c r="Q1" s="230" t="s">
        <v>4237</v>
      </c>
      <c r="R1" s="230" t="s">
        <v>4238</v>
      </c>
      <c r="S1" s="230" t="s">
        <v>4239</v>
      </c>
      <c r="T1" s="230"/>
      <c r="U1" s="230"/>
      <c r="V1" s="230"/>
      <c r="W1" s="230"/>
      <c r="X1" s="230"/>
      <c r="Y1" s="230"/>
      <c r="Z1" s="230"/>
      <c r="AA1" s="230"/>
      <c r="AB1" s="230"/>
      <c r="AC1" s="230"/>
      <c r="AD1" s="230"/>
      <c r="AE1" s="230"/>
      <c r="AF1" s="230"/>
      <c r="AG1" s="230"/>
      <c r="AH1" s="230"/>
      <c r="AI1" s="230"/>
      <c r="AJ1" s="230"/>
      <c r="AK1" s="230"/>
      <c r="AL1" s="230"/>
      <c r="AM1" s="230"/>
      <c r="AN1" s="230"/>
      <c r="AO1" s="230"/>
      <c r="AP1" s="230"/>
      <c r="AQ1" s="230"/>
      <c r="AR1" s="230"/>
      <c r="AS1" s="230"/>
      <c r="AT1" s="230"/>
      <c r="AU1" s="230"/>
      <c r="AV1" s="230"/>
    </row>
    <row r="2" spans="1:48" ht="18.75">
      <c r="A2" s="71">
        <v>1</v>
      </c>
      <c r="B2" s="71" t="s">
        <v>475</v>
      </c>
      <c r="C2" s="71" t="s">
        <v>476</v>
      </c>
      <c r="D2" s="71" t="s">
        <v>476</v>
      </c>
      <c r="E2" s="71" t="s">
        <v>472</v>
      </c>
      <c r="F2" s="71" t="s">
        <v>467</v>
      </c>
      <c r="I2" s="230" t="s">
        <v>2475</v>
      </c>
      <c r="J2" s="230" t="s">
        <v>2617</v>
      </c>
      <c r="K2" s="230" t="s">
        <v>2556</v>
      </c>
      <c r="L2" s="230" t="s">
        <v>2574</v>
      </c>
      <c r="M2" s="230" t="s">
        <v>256</v>
      </c>
      <c r="N2" s="230" t="s">
        <v>2596</v>
      </c>
      <c r="O2" s="230" t="s">
        <v>2620</v>
      </c>
      <c r="P2" s="230" t="s">
        <v>310</v>
      </c>
      <c r="Q2" s="230" t="s">
        <v>2526</v>
      </c>
      <c r="R2" s="230" t="s">
        <v>2452</v>
      </c>
      <c r="S2" s="230" t="s">
        <v>4240</v>
      </c>
      <c r="T2" s="230"/>
      <c r="U2" s="230"/>
      <c r="V2" s="230"/>
      <c r="W2" s="230"/>
      <c r="X2" s="230"/>
      <c r="Y2" s="230"/>
      <c r="Z2" s="230"/>
      <c r="AA2" s="230"/>
      <c r="AB2" s="230"/>
      <c r="AC2" s="230"/>
      <c r="AD2" s="230"/>
      <c r="AE2" s="230"/>
      <c r="AF2" s="230"/>
      <c r="AG2" s="230"/>
      <c r="AH2" s="230"/>
      <c r="AI2" s="230"/>
      <c r="AJ2" s="230"/>
      <c r="AK2" s="230"/>
      <c r="AL2" s="230"/>
      <c r="AM2" s="230"/>
      <c r="AN2" s="230"/>
      <c r="AO2" s="230"/>
      <c r="AP2" s="230"/>
      <c r="AQ2" s="230"/>
      <c r="AR2" s="230"/>
      <c r="AS2" s="230"/>
      <c r="AT2" s="230"/>
      <c r="AU2" s="230"/>
      <c r="AV2" s="230"/>
    </row>
    <row r="3" spans="1:48" ht="18.75">
      <c r="A3" s="71">
        <v>2</v>
      </c>
      <c r="B3" s="71" t="s">
        <v>477</v>
      </c>
      <c r="C3" s="71" t="s">
        <v>478</v>
      </c>
      <c r="D3" s="71" t="s">
        <v>478</v>
      </c>
      <c r="E3" s="71" t="s">
        <v>472</v>
      </c>
      <c r="F3" s="71" t="s">
        <v>467</v>
      </c>
      <c r="I3" s="230" t="s">
        <v>265</v>
      </c>
      <c r="J3" s="230" t="s">
        <v>2610</v>
      </c>
      <c r="K3" s="230" t="s">
        <v>2559</v>
      </c>
      <c r="L3" s="230" t="s">
        <v>2565</v>
      </c>
      <c r="M3" s="230" t="s">
        <v>2606</v>
      </c>
      <c r="N3" s="230" t="s">
        <v>2600</v>
      </c>
      <c r="O3" s="230"/>
      <c r="P3" s="230" t="s">
        <v>996</v>
      </c>
      <c r="Q3" s="230" t="s">
        <v>2541</v>
      </c>
      <c r="R3" s="230" t="s">
        <v>269</v>
      </c>
      <c r="S3" s="230" t="s">
        <v>2551</v>
      </c>
      <c r="T3" s="230"/>
      <c r="U3" s="230"/>
      <c r="V3" s="230"/>
      <c r="W3" s="230"/>
      <c r="X3" s="230"/>
      <c r="Y3" s="230"/>
      <c r="Z3" s="230"/>
      <c r="AA3" s="230"/>
      <c r="AB3" s="230"/>
      <c r="AC3" s="230"/>
      <c r="AD3" s="230"/>
      <c r="AE3" s="230"/>
      <c r="AF3" s="230"/>
      <c r="AG3" s="230"/>
      <c r="AH3" s="230"/>
      <c r="AI3" s="230"/>
      <c r="AJ3" s="230"/>
      <c r="AK3" s="230"/>
      <c r="AL3" s="230"/>
      <c r="AM3" s="230"/>
      <c r="AN3" s="230"/>
      <c r="AO3" s="230"/>
      <c r="AP3" s="230"/>
      <c r="AQ3" s="230"/>
      <c r="AR3" s="230"/>
      <c r="AS3" s="230"/>
      <c r="AT3" s="230"/>
      <c r="AU3" s="230"/>
      <c r="AV3" s="230"/>
    </row>
    <row r="4" spans="1:48" ht="18.75">
      <c r="A4" s="71">
        <v>3</v>
      </c>
      <c r="B4" s="71" t="s">
        <v>479</v>
      </c>
      <c r="C4" s="71" t="s">
        <v>480</v>
      </c>
      <c r="D4" s="71" t="s">
        <v>4163</v>
      </c>
      <c r="E4" s="71" t="s">
        <v>472</v>
      </c>
      <c r="F4" s="71" t="s">
        <v>467</v>
      </c>
      <c r="I4" s="230" t="s">
        <v>2467</v>
      </c>
      <c r="J4" s="230" t="s">
        <v>171</v>
      </c>
      <c r="K4" s="230" t="s">
        <v>165</v>
      </c>
      <c r="L4" s="230" t="s">
        <v>2576</v>
      </c>
      <c r="M4" s="230" t="s">
        <v>2604</v>
      </c>
      <c r="N4" s="230" t="s">
        <v>2602</v>
      </c>
      <c r="O4" s="230"/>
      <c r="P4" s="230" t="s">
        <v>197</v>
      </c>
      <c r="Q4" s="230" t="s">
        <v>342</v>
      </c>
      <c r="R4" s="230" t="s">
        <v>2465</v>
      </c>
      <c r="S4" s="230" t="s">
        <v>4241</v>
      </c>
      <c r="T4" s="230"/>
      <c r="U4" s="230"/>
      <c r="V4" s="230"/>
      <c r="W4" s="230"/>
      <c r="X4" s="230"/>
      <c r="Y4" s="230"/>
      <c r="Z4" s="230"/>
      <c r="AA4" s="230"/>
      <c r="AB4" s="230"/>
      <c r="AC4" s="230"/>
      <c r="AD4" s="230"/>
      <c r="AE4" s="230"/>
      <c r="AF4" s="230"/>
      <c r="AG4" s="230"/>
      <c r="AH4" s="230"/>
      <c r="AI4" s="230"/>
      <c r="AJ4" s="230"/>
      <c r="AK4" s="230"/>
      <c r="AL4" s="230"/>
      <c r="AM4" s="230"/>
      <c r="AN4" s="230"/>
      <c r="AO4" s="230"/>
      <c r="AP4" s="230"/>
      <c r="AQ4" s="230"/>
      <c r="AR4" s="230"/>
      <c r="AS4" s="230"/>
      <c r="AT4" s="230"/>
      <c r="AU4" s="230"/>
      <c r="AV4" s="230"/>
    </row>
    <row r="5" spans="1:48" ht="18.75">
      <c r="A5" s="71">
        <v>4</v>
      </c>
      <c r="B5" s="71" t="s">
        <v>481</v>
      </c>
      <c r="C5" s="71" t="s">
        <v>166</v>
      </c>
      <c r="D5" s="71" t="s">
        <v>166</v>
      </c>
      <c r="E5" s="71" t="s">
        <v>472</v>
      </c>
      <c r="F5" s="71" t="s">
        <v>467</v>
      </c>
      <c r="I5" s="230" t="s">
        <v>2477</v>
      </c>
      <c r="J5" s="230" t="s">
        <v>358</v>
      </c>
      <c r="K5" s="230" t="s">
        <v>1110</v>
      </c>
      <c r="L5" s="230" t="s">
        <v>2570</v>
      </c>
      <c r="M5" s="230" t="s">
        <v>15</v>
      </c>
      <c r="N5" s="230" t="s">
        <v>2598</v>
      </c>
      <c r="O5" s="230"/>
      <c r="P5" s="230" t="s">
        <v>2496</v>
      </c>
      <c r="Q5" s="230" t="s">
        <v>2532</v>
      </c>
      <c r="R5" s="230" t="s">
        <v>2463</v>
      </c>
      <c r="S5" s="230" t="s">
        <v>2553</v>
      </c>
      <c r="T5" s="230"/>
      <c r="U5" s="230"/>
      <c r="V5" s="230"/>
      <c r="W5" s="230"/>
      <c r="X5" s="230"/>
      <c r="Y5" s="230"/>
      <c r="Z5" s="230"/>
      <c r="AA5" s="230"/>
      <c r="AB5" s="230"/>
      <c r="AC5" s="230"/>
      <c r="AD5" s="230"/>
      <c r="AE5" s="230"/>
      <c r="AF5" s="230"/>
      <c r="AG5" s="230"/>
      <c r="AH5" s="230"/>
      <c r="AI5" s="230"/>
      <c r="AJ5" s="230"/>
      <c r="AK5" s="230"/>
      <c r="AL5" s="230"/>
      <c r="AM5" s="230"/>
      <c r="AN5" s="230"/>
      <c r="AO5" s="230"/>
      <c r="AP5" s="230"/>
      <c r="AQ5" s="230"/>
      <c r="AR5" s="230"/>
      <c r="AS5" s="230"/>
      <c r="AT5" s="230"/>
      <c r="AU5" s="230"/>
      <c r="AV5" s="230"/>
    </row>
    <row r="6" spans="1:48" ht="18.75">
      <c r="A6" s="71">
        <v>5</v>
      </c>
      <c r="B6" s="71" t="s">
        <v>483</v>
      </c>
      <c r="C6" s="71" t="s">
        <v>272</v>
      </c>
      <c r="D6" s="71" t="s">
        <v>272</v>
      </c>
      <c r="E6" s="71" t="s">
        <v>472</v>
      </c>
      <c r="F6" s="71" t="s">
        <v>467</v>
      </c>
      <c r="I6" s="230" t="s">
        <v>2469</v>
      </c>
      <c r="J6" s="230" t="s">
        <v>2614</v>
      </c>
      <c r="K6" s="230"/>
      <c r="L6" s="230" t="s">
        <v>141</v>
      </c>
      <c r="M6" s="230"/>
      <c r="N6" s="230" t="s">
        <v>2578</v>
      </c>
      <c r="O6" s="230"/>
      <c r="P6" s="230" t="s">
        <v>2488</v>
      </c>
      <c r="Q6" s="230" t="s">
        <v>2534</v>
      </c>
      <c r="R6" s="230" t="s">
        <v>2457</v>
      </c>
      <c r="S6" s="230" t="s">
        <v>2544</v>
      </c>
      <c r="T6" s="230"/>
      <c r="U6" s="230"/>
      <c r="V6" s="230"/>
      <c r="W6" s="230"/>
      <c r="X6" s="230"/>
      <c r="Y6" s="230"/>
      <c r="Z6" s="230"/>
      <c r="AA6" s="230"/>
      <c r="AB6" s="230"/>
      <c r="AC6" s="230"/>
      <c r="AD6" s="230"/>
      <c r="AE6" s="230"/>
      <c r="AF6" s="230"/>
      <c r="AG6" s="230"/>
      <c r="AH6" s="230"/>
      <c r="AI6" s="230"/>
      <c r="AJ6" s="230"/>
      <c r="AK6" s="230"/>
      <c r="AL6" s="230"/>
      <c r="AM6" s="230"/>
      <c r="AN6" s="230"/>
      <c r="AO6" s="230"/>
      <c r="AP6" s="230"/>
      <c r="AQ6" s="230"/>
      <c r="AR6" s="230"/>
      <c r="AS6" s="230"/>
      <c r="AT6" s="230"/>
      <c r="AU6" s="230"/>
      <c r="AV6" s="230"/>
    </row>
    <row r="7" spans="1:48" ht="18.75">
      <c r="A7" s="71">
        <v>6</v>
      </c>
      <c r="B7" s="71" t="s">
        <v>485</v>
      </c>
      <c r="C7" s="71" t="s">
        <v>486</v>
      </c>
      <c r="D7" s="71" t="s">
        <v>4164</v>
      </c>
      <c r="E7" s="71" t="s">
        <v>472</v>
      </c>
      <c r="F7" s="71" t="s">
        <v>467</v>
      </c>
      <c r="I7" s="230" t="s">
        <v>2479</v>
      </c>
      <c r="J7" s="230" t="s">
        <v>2612</v>
      </c>
      <c r="K7" s="230"/>
      <c r="L7" s="230" t="s">
        <v>286</v>
      </c>
      <c r="M7" s="230"/>
      <c r="N7" s="230" t="s">
        <v>2580</v>
      </c>
      <c r="O7" s="230"/>
      <c r="P7" s="230" t="s">
        <v>2508</v>
      </c>
      <c r="Q7" s="230" t="s">
        <v>2536</v>
      </c>
      <c r="R7" s="230" t="s">
        <v>2461</v>
      </c>
      <c r="S7" s="230" t="s">
        <v>2546</v>
      </c>
      <c r="T7" s="230"/>
      <c r="U7" s="230"/>
      <c r="V7" s="230"/>
      <c r="W7" s="230"/>
      <c r="X7" s="230"/>
      <c r="Y7" s="230"/>
      <c r="Z7" s="230"/>
      <c r="AA7" s="230"/>
      <c r="AB7" s="230"/>
      <c r="AC7" s="230"/>
      <c r="AD7" s="230"/>
      <c r="AE7" s="230"/>
      <c r="AF7" s="230"/>
      <c r="AG7" s="230"/>
      <c r="AH7" s="230"/>
      <c r="AI7" s="230"/>
      <c r="AJ7" s="230"/>
      <c r="AK7" s="230"/>
      <c r="AL7" s="230"/>
      <c r="AM7" s="230"/>
      <c r="AN7" s="230"/>
      <c r="AO7" s="230"/>
      <c r="AP7" s="230"/>
      <c r="AQ7" s="230"/>
      <c r="AR7" s="230"/>
      <c r="AS7" s="230"/>
      <c r="AT7" s="230"/>
      <c r="AU7" s="230"/>
      <c r="AV7" s="230"/>
    </row>
    <row r="8" spans="1:48" ht="18.75">
      <c r="A8" s="71">
        <v>7</v>
      </c>
      <c r="B8" s="71" t="s">
        <v>488</v>
      </c>
      <c r="C8" s="71" t="s">
        <v>489</v>
      </c>
      <c r="D8" s="71" t="s">
        <v>489</v>
      </c>
      <c r="E8" s="71" t="s">
        <v>472</v>
      </c>
      <c r="F8" s="71" t="s">
        <v>467</v>
      </c>
      <c r="I8" s="230" t="s">
        <v>2471</v>
      </c>
      <c r="J8" s="230"/>
      <c r="K8" s="230"/>
      <c r="L8" s="230" t="s">
        <v>2567</v>
      </c>
      <c r="M8" s="230"/>
      <c r="N8" s="230" t="s">
        <v>2584</v>
      </c>
      <c r="O8" s="230"/>
      <c r="P8" s="230" t="s">
        <v>2506</v>
      </c>
      <c r="Q8" s="230" t="s">
        <v>2524</v>
      </c>
      <c r="R8" s="230" t="s">
        <v>2459</v>
      </c>
      <c r="S8" s="230" t="s">
        <v>401</v>
      </c>
      <c r="T8" s="230"/>
      <c r="U8" s="230"/>
      <c r="V8" s="230"/>
      <c r="W8" s="230"/>
      <c r="X8" s="230"/>
      <c r="Y8" s="230"/>
      <c r="Z8" s="230"/>
      <c r="AA8" s="230"/>
      <c r="AB8" s="230"/>
      <c r="AC8" s="230"/>
      <c r="AD8" s="230"/>
      <c r="AE8" s="230"/>
      <c r="AF8" s="230"/>
      <c r="AG8" s="230"/>
      <c r="AH8" s="230"/>
      <c r="AI8" s="230"/>
      <c r="AJ8" s="230"/>
      <c r="AK8" s="230"/>
      <c r="AL8" s="230"/>
      <c r="AM8" s="230"/>
      <c r="AN8" s="230"/>
      <c r="AO8" s="230"/>
      <c r="AP8" s="230"/>
      <c r="AQ8" s="230"/>
      <c r="AR8" s="230"/>
      <c r="AS8" s="230"/>
      <c r="AT8" s="230"/>
      <c r="AU8" s="230"/>
      <c r="AV8" s="230"/>
    </row>
    <row r="9" spans="1:48" ht="18.75">
      <c r="A9" s="71">
        <v>8</v>
      </c>
      <c r="B9" s="71" t="s">
        <v>490</v>
      </c>
      <c r="C9" s="71" t="s">
        <v>489</v>
      </c>
      <c r="D9" s="71" t="s">
        <v>4165</v>
      </c>
      <c r="E9" s="71" t="s">
        <v>472</v>
      </c>
      <c r="F9" s="71" t="s">
        <v>467</v>
      </c>
      <c r="I9" s="230" t="s">
        <v>2473</v>
      </c>
      <c r="J9" s="230"/>
      <c r="K9" s="230"/>
      <c r="L9" s="230" t="s">
        <v>2572</v>
      </c>
      <c r="M9" s="230"/>
      <c r="N9" s="230" t="s">
        <v>2586</v>
      </c>
      <c r="O9" s="230"/>
      <c r="P9" s="230" t="s">
        <v>207</v>
      </c>
      <c r="Q9" s="230" t="s">
        <v>2522</v>
      </c>
      <c r="R9" s="230" t="s">
        <v>2455</v>
      </c>
      <c r="S9" s="230"/>
      <c r="T9" s="230"/>
      <c r="U9" s="230"/>
      <c r="V9" s="230"/>
      <c r="W9" s="230"/>
      <c r="X9" s="230"/>
      <c r="Y9" s="230"/>
      <c r="Z9" s="230"/>
      <c r="AA9" s="230"/>
      <c r="AB9" s="230"/>
      <c r="AC9" s="230"/>
      <c r="AD9" s="230"/>
      <c r="AE9" s="230"/>
      <c r="AF9" s="230"/>
      <c r="AG9" s="230"/>
      <c r="AH9" s="230"/>
      <c r="AI9" s="230"/>
      <c r="AJ9" s="230"/>
      <c r="AK9" s="230"/>
      <c r="AL9" s="230"/>
      <c r="AM9" s="230"/>
      <c r="AN9" s="230"/>
      <c r="AO9" s="230"/>
      <c r="AP9" s="230"/>
      <c r="AQ9" s="230"/>
      <c r="AR9" s="230"/>
      <c r="AS9" s="230"/>
      <c r="AT9" s="230"/>
      <c r="AU9" s="230"/>
      <c r="AV9" s="230"/>
    </row>
    <row r="10" spans="1:48" ht="18.75">
      <c r="A10" s="71">
        <v>9</v>
      </c>
      <c r="B10" s="71" t="s">
        <v>492</v>
      </c>
      <c r="C10" s="71" t="s">
        <v>489</v>
      </c>
      <c r="D10" s="71" t="s">
        <v>4166</v>
      </c>
      <c r="E10" s="71" t="s">
        <v>472</v>
      </c>
      <c r="F10" s="71" t="s">
        <v>467</v>
      </c>
      <c r="I10" s="230" t="s">
        <v>2482</v>
      </c>
      <c r="J10" s="230"/>
      <c r="K10" s="230"/>
      <c r="L10" s="230" t="s">
        <v>2561</v>
      </c>
      <c r="M10" s="230"/>
      <c r="N10" s="230" t="s">
        <v>2582</v>
      </c>
      <c r="O10" s="230"/>
      <c r="P10" s="230" t="s">
        <v>374</v>
      </c>
      <c r="Q10" s="230" t="s">
        <v>2528</v>
      </c>
      <c r="R10" s="230"/>
      <c r="S10" s="230"/>
      <c r="T10" s="230"/>
      <c r="U10" s="230"/>
      <c r="V10" s="230"/>
      <c r="W10" s="230"/>
      <c r="X10" s="230"/>
      <c r="Y10" s="230"/>
      <c r="Z10" s="230"/>
      <c r="AA10" s="230"/>
      <c r="AB10" s="230"/>
      <c r="AC10" s="230"/>
      <c r="AD10" s="230"/>
      <c r="AE10" s="230"/>
      <c r="AF10" s="230"/>
      <c r="AG10" s="230"/>
      <c r="AH10" s="230"/>
      <c r="AI10" s="230"/>
      <c r="AJ10" s="230"/>
      <c r="AK10" s="230"/>
      <c r="AL10" s="230"/>
      <c r="AM10" s="230"/>
      <c r="AN10" s="230"/>
      <c r="AO10" s="230"/>
      <c r="AP10" s="230"/>
      <c r="AQ10" s="230"/>
      <c r="AR10" s="230"/>
      <c r="AS10" s="230"/>
      <c r="AT10" s="230"/>
      <c r="AU10" s="230"/>
      <c r="AV10" s="230"/>
    </row>
    <row r="11" spans="1:48" ht="18.75">
      <c r="A11" s="71">
        <v>10</v>
      </c>
      <c r="B11" s="71" t="s">
        <v>494</v>
      </c>
      <c r="C11" s="71" t="s">
        <v>489</v>
      </c>
      <c r="D11" s="71" t="s">
        <v>4167</v>
      </c>
      <c r="E11" s="71" t="s">
        <v>472</v>
      </c>
      <c r="F11" s="71" t="s">
        <v>467</v>
      </c>
      <c r="I11" s="230" t="s">
        <v>2484</v>
      </c>
      <c r="J11" s="230"/>
      <c r="K11" s="230"/>
      <c r="L11" s="230" t="s">
        <v>337</v>
      </c>
      <c r="M11" s="230"/>
      <c r="N11" s="230" t="s">
        <v>2588</v>
      </c>
      <c r="O11" s="230"/>
      <c r="P11" s="230" t="s">
        <v>2106</v>
      </c>
      <c r="Q11" s="230" t="s">
        <v>2518</v>
      </c>
      <c r="R11" s="230"/>
      <c r="S11" s="230"/>
      <c r="T11" s="230"/>
      <c r="U11" s="230"/>
      <c r="V11" s="230"/>
      <c r="W11" s="230"/>
      <c r="X11" s="230"/>
      <c r="Y11" s="230"/>
      <c r="Z11" s="230"/>
      <c r="AA11" s="230"/>
      <c r="AB11" s="230"/>
      <c r="AC11" s="230"/>
      <c r="AD11" s="230"/>
      <c r="AE11" s="230"/>
      <c r="AF11" s="230"/>
      <c r="AG11" s="230"/>
      <c r="AH11" s="230"/>
      <c r="AI11" s="230"/>
      <c r="AJ11" s="230"/>
      <c r="AK11" s="230"/>
      <c r="AL11" s="230"/>
      <c r="AM11" s="230"/>
      <c r="AN11" s="230"/>
      <c r="AO11" s="230"/>
      <c r="AP11" s="230"/>
      <c r="AQ11" s="230"/>
      <c r="AR11" s="230"/>
      <c r="AS11" s="230"/>
      <c r="AT11" s="230"/>
      <c r="AU11" s="230"/>
      <c r="AV11" s="230"/>
    </row>
    <row r="12" spans="1:48" ht="18.75">
      <c r="A12" s="71">
        <v>11</v>
      </c>
      <c r="B12" s="71" t="s">
        <v>497</v>
      </c>
      <c r="C12" s="71" t="s">
        <v>498</v>
      </c>
      <c r="D12" s="71" t="s">
        <v>498</v>
      </c>
      <c r="E12" s="71" t="s">
        <v>472</v>
      </c>
      <c r="F12" s="71" t="s">
        <v>467</v>
      </c>
      <c r="I12" s="230"/>
      <c r="J12" s="230"/>
      <c r="K12" s="230"/>
      <c r="L12" s="230"/>
      <c r="M12" s="230"/>
      <c r="N12" s="230" t="s">
        <v>2592</v>
      </c>
      <c r="O12" s="230"/>
      <c r="P12" s="230" t="s">
        <v>148</v>
      </c>
      <c r="Q12" s="230" t="s">
        <v>2539</v>
      </c>
      <c r="R12" s="230"/>
      <c r="S12" s="230"/>
      <c r="T12" s="230"/>
      <c r="U12" s="230"/>
      <c r="V12" s="230"/>
      <c r="W12" s="230"/>
      <c r="X12" s="230"/>
      <c r="Y12" s="230"/>
      <c r="Z12" s="230"/>
      <c r="AA12" s="230"/>
      <c r="AB12" s="230"/>
      <c r="AC12" s="230"/>
      <c r="AD12" s="230"/>
      <c r="AE12" s="230"/>
      <c r="AF12" s="230"/>
      <c r="AG12" s="230"/>
      <c r="AH12" s="230"/>
      <c r="AI12" s="230"/>
      <c r="AJ12" s="230"/>
      <c r="AK12" s="230"/>
      <c r="AL12" s="230"/>
      <c r="AM12" s="230"/>
      <c r="AN12" s="230"/>
      <c r="AO12" s="230"/>
      <c r="AP12" s="230"/>
      <c r="AQ12" s="230"/>
      <c r="AR12" s="230"/>
      <c r="AS12" s="230"/>
      <c r="AT12" s="230"/>
      <c r="AU12" s="230"/>
      <c r="AV12" s="230"/>
    </row>
    <row r="13" spans="1:48" ht="18.75">
      <c r="A13" s="71">
        <v>12</v>
      </c>
      <c r="B13" s="71" t="s">
        <v>500</v>
      </c>
      <c r="C13" s="71" t="s">
        <v>501</v>
      </c>
      <c r="D13" s="71" t="s">
        <v>501</v>
      </c>
      <c r="E13" s="71" t="s">
        <v>472</v>
      </c>
      <c r="F13" s="71" t="s">
        <v>467</v>
      </c>
      <c r="I13" s="230"/>
      <c r="J13" s="230"/>
      <c r="K13" s="230"/>
      <c r="L13" s="230"/>
      <c r="M13" s="230"/>
      <c r="N13" s="230" t="s">
        <v>2594</v>
      </c>
      <c r="O13" s="230"/>
      <c r="P13" s="230" t="s">
        <v>173</v>
      </c>
      <c r="Q13" s="230" t="s">
        <v>2520</v>
      </c>
      <c r="R13" s="230"/>
      <c r="S13" s="230"/>
      <c r="T13" s="230"/>
      <c r="U13" s="230"/>
      <c r="V13" s="230"/>
      <c r="W13" s="230"/>
      <c r="X13" s="230"/>
      <c r="Y13" s="230"/>
      <c r="Z13" s="230"/>
      <c r="AA13" s="230"/>
      <c r="AB13" s="230"/>
      <c r="AC13" s="230"/>
      <c r="AD13" s="230"/>
      <c r="AE13" s="230"/>
      <c r="AF13" s="230"/>
      <c r="AG13" s="230"/>
      <c r="AH13" s="230"/>
      <c r="AI13" s="230"/>
      <c r="AJ13" s="230"/>
      <c r="AK13" s="230"/>
      <c r="AL13" s="230"/>
      <c r="AM13" s="230"/>
      <c r="AN13" s="230"/>
      <c r="AO13" s="230"/>
      <c r="AP13" s="230"/>
      <c r="AQ13" s="230"/>
      <c r="AR13" s="230"/>
      <c r="AS13" s="230"/>
      <c r="AT13" s="230"/>
      <c r="AU13" s="230"/>
      <c r="AV13" s="230"/>
    </row>
    <row r="14" spans="1:48" ht="18.75">
      <c r="A14" s="71">
        <v>13</v>
      </c>
      <c r="B14" s="71" t="s">
        <v>503</v>
      </c>
      <c r="C14" s="71" t="s">
        <v>504</v>
      </c>
      <c r="D14" s="71" t="s">
        <v>504</v>
      </c>
      <c r="E14" s="71" t="s">
        <v>472</v>
      </c>
      <c r="F14" s="71" t="s">
        <v>467</v>
      </c>
      <c r="I14" s="230"/>
      <c r="J14" s="230"/>
      <c r="K14" s="230"/>
      <c r="L14" s="230"/>
      <c r="M14" s="230"/>
      <c r="N14" s="230" t="s">
        <v>2590</v>
      </c>
      <c r="O14" s="230"/>
      <c r="P14" s="230" t="s">
        <v>2486</v>
      </c>
      <c r="Q14" s="230" t="s">
        <v>2530</v>
      </c>
      <c r="R14" s="230"/>
      <c r="S14" s="230"/>
      <c r="T14" s="230"/>
      <c r="U14" s="230"/>
      <c r="V14" s="230"/>
      <c r="W14" s="230"/>
      <c r="X14" s="230"/>
      <c r="Y14" s="230"/>
      <c r="Z14" s="230"/>
      <c r="AA14" s="230"/>
      <c r="AB14" s="230"/>
      <c r="AC14" s="230"/>
      <c r="AD14" s="230"/>
      <c r="AE14" s="230"/>
      <c r="AF14" s="230"/>
      <c r="AG14" s="230"/>
      <c r="AH14" s="230"/>
      <c r="AI14" s="230"/>
      <c r="AJ14" s="230"/>
      <c r="AK14" s="230"/>
      <c r="AL14" s="230"/>
      <c r="AM14" s="230"/>
      <c r="AN14" s="230"/>
      <c r="AO14" s="230"/>
      <c r="AP14" s="230"/>
      <c r="AQ14" s="230"/>
      <c r="AR14" s="230"/>
      <c r="AS14" s="230"/>
      <c r="AT14" s="230"/>
      <c r="AU14" s="230"/>
      <c r="AV14" s="230"/>
    </row>
    <row r="15" spans="1:48" ht="18.75">
      <c r="A15" s="71">
        <v>14</v>
      </c>
      <c r="B15" s="71" t="s">
        <v>505</v>
      </c>
      <c r="C15" s="71" t="s">
        <v>504</v>
      </c>
      <c r="D15" s="71" t="s">
        <v>506</v>
      </c>
      <c r="E15" s="71" t="s">
        <v>472</v>
      </c>
      <c r="F15" s="71" t="s">
        <v>467</v>
      </c>
      <c r="I15" s="230"/>
      <c r="J15" s="230"/>
      <c r="K15" s="230"/>
      <c r="L15" s="230"/>
      <c r="M15" s="230"/>
      <c r="N15" s="230"/>
      <c r="O15" s="230"/>
      <c r="P15" s="230" t="s">
        <v>279</v>
      </c>
      <c r="Q15" s="230" t="s">
        <v>1107</v>
      </c>
      <c r="R15" s="230"/>
      <c r="S15" s="230"/>
      <c r="T15" s="230"/>
      <c r="U15" s="230"/>
      <c r="V15" s="230"/>
      <c r="W15" s="230"/>
      <c r="X15" s="230"/>
      <c r="Y15" s="230"/>
      <c r="Z15" s="230"/>
      <c r="AA15" s="230"/>
      <c r="AB15" s="230"/>
      <c r="AC15" s="230"/>
      <c r="AD15" s="230"/>
      <c r="AE15" s="230"/>
      <c r="AF15" s="230"/>
      <c r="AG15" s="230"/>
      <c r="AH15" s="230"/>
      <c r="AI15" s="230"/>
      <c r="AJ15" s="230"/>
      <c r="AK15" s="230"/>
      <c r="AL15" s="230"/>
      <c r="AM15" s="230"/>
      <c r="AN15" s="230"/>
      <c r="AO15" s="230"/>
      <c r="AP15" s="230"/>
      <c r="AQ15" s="230"/>
      <c r="AR15" s="230"/>
      <c r="AS15" s="230"/>
      <c r="AT15" s="230"/>
      <c r="AU15" s="230"/>
      <c r="AV15" s="230"/>
    </row>
    <row r="16" spans="1:48" ht="18.75">
      <c r="A16" s="71">
        <v>15</v>
      </c>
      <c r="B16" s="71" t="s">
        <v>507</v>
      </c>
      <c r="C16" s="71" t="s">
        <v>504</v>
      </c>
      <c r="D16" s="71" t="s">
        <v>4168</v>
      </c>
      <c r="E16" s="71" t="s">
        <v>472</v>
      </c>
      <c r="F16" s="71" t="s">
        <v>467</v>
      </c>
      <c r="I16" s="230"/>
      <c r="J16" s="230"/>
      <c r="K16" s="230"/>
      <c r="L16" s="230"/>
      <c r="M16" s="230"/>
      <c r="N16" s="230"/>
      <c r="O16" s="230"/>
      <c r="P16" s="230" t="s">
        <v>2493</v>
      </c>
      <c r="Q16" s="230"/>
      <c r="R16" s="230"/>
      <c r="S16" s="230"/>
      <c r="T16" s="230"/>
      <c r="U16" s="230"/>
      <c r="V16" s="230"/>
      <c r="W16" s="230"/>
      <c r="X16" s="230"/>
      <c r="Y16" s="230"/>
      <c r="Z16" s="230"/>
      <c r="AA16" s="230"/>
      <c r="AB16" s="230"/>
      <c r="AC16" s="230"/>
      <c r="AD16" s="230"/>
      <c r="AE16" s="230"/>
      <c r="AF16" s="230"/>
      <c r="AG16" s="230"/>
      <c r="AH16" s="230"/>
      <c r="AI16" s="230"/>
      <c r="AJ16" s="230"/>
      <c r="AK16" s="230"/>
      <c r="AL16" s="230"/>
      <c r="AM16" s="230"/>
      <c r="AN16" s="230"/>
      <c r="AO16" s="230"/>
      <c r="AP16" s="230"/>
      <c r="AQ16" s="230"/>
      <c r="AR16" s="230"/>
      <c r="AS16" s="230"/>
      <c r="AT16" s="230"/>
      <c r="AU16" s="230"/>
      <c r="AV16" s="230"/>
    </row>
    <row r="17" spans="1:48" ht="18.75">
      <c r="A17" s="71">
        <v>16</v>
      </c>
      <c r="B17" s="71" t="s">
        <v>510</v>
      </c>
      <c r="C17" s="71" t="s">
        <v>511</v>
      </c>
      <c r="D17" s="71" t="s">
        <v>511</v>
      </c>
      <c r="E17" s="71" t="s">
        <v>472</v>
      </c>
      <c r="F17" s="71" t="s">
        <v>467</v>
      </c>
      <c r="I17" s="230"/>
      <c r="J17" s="230"/>
      <c r="K17" s="230"/>
      <c r="L17" s="230"/>
      <c r="M17" s="230"/>
      <c r="N17" s="230"/>
      <c r="O17" s="230"/>
      <c r="P17" s="230" t="s">
        <v>1217</v>
      </c>
      <c r="Q17" s="230"/>
      <c r="R17" s="230"/>
      <c r="S17" s="230"/>
      <c r="T17" s="230"/>
      <c r="U17" s="230"/>
      <c r="V17" s="230"/>
      <c r="W17" s="230"/>
      <c r="X17" s="230"/>
      <c r="Y17" s="230"/>
      <c r="Z17" s="230"/>
      <c r="AA17" s="230"/>
      <c r="AB17" s="230"/>
      <c r="AC17" s="230"/>
      <c r="AD17" s="230"/>
      <c r="AE17" s="230"/>
      <c r="AF17" s="230"/>
      <c r="AG17" s="230"/>
      <c r="AH17" s="230"/>
      <c r="AI17" s="230"/>
      <c r="AJ17" s="230"/>
      <c r="AK17" s="230"/>
      <c r="AL17" s="230"/>
      <c r="AM17" s="230"/>
      <c r="AN17" s="230"/>
      <c r="AO17" s="230"/>
      <c r="AP17" s="230"/>
      <c r="AQ17" s="230"/>
      <c r="AR17" s="230"/>
      <c r="AS17" s="230"/>
      <c r="AT17" s="230"/>
      <c r="AU17" s="230"/>
      <c r="AV17" s="230"/>
    </row>
    <row r="18" spans="1:48" ht="18.75">
      <c r="A18" s="71">
        <v>17</v>
      </c>
      <c r="B18" s="71" t="s">
        <v>512</v>
      </c>
      <c r="C18" s="71" t="s">
        <v>511</v>
      </c>
      <c r="D18" s="71" t="s">
        <v>513</v>
      </c>
      <c r="E18" s="71" t="s">
        <v>472</v>
      </c>
      <c r="F18" s="71" t="s">
        <v>467</v>
      </c>
      <c r="I18" s="230"/>
      <c r="J18" s="230"/>
      <c r="K18" s="230"/>
      <c r="L18" s="230"/>
      <c r="M18" s="230"/>
      <c r="N18" s="230"/>
      <c r="O18" s="230"/>
      <c r="P18" s="230" t="s">
        <v>288</v>
      </c>
      <c r="Q18" s="230"/>
      <c r="R18" s="230"/>
      <c r="S18" s="230"/>
      <c r="T18" s="230"/>
      <c r="U18" s="230"/>
      <c r="V18" s="230"/>
      <c r="W18" s="230"/>
      <c r="X18" s="230"/>
      <c r="Y18" s="230"/>
      <c r="Z18" s="230"/>
      <c r="AA18" s="230"/>
      <c r="AB18" s="230"/>
      <c r="AC18" s="230"/>
      <c r="AD18" s="230"/>
      <c r="AE18" s="230"/>
      <c r="AF18" s="230"/>
      <c r="AG18" s="230"/>
      <c r="AH18" s="230"/>
      <c r="AI18" s="230"/>
      <c r="AJ18" s="230"/>
      <c r="AK18" s="230"/>
      <c r="AL18" s="230"/>
      <c r="AM18" s="230"/>
      <c r="AN18" s="230"/>
      <c r="AO18" s="230"/>
      <c r="AP18" s="230"/>
      <c r="AQ18" s="230"/>
      <c r="AR18" s="230"/>
      <c r="AS18" s="230"/>
      <c r="AT18" s="230"/>
      <c r="AU18" s="230"/>
      <c r="AV18" s="230"/>
    </row>
    <row r="19" spans="1:48" ht="18.75">
      <c r="A19" s="71">
        <v>18</v>
      </c>
      <c r="B19" s="71" t="s">
        <v>514</v>
      </c>
      <c r="C19" s="71" t="s">
        <v>511</v>
      </c>
      <c r="D19" s="71" t="s">
        <v>4169</v>
      </c>
      <c r="E19" s="71" t="s">
        <v>472</v>
      </c>
      <c r="F19" s="71" t="s">
        <v>467</v>
      </c>
      <c r="I19" s="230"/>
      <c r="J19" s="230"/>
      <c r="K19" s="230"/>
      <c r="L19" s="230"/>
      <c r="M19" s="230"/>
      <c r="N19" s="230"/>
      <c r="O19" s="230"/>
      <c r="P19" s="230" t="s">
        <v>174</v>
      </c>
      <c r="Q19" s="230"/>
      <c r="R19" s="230"/>
      <c r="S19" s="230"/>
      <c r="T19" s="230"/>
      <c r="U19" s="230"/>
      <c r="V19" s="230"/>
      <c r="W19" s="230"/>
      <c r="X19" s="230"/>
      <c r="Y19" s="230"/>
      <c r="Z19" s="230"/>
      <c r="AA19" s="230"/>
      <c r="AB19" s="230"/>
      <c r="AC19" s="230"/>
      <c r="AD19" s="230"/>
      <c r="AE19" s="230"/>
      <c r="AF19" s="230"/>
      <c r="AG19" s="230"/>
      <c r="AH19" s="230"/>
      <c r="AI19" s="230"/>
      <c r="AJ19" s="230"/>
      <c r="AK19" s="230"/>
      <c r="AL19" s="230"/>
      <c r="AM19" s="230"/>
      <c r="AN19" s="230"/>
      <c r="AO19" s="230"/>
      <c r="AP19" s="230"/>
      <c r="AQ19" s="230"/>
      <c r="AR19" s="230"/>
      <c r="AS19" s="230"/>
      <c r="AT19" s="230"/>
      <c r="AU19" s="230"/>
      <c r="AV19" s="230"/>
    </row>
    <row r="20" spans="1:48" ht="18.75">
      <c r="A20" s="71">
        <v>19</v>
      </c>
      <c r="B20" s="71" t="s">
        <v>516</v>
      </c>
      <c r="C20" s="71" t="s">
        <v>511</v>
      </c>
      <c r="D20" s="71" t="s">
        <v>517</v>
      </c>
      <c r="E20" s="71" t="s">
        <v>472</v>
      </c>
      <c r="F20" s="71" t="s">
        <v>467</v>
      </c>
      <c r="I20" s="230"/>
      <c r="J20" s="230"/>
      <c r="K20" s="230"/>
      <c r="L20" s="230"/>
      <c r="M20" s="230"/>
      <c r="N20" s="230"/>
      <c r="O20" s="230"/>
      <c r="P20" s="230" t="s">
        <v>2516</v>
      </c>
      <c r="Q20" s="230"/>
      <c r="R20" s="230"/>
      <c r="S20" s="230"/>
      <c r="T20" s="230"/>
      <c r="U20" s="230"/>
      <c r="V20" s="230"/>
      <c r="W20" s="230"/>
      <c r="X20" s="230"/>
      <c r="Y20" s="230"/>
      <c r="Z20" s="230"/>
      <c r="AA20" s="230"/>
      <c r="AB20" s="230"/>
      <c r="AC20" s="230"/>
      <c r="AD20" s="230"/>
      <c r="AE20" s="230"/>
      <c r="AF20" s="230"/>
      <c r="AG20" s="230"/>
      <c r="AH20" s="230"/>
      <c r="AI20" s="230"/>
      <c r="AJ20" s="230"/>
      <c r="AK20" s="230"/>
      <c r="AL20" s="230"/>
      <c r="AM20" s="230"/>
      <c r="AN20" s="230"/>
      <c r="AO20" s="230"/>
      <c r="AP20" s="230"/>
      <c r="AQ20" s="230"/>
      <c r="AR20" s="230"/>
      <c r="AS20" s="230"/>
      <c r="AT20" s="230"/>
      <c r="AU20" s="230"/>
      <c r="AV20" s="230"/>
    </row>
    <row r="21" spans="1:48" ht="18.75">
      <c r="A21" s="71">
        <v>20</v>
      </c>
      <c r="B21" s="71" t="s">
        <v>518</v>
      </c>
      <c r="C21" s="71" t="s">
        <v>511</v>
      </c>
      <c r="D21" s="71" t="s">
        <v>4170</v>
      </c>
      <c r="E21" s="71" t="s">
        <v>472</v>
      </c>
      <c r="F21" s="71" t="s">
        <v>467</v>
      </c>
      <c r="I21" s="230"/>
      <c r="J21" s="230"/>
      <c r="K21" s="230"/>
      <c r="L21" s="230"/>
      <c r="M21" s="230"/>
      <c r="N21" s="230"/>
      <c r="O21" s="230"/>
      <c r="P21" s="230" t="s">
        <v>2514</v>
      </c>
      <c r="Q21" s="230"/>
      <c r="R21" s="230"/>
      <c r="S21" s="230"/>
      <c r="T21" s="230"/>
      <c r="U21" s="230"/>
      <c r="V21" s="230"/>
      <c r="W21" s="230"/>
      <c r="X21" s="230"/>
      <c r="Y21" s="230"/>
      <c r="Z21" s="230"/>
      <c r="AA21" s="230"/>
      <c r="AB21" s="230"/>
      <c r="AC21" s="230"/>
      <c r="AD21" s="230"/>
      <c r="AE21" s="230"/>
      <c r="AF21" s="230"/>
      <c r="AG21" s="230"/>
      <c r="AH21" s="230"/>
      <c r="AI21" s="230"/>
      <c r="AJ21" s="230"/>
      <c r="AK21" s="230"/>
      <c r="AL21" s="230"/>
      <c r="AM21" s="230"/>
      <c r="AN21" s="230"/>
      <c r="AO21" s="230"/>
      <c r="AP21" s="230"/>
      <c r="AQ21" s="230"/>
      <c r="AR21" s="230"/>
      <c r="AS21" s="230"/>
      <c r="AT21" s="230"/>
      <c r="AU21" s="230"/>
      <c r="AV21" s="230"/>
    </row>
    <row r="22" spans="1:48" ht="18.75">
      <c r="A22" s="71">
        <v>21</v>
      </c>
      <c r="B22" s="71" t="s">
        <v>520</v>
      </c>
      <c r="C22" s="71" t="s">
        <v>511</v>
      </c>
      <c r="D22" s="71" t="s">
        <v>4171</v>
      </c>
      <c r="E22" s="71" t="s">
        <v>472</v>
      </c>
      <c r="F22" s="71" t="s">
        <v>467</v>
      </c>
      <c r="I22" s="230"/>
      <c r="J22" s="230"/>
      <c r="K22" s="230"/>
      <c r="L22" s="230"/>
      <c r="M22" s="230"/>
      <c r="N22" s="230"/>
      <c r="O22" s="230"/>
      <c r="P22" s="230" t="s">
        <v>2502</v>
      </c>
      <c r="Q22" s="230"/>
      <c r="R22" s="230"/>
      <c r="S22" s="230"/>
      <c r="T22" s="230"/>
      <c r="U22" s="230"/>
      <c r="V22" s="230"/>
      <c r="W22" s="230"/>
      <c r="X22" s="230"/>
      <c r="Y22" s="230"/>
      <c r="Z22" s="230"/>
      <c r="AA22" s="230"/>
      <c r="AB22" s="230"/>
      <c r="AC22" s="230"/>
      <c r="AD22" s="230"/>
      <c r="AE22" s="230"/>
      <c r="AF22" s="230"/>
      <c r="AG22" s="230"/>
      <c r="AH22" s="230"/>
      <c r="AI22" s="230"/>
      <c r="AJ22" s="230"/>
      <c r="AK22" s="230"/>
      <c r="AL22" s="230"/>
      <c r="AM22" s="230"/>
      <c r="AN22" s="230"/>
      <c r="AO22" s="230"/>
      <c r="AP22" s="230"/>
      <c r="AQ22" s="230"/>
      <c r="AR22" s="230"/>
      <c r="AS22" s="230"/>
      <c r="AT22" s="230"/>
      <c r="AU22" s="230"/>
      <c r="AV22" s="230"/>
    </row>
    <row r="23" spans="1:48" ht="18.75">
      <c r="A23" s="71">
        <v>22</v>
      </c>
      <c r="B23" s="71" t="s">
        <v>523</v>
      </c>
      <c r="C23" s="71" t="s">
        <v>524</v>
      </c>
      <c r="D23" s="71" t="s">
        <v>4172</v>
      </c>
      <c r="E23" s="71" t="s">
        <v>472</v>
      </c>
      <c r="F23" s="71" t="s">
        <v>467</v>
      </c>
      <c r="I23" s="230"/>
      <c r="J23" s="230"/>
      <c r="K23" s="230"/>
      <c r="L23" s="230"/>
      <c r="M23" s="230"/>
      <c r="N23" s="230"/>
      <c r="O23" s="230"/>
      <c r="P23" s="230" t="s">
        <v>2511</v>
      </c>
      <c r="Q23" s="230"/>
      <c r="R23" s="230"/>
      <c r="S23" s="230"/>
      <c r="T23" s="230"/>
      <c r="U23" s="230"/>
      <c r="V23" s="230"/>
      <c r="W23" s="230"/>
      <c r="X23" s="230"/>
      <c r="Y23" s="230"/>
      <c r="Z23" s="230"/>
      <c r="AA23" s="230"/>
      <c r="AB23" s="230"/>
      <c r="AC23" s="230"/>
      <c r="AD23" s="230"/>
      <c r="AE23" s="230"/>
      <c r="AF23" s="230"/>
      <c r="AG23" s="230"/>
      <c r="AH23" s="230"/>
      <c r="AI23" s="230"/>
      <c r="AJ23" s="230"/>
      <c r="AK23" s="230"/>
      <c r="AL23" s="230"/>
      <c r="AM23" s="230"/>
      <c r="AN23" s="230"/>
      <c r="AO23" s="230"/>
      <c r="AP23" s="230"/>
      <c r="AQ23" s="230"/>
      <c r="AR23" s="230"/>
      <c r="AS23" s="230"/>
      <c r="AT23" s="230"/>
      <c r="AU23" s="230"/>
      <c r="AV23" s="230"/>
    </row>
    <row r="24" spans="1:48" ht="18.75">
      <c r="A24" s="71">
        <v>23</v>
      </c>
      <c r="B24" s="71" t="s">
        <v>526</v>
      </c>
      <c r="C24" s="71" t="s">
        <v>527</v>
      </c>
      <c r="D24" s="71" t="s">
        <v>527</v>
      </c>
      <c r="E24" s="71" t="s">
        <v>472</v>
      </c>
      <c r="F24" s="71" t="s">
        <v>467</v>
      </c>
      <c r="I24" s="230"/>
      <c r="J24" s="230"/>
      <c r="K24" s="230"/>
      <c r="L24" s="230"/>
      <c r="M24" s="230"/>
      <c r="N24" s="230"/>
      <c r="O24" s="230"/>
      <c r="P24" s="230"/>
      <c r="Q24" s="230"/>
      <c r="R24" s="230"/>
      <c r="S24" s="230"/>
      <c r="T24" s="230"/>
      <c r="U24" s="230"/>
      <c r="V24" s="230"/>
      <c r="W24" s="230"/>
      <c r="X24" s="230"/>
      <c r="Y24" s="230"/>
      <c r="Z24" s="230"/>
      <c r="AA24" s="230"/>
      <c r="AB24" s="230"/>
      <c r="AC24" s="230"/>
      <c r="AD24" s="230"/>
      <c r="AE24" s="230"/>
      <c r="AF24" s="230"/>
      <c r="AG24" s="230"/>
      <c r="AH24" s="230"/>
      <c r="AI24" s="230"/>
      <c r="AJ24" s="230"/>
      <c r="AK24" s="230"/>
      <c r="AL24" s="230"/>
      <c r="AM24" s="230"/>
      <c r="AN24" s="230"/>
      <c r="AO24" s="230"/>
      <c r="AP24" s="230"/>
      <c r="AQ24" s="230"/>
      <c r="AR24" s="230"/>
      <c r="AS24" s="230"/>
      <c r="AT24" s="230"/>
      <c r="AU24" s="230"/>
      <c r="AV24" s="230"/>
    </row>
    <row r="25" spans="1:48" ht="18.75">
      <c r="A25" s="71">
        <v>24</v>
      </c>
      <c r="B25" s="71" t="s">
        <v>528</v>
      </c>
      <c r="C25" s="71" t="s">
        <v>527</v>
      </c>
      <c r="D25" s="71" t="s">
        <v>4173</v>
      </c>
      <c r="E25" s="71" t="s">
        <v>472</v>
      </c>
      <c r="F25" s="71" t="s">
        <v>467</v>
      </c>
      <c r="I25" s="230"/>
      <c r="J25" s="230"/>
      <c r="K25" s="230"/>
      <c r="L25" s="230"/>
      <c r="M25" s="230"/>
      <c r="N25" s="230"/>
      <c r="O25" s="230"/>
      <c r="P25" s="230"/>
      <c r="Q25" s="230"/>
      <c r="R25" s="230"/>
      <c r="S25" s="230"/>
      <c r="T25" s="230"/>
      <c r="U25" s="230"/>
      <c r="V25" s="230"/>
      <c r="W25" s="230"/>
      <c r="X25" s="230"/>
      <c r="Y25" s="230"/>
      <c r="Z25" s="230"/>
      <c r="AA25" s="230"/>
      <c r="AB25" s="230"/>
      <c r="AC25" s="230"/>
      <c r="AD25" s="230"/>
      <c r="AE25" s="230"/>
      <c r="AF25" s="230"/>
      <c r="AG25" s="230"/>
      <c r="AH25" s="230"/>
      <c r="AI25" s="230"/>
      <c r="AJ25" s="230"/>
      <c r="AK25" s="230"/>
      <c r="AL25" s="230"/>
      <c r="AM25" s="230"/>
      <c r="AN25" s="230"/>
      <c r="AO25" s="230"/>
      <c r="AP25" s="230"/>
      <c r="AQ25" s="230"/>
      <c r="AR25" s="230"/>
      <c r="AS25" s="230"/>
      <c r="AT25" s="230"/>
      <c r="AU25" s="230"/>
      <c r="AV25" s="230"/>
    </row>
    <row r="26" spans="1:48" ht="18.75">
      <c r="A26" s="71">
        <v>25</v>
      </c>
      <c r="B26" s="71" t="s">
        <v>530</v>
      </c>
      <c r="C26" s="71" t="s">
        <v>527</v>
      </c>
      <c r="D26" s="71" t="s">
        <v>4174</v>
      </c>
      <c r="E26" s="71" t="s">
        <v>472</v>
      </c>
      <c r="F26" s="71" t="s">
        <v>467</v>
      </c>
      <c r="I26" s="230"/>
      <c r="J26" s="230"/>
      <c r="K26" s="230"/>
      <c r="L26" s="230"/>
      <c r="M26" s="230"/>
      <c r="N26" s="230"/>
      <c r="O26" s="230"/>
      <c r="P26" s="230"/>
      <c r="Q26" s="230"/>
      <c r="R26" s="230"/>
      <c r="S26" s="230"/>
      <c r="T26" s="230"/>
      <c r="U26" s="230"/>
      <c r="V26" s="230"/>
      <c r="W26" s="230"/>
      <c r="X26" s="230"/>
      <c r="Y26" s="230"/>
      <c r="Z26" s="230"/>
      <c r="AA26" s="230"/>
      <c r="AB26" s="230"/>
      <c r="AC26" s="230"/>
      <c r="AD26" s="230"/>
      <c r="AE26" s="230"/>
      <c r="AF26" s="230"/>
      <c r="AG26" s="230"/>
      <c r="AH26" s="230"/>
      <c r="AI26" s="230"/>
      <c r="AJ26" s="230"/>
      <c r="AK26" s="230"/>
      <c r="AL26" s="230"/>
      <c r="AM26" s="230"/>
      <c r="AN26" s="230"/>
      <c r="AO26" s="230"/>
      <c r="AP26" s="230"/>
      <c r="AQ26" s="230"/>
      <c r="AR26" s="230"/>
      <c r="AS26" s="230"/>
      <c r="AT26" s="230"/>
      <c r="AU26" s="230"/>
      <c r="AV26" s="230"/>
    </row>
    <row r="27" spans="1:48" ht="18.75">
      <c r="A27" s="71">
        <v>26</v>
      </c>
      <c r="B27" s="71" t="s">
        <v>532</v>
      </c>
      <c r="C27" s="71" t="s">
        <v>527</v>
      </c>
      <c r="D27" s="71" t="s">
        <v>533</v>
      </c>
      <c r="E27" s="71" t="s">
        <v>472</v>
      </c>
      <c r="F27" s="71" t="s">
        <v>467</v>
      </c>
      <c r="I27" s="230"/>
      <c r="J27" s="230"/>
      <c r="K27" s="230"/>
      <c r="L27" s="230"/>
      <c r="M27" s="230"/>
      <c r="N27" s="230"/>
      <c r="O27" s="230"/>
      <c r="P27" s="230"/>
      <c r="Q27" s="230"/>
      <c r="R27" s="230"/>
      <c r="S27" s="230"/>
      <c r="T27" s="230"/>
      <c r="U27" s="230"/>
      <c r="V27" s="230"/>
      <c r="W27" s="230"/>
      <c r="X27" s="230"/>
      <c r="Y27" s="230"/>
      <c r="Z27" s="230"/>
      <c r="AA27" s="230"/>
      <c r="AB27" s="230"/>
      <c r="AC27" s="230"/>
      <c r="AD27" s="230"/>
      <c r="AE27" s="230"/>
      <c r="AF27" s="230"/>
      <c r="AG27" s="230"/>
      <c r="AH27" s="230"/>
      <c r="AI27" s="230"/>
      <c r="AJ27" s="230"/>
      <c r="AK27" s="230"/>
      <c r="AL27" s="230"/>
      <c r="AM27" s="230"/>
      <c r="AN27" s="230"/>
      <c r="AO27" s="230"/>
      <c r="AP27" s="230"/>
      <c r="AQ27" s="230"/>
      <c r="AR27" s="230"/>
      <c r="AS27" s="230"/>
      <c r="AT27" s="230"/>
      <c r="AU27" s="230"/>
      <c r="AV27" s="230"/>
    </row>
    <row r="28" spans="1:48" ht="18.75">
      <c r="A28" s="71">
        <v>27</v>
      </c>
      <c r="B28" s="71" t="s">
        <v>535</v>
      </c>
      <c r="C28" s="71" t="s">
        <v>536</v>
      </c>
      <c r="D28" s="71" t="s">
        <v>536</v>
      </c>
      <c r="E28" s="71" t="s">
        <v>472</v>
      </c>
      <c r="F28" s="71" t="s">
        <v>467</v>
      </c>
      <c r="I28" s="230"/>
      <c r="J28" s="230"/>
      <c r="K28" s="230"/>
      <c r="L28" s="230"/>
      <c r="M28" s="230"/>
      <c r="N28" s="230"/>
      <c r="O28" s="230"/>
      <c r="P28" s="230"/>
      <c r="Q28" s="230"/>
      <c r="R28" s="230"/>
      <c r="S28" s="230"/>
      <c r="T28" s="230"/>
      <c r="U28" s="230"/>
      <c r="V28" s="230"/>
      <c r="W28" s="230"/>
      <c r="X28" s="230"/>
      <c r="Y28" s="230"/>
      <c r="Z28" s="230"/>
      <c r="AA28" s="230"/>
      <c r="AB28" s="230"/>
      <c r="AC28" s="230"/>
      <c r="AD28" s="230"/>
      <c r="AE28" s="230"/>
      <c r="AF28" s="230"/>
      <c r="AG28" s="230"/>
      <c r="AH28" s="230"/>
      <c r="AI28" s="230"/>
      <c r="AJ28" s="230"/>
      <c r="AK28" s="230"/>
      <c r="AL28" s="230"/>
      <c r="AM28" s="230"/>
      <c r="AN28" s="230"/>
      <c r="AO28" s="230"/>
      <c r="AP28" s="230"/>
      <c r="AQ28" s="230"/>
      <c r="AR28" s="230"/>
      <c r="AS28" s="230"/>
      <c r="AT28" s="230"/>
      <c r="AU28" s="230"/>
      <c r="AV28" s="230"/>
    </row>
    <row r="29" spans="1:48" ht="18.75">
      <c r="A29" s="71">
        <v>28</v>
      </c>
      <c r="B29" s="71" t="s">
        <v>537</v>
      </c>
      <c r="C29" s="71" t="s">
        <v>536</v>
      </c>
      <c r="D29" s="71" t="s">
        <v>4175</v>
      </c>
      <c r="E29" s="71" t="s">
        <v>472</v>
      </c>
      <c r="F29" s="71" t="s">
        <v>467</v>
      </c>
      <c r="I29" s="230"/>
      <c r="J29" s="230"/>
      <c r="K29" s="230"/>
      <c r="L29" s="230"/>
      <c r="M29" s="230"/>
      <c r="N29" s="230"/>
      <c r="O29" s="230"/>
      <c r="P29" s="230"/>
      <c r="Q29" s="230"/>
      <c r="R29" s="230"/>
      <c r="S29" s="230"/>
      <c r="T29" s="230"/>
      <c r="U29" s="230"/>
      <c r="V29" s="230"/>
      <c r="W29" s="230"/>
      <c r="X29" s="230"/>
      <c r="Y29" s="230"/>
      <c r="Z29" s="230"/>
      <c r="AA29" s="230"/>
      <c r="AB29" s="230"/>
      <c r="AC29" s="230"/>
      <c r="AD29" s="230"/>
      <c r="AE29" s="230"/>
      <c r="AF29" s="230"/>
      <c r="AG29" s="230"/>
      <c r="AH29" s="230"/>
      <c r="AI29" s="230"/>
      <c r="AJ29" s="230"/>
      <c r="AK29" s="230"/>
      <c r="AL29" s="230"/>
      <c r="AM29" s="230"/>
      <c r="AN29" s="230"/>
      <c r="AO29" s="230"/>
      <c r="AP29" s="230"/>
      <c r="AQ29" s="230"/>
      <c r="AR29" s="230"/>
      <c r="AS29" s="230"/>
      <c r="AT29" s="230"/>
      <c r="AU29" s="230"/>
      <c r="AV29" s="230"/>
    </row>
    <row r="30" spans="1:48" ht="18.75">
      <c r="A30" s="71">
        <v>29</v>
      </c>
      <c r="B30" s="71" t="s">
        <v>539</v>
      </c>
      <c r="C30" s="71" t="s">
        <v>536</v>
      </c>
      <c r="D30" s="71" t="s">
        <v>4176</v>
      </c>
      <c r="E30" s="71" t="s">
        <v>472</v>
      </c>
      <c r="F30" s="71" t="s">
        <v>467</v>
      </c>
      <c r="I30" s="230"/>
      <c r="J30" s="230"/>
      <c r="K30" s="230"/>
      <c r="L30" s="230"/>
      <c r="M30" s="230"/>
      <c r="N30" s="230"/>
      <c r="O30" s="230"/>
      <c r="P30" s="230"/>
      <c r="Q30" s="230"/>
      <c r="R30" s="230"/>
      <c r="S30" s="230"/>
      <c r="T30" s="230"/>
      <c r="U30" s="230"/>
      <c r="V30" s="230"/>
      <c r="W30" s="230"/>
      <c r="X30" s="230"/>
      <c r="Y30" s="230"/>
      <c r="Z30" s="230"/>
      <c r="AA30" s="230"/>
      <c r="AB30" s="230"/>
      <c r="AC30" s="230"/>
      <c r="AD30" s="230"/>
      <c r="AE30" s="230"/>
      <c r="AF30" s="230"/>
      <c r="AG30" s="230"/>
      <c r="AH30" s="230"/>
      <c r="AI30" s="230"/>
      <c r="AJ30" s="230"/>
      <c r="AK30" s="230"/>
      <c r="AL30" s="230"/>
      <c r="AM30" s="230"/>
      <c r="AN30" s="230"/>
      <c r="AO30" s="230"/>
      <c r="AP30" s="230"/>
      <c r="AQ30" s="230"/>
      <c r="AR30" s="230"/>
      <c r="AS30" s="230"/>
      <c r="AT30" s="230"/>
      <c r="AU30" s="230"/>
      <c r="AV30" s="230"/>
    </row>
    <row r="31" spans="1:48" ht="18.75">
      <c r="A31" s="71">
        <v>30</v>
      </c>
      <c r="B31" s="71" t="s">
        <v>541</v>
      </c>
      <c r="C31" s="71" t="s">
        <v>536</v>
      </c>
      <c r="D31" s="71" t="s">
        <v>4177</v>
      </c>
      <c r="E31" s="71" t="s">
        <v>472</v>
      </c>
      <c r="F31" s="71" t="s">
        <v>467</v>
      </c>
      <c r="I31" s="230"/>
      <c r="J31" s="230"/>
      <c r="K31" s="230"/>
      <c r="L31" s="230"/>
      <c r="M31" s="230"/>
      <c r="N31" s="230"/>
      <c r="O31" s="230"/>
      <c r="P31" s="230"/>
      <c r="Q31" s="230"/>
      <c r="R31" s="230"/>
      <c r="S31" s="230"/>
      <c r="T31" s="230"/>
      <c r="U31" s="230"/>
      <c r="V31" s="230"/>
      <c r="W31" s="230"/>
      <c r="X31" s="230"/>
      <c r="Y31" s="230"/>
      <c r="Z31" s="230"/>
      <c r="AA31" s="230"/>
      <c r="AB31" s="230"/>
      <c r="AC31" s="230"/>
      <c r="AD31" s="230"/>
      <c r="AE31" s="230"/>
      <c r="AF31" s="230"/>
      <c r="AG31" s="230"/>
      <c r="AH31" s="230"/>
      <c r="AI31" s="230"/>
      <c r="AJ31" s="230"/>
      <c r="AK31" s="230"/>
      <c r="AL31" s="230"/>
      <c r="AM31" s="230"/>
      <c r="AN31" s="230"/>
      <c r="AO31" s="230"/>
      <c r="AP31" s="230"/>
      <c r="AQ31" s="230"/>
      <c r="AR31" s="230"/>
      <c r="AS31" s="230"/>
      <c r="AT31" s="230"/>
      <c r="AU31" s="230"/>
      <c r="AV31" s="230"/>
    </row>
    <row r="32" spans="1:48" ht="18.75">
      <c r="A32" s="71">
        <v>31</v>
      </c>
      <c r="B32" s="71" t="s">
        <v>544</v>
      </c>
      <c r="C32" s="71" t="s">
        <v>545</v>
      </c>
      <c r="D32" s="71" t="s">
        <v>545</v>
      </c>
      <c r="E32" s="71" t="s">
        <v>472</v>
      </c>
      <c r="F32" s="71" t="s">
        <v>467</v>
      </c>
      <c r="I32" s="230"/>
      <c r="J32" s="230"/>
      <c r="K32" s="230"/>
      <c r="L32" s="230"/>
      <c r="M32" s="230"/>
      <c r="N32" s="230"/>
      <c r="O32" s="230"/>
      <c r="P32" s="230"/>
      <c r="Q32" s="230"/>
      <c r="R32" s="230"/>
      <c r="S32" s="230"/>
      <c r="T32" s="230"/>
      <c r="U32" s="230"/>
      <c r="V32" s="230"/>
      <c r="W32" s="230"/>
      <c r="X32" s="230"/>
      <c r="Y32" s="230"/>
      <c r="Z32" s="230"/>
      <c r="AA32" s="230"/>
      <c r="AB32" s="230"/>
      <c r="AC32" s="230"/>
      <c r="AD32" s="230"/>
      <c r="AE32" s="230"/>
      <c r="AF32" s="230"/>
      <c r="AG32" s="230"/>
      <c r="AH32" s="230"/>
      <c r="AI32" s="230"/>
      <c r="AJ32" s="230"/>
      <c r="AK32" s="230"/>
      <c r="AL32" s="230"/>
      <c r="AM32" s="230"/>
      <c r="AN32" s="230"/>
      <c r="AO32" s="230"/>
      <c r="AP32" s="230"/>
      <c r="AQ32" s="230"/>
      <c r="AR32" s="230"/>
      <c r="AS32" s="230"/>
      <c r="AT32" s="230"/>
      <c r="AU32" s="230"/>
      <c r="AV32" s="230"/>
    </row>
    <row r="33" spans="1:37" ht="18.75">
      <c r="A33" s="71">
        <v>32</v>
      </c>
      <c r="B33" s="71" t="s">
        <v>546</v>
      </c>
      <c r="C33" s="71" t="s">
        <v>545</v>
      </c>
      <c r="D33" s="71" t="s">
        <v>4178</v>
      </c>
      <c r="E33" s="71" t="s">
        <v>472</v>
      </c>
      <c r="F33" s="71" t="s">
        <v>467</v>
      </c>
      <c r="AK33" s="230"/>
    </row>
    <row r="34" spans="1:37">
      <c r="A34" s="71">
        <v>33</v>
      </c>
      <c r="B34" s="71" t="s">
        <v>548</v>
      </c>
      <c r="C34" s="71" t="s">
        <v>545</v>
      </c>
      <c r="D34" s="71" t="s">
        <v>549</v>
      </c>
      <c r="E34" s="71" t="s">
        <v>472</v>
      </c>
      <c r="F34" s="71" t="s">
        <v>467</v>
      </c>
    </row>
    <row r="35" spans="1:37">
      <c r="A35" s="71">
        <v>34</v>
      </c>
      <c r="B35" s="71" t="s">
        <v>551</v>
      </c>
      <c r="C35" s="71" t="s">
        <v>552</v>
      </c>
      <c r="D35" s="71" t="s">
        <v>552</v>
      </c>
      <c r="E35" s="71" t="s">
        <v>472</v>
      </c>
      <c r="F35" s="71" t="s">
        <v>467</v>
      </c>
    </row>
    <row r="36" spans="1:37">
      <c r="A36" s="71">
        <v>35</v>
      </c>
      <c r="B36" s="71" t="s">
        <v>553</v>
      </c>
      <c r="C36" s="71" t="s">
        <v>552</v>
      </c>
      <c r="D36" s="71" t="s">
        <v>554</v>
      </c>
      <c r="E36" s="71" t="s">
        <v>472</v>
      </c>
      <c r="F36" s="71" t="s">
        <v>467</v>
      </c>
    </row>
    <row r="37" spans="1:37">
      <c r="A37" s="71">
        <v>36</v>
      </c>
      <c r="B37" s="71" t="s">
        <v>555</v>
      </c>
      <c r="C37" s="71" t="s">
        <v>552</v>
      </c>
      <c r="D37" s="71" t="s">
        <v>4179</v>
      </c>
      <c r="E37" s="71" t="s">
        <v>472</v>
      </c>
      <c r="F37" s="71" t="s">
        <v>467</v>
      </c>
    </row>
    <row r="38" spans="1:37">
      <c r="A38" s="71">
        <v>37</v>
      </c>
      <c r="B38" s="71" t="s">
        <v>558</v>
      </c>
      <c r="C38" s="71" t="s">
        <v>559</v>
      </c>
      <c r="D38" s="71" t="s">
        <v>559</v>
      </c>
      <c r="E38" s="71" t="s">
        <v>472</v>
      </c>
      <c r="F38" s="71" t="s">
        <v>467</v>
      </c>
    </row>
    <row r="39" spans="1:37">
      <c r="A39" s="71">
        <v>38</v>
      </c>
      <c r="B39" s="71" t="s">
        <v>560</v>
      </c>
      <c r="C39" s="71" t="s">
        <v>559</v>
      </c>
      <c r="D39" s="71" t="s">
        <v>561</v>
      </c>
      <c r="E39" s="71" t="s">
        <v>472</v>
      </c>
      <c r="F39" s="71" t="s">
        <v>467</v>
      </c>
    </row>
    <row r="40" spans="1:37">
      <c r="A40" s="71">
        <v>39</v>
      </c>
      <c r="B40" s="71" t="s">
        <v>562</v>
      </c>
      <c r="C40" s="71" t="s">
        <v>559</v>
      </c>
      <c r="D40" s="71" t="s">
        <v>4180</v>
      </c>
      <c r="E40" s="71" t="s">
        <v>472</v>
      </c>
      <c r="F40" s="71" t="s">
        <v>467</v>
      </c>
    </row>
    <row r="41" spans="1:37">
      <c r="A41" s="71">
        <v>40</v>
      </c>
      <c r="B41" s="71" t="s">
        <v>564</v>
      </c>
      <c r="C41" s="71" t="s">
        <v>559</v>
      </c>
      <c r="D41" s="71" t="s">
        <v>4181</v>
      </c>
      <c r="E41" s="71" t="s">
        <v>472</v>
      </c>
      <c r="F41" s="71" t="s">
        <v>467</v>
      </c>
    </row>
    <row r="42" spans="1:37">
      <c r="A42" s="71">
        <v>41</v>
      </c>
      <c r="B42" s="71" t="s">
        <v>567</v>
      </c>
      <c r="C42" s="71" t="s">
        <v>568</v>
      </c>
      <c r="D42" s="71" t="s">
        <v>568</v>
      </c>
      <c r="E42" s="71" t="s">
        <v>472</v>
      </c>
      <c r="F42" s="71" t="s">
        <v>467</v>
      </c>
    </row>
    <row r="43" spans="1:37">
      <c r="A43" s="71">
        <v>42</v>
      </c>
      <c r="B43" s="71" t="s">
        <v>569</v>
      </c>
      <c r="C43" s="71" t="s">
        <v>568</v>
      </c>
      <c r="D43" s="71" t="s">
        <v>4182</v>
      </c>
      <c r="E43" s="71" t="s">
        <v>472</v>
      </c>
      <c r="F43" s="71" t="s">
        <v>467</v>
      </c>
    </row>
    <row r="44" spans="1:37">
      <c r="A44" s="71">
        <v>43</v>
      </c>
      <c r="B44" s="71" t="s">
        <v>571</v>
      </c>
      <c r="C44" s="71" t="s">
        <v>568</v>
      </c>
      <c r="D44" s="71" t="s">
        <v>4183</v>
      </c>
      <c r="E44" s="71" t="s">
        <v>472</v>
      </c>
      <c r="F44" s="71" t="s">
        <v>467</v>
      </c>
    </row>
    <row r="45" spans="1:37">
      <c r="A45" s="71">
        <v>44</v>
      </c>
      <c r="B45" s="71" t="s">
        <v>573</v>
      </c>
      <c r="C45" s="71" t="s">
        <v>568</v>
      </c>
      <c r="D45" s="71" t="s">
        <v>4184</v>
      </c>
      <c r="E45" s="71" t="s">
        <v>472</v>
      </c>
      <c r="F45" s="71" t="s">
        <v>467</v>
      </c>
    </row>
    <row r="46" spans="1:37">
      <c r="A46" s="71">
        <v>45</v>
      </c>
      <c r="B46" s="71" t="s">
        <v>575</v>
      </c>
      <c r="C46" s="71" t="s">
        <v>568</v>
      </c>
      <c r="D46" s="71" t="s">
        <v>4185</v>
      </c>
      <c r="E46" s="71" t="s">
        <v>472</v>
      </c>
      <c r="F46" s="71" t="s">
        <v>467</v>
      </c>
    </row>
    <row r="47" spans="1:37">
      <c r="A47" s="71">
        <v>46</v>
      </c>
      <c r="B47" s="71" t="s">
        <v>577</v>
      </c>
      <c r="C47" s="71" t="s">
        <v>568</v>
      </c>
      <c r="D47" s="71" t="s">
        <v>4186</v>
      </c>
      <c r="E47" s="71" t="s">
        <v>472</v>
      </c>
      <c r="F47" s="71" t="s">
        <v>467</v>
      </c>
    </row>
    <row r="48" spans="1:37">
      <c r="A48" s="71">
        <v>47</v>
      </c>
      <c r="B48" s="71" t="s">
        <v>580</v>
      </c>
      <c r="C48" s="71" t="s">
        <v>581</v>
      </c>
      <c r="D48" s="71" t="s">
        <v>581</v>
      </c>
      <c r="E48" s="71" t="s">
        <v>472</v>
      </c>
      <c r="F48" s="71" t="s">
        <v>467</v>
      </c>
    </row>
    <row r="49" spans="1:6">
      <c r="A49" s="71">
        <v>48</v>
      </c>
      <c r="B49" s="71" t="s">
        <v>582</v>
      </c>
      <c r="C49" s="71" t="s">
        <v>581</v>
      </c>
      <c r="D49" s="71" t="s">
        <v>4187</v>
      </c>
      <c r="E49" s="71" t="s">
        <v>472</v>
      </c>
      <c r="F49" s="71" t="s">
        <v>467</v>
      </c>
    </row>
    <row r="50" spans="1:6">
      <c r="A50" s="71">
        <v>49</v>
      </c>
      <c r="B50" s="71" t="s">
        <v>584</v>
      </c>
      <c r="C50" s="71" t="s">
        <v>581</v>
      </c>
      <c r="D50" s="71" t="s">
        <v>4188</v>
      </c>
      <c r="E50" s="71" t="s">
        <v>472</v>
      </c>
      <c r="F50" s="71" t="s">
        <v>467</v>
      </c>
    </row>
    <row r="51" spans="1:6">
      <c r="A51" s="71">
        <v>50</v>
      </c>
      <c r="B51" s="71" t="s">
        <v>586</v>
      </c>
      <c r="C51" s="71" t="s">
        <v>581</v>
      </c>
      <c r="D51" s="71" t="s">
        <v>4189</v>
      </c>
      <c r="E51" s="71" t="s">
        <v>472</v>
      </c>
      <c r="F51" s="71" t="s">
        <v>467</v>
      </c>
    </row>
    <row r="52" spans="1:6">
      <c r="A52" s="71">
        <v>51</v>
      </c>
      <c r="B52" s="71" t="s">
        <v>588</v>
      </c>
      <c r="C52" s="71" t="s">
        <v>581</v>
      </c>
      <c r="D52" s="71" t="s">
        <v>4190</v>
      </c>
      <c r="E52" s="71" t="s">
        <v>472</v>
      </c>
      <c r="F52" s="71" t="s">
        <v>467</v>
      </c>
    </row>
    <row r="53" spans="1:6">
      <c r="B53" s="71" t="s">
        <v>590</v>
      </c>
      <c r="C53" s="71" t="s">
        <v>591</v>
      </c>
      <c r="D53" s="71" t="s">
        <v>591</v>
      </c>
      <c r="E53" s="71" t="s">
        <v>472</v>
      </c>
      <c r="F53" s="71" t="s">
        <v>467</v>
      </c>
    </row>
    <row r="54" spans="1:6">
      <c r="B54" s="71" t="s">
        <v>592</v>
      </c>
      <c r="C54" s="71" t="s">
        <v>593</v>
      </c>
      <c r="D54" s="71" t="s">
        <v>593</v>
      </c>
      <c r="E54" s="71" t="s">
        <v>472</v>
      </c>
      <c r="F54" s="71" t="s">
        <v>467</v>
      </c>
    </row>
    <row r="55" spans="1:6">
      <c r="B55" s="71" t="s">
        <v>594</v>
      </c>
      <c r="C55" s="71" t="s">
        <v>595</v>
      </c>
      <c r="D55" s="71" t="s">
        <v>595</v>
      </c>
      <c r="E55" s="71" t="s">
        <v>472</v>
      </c>
      <c r="F55" s="71" t="s">
        <v>467</v>
      </c>
    </row>
    <row r="56" spans="1:6">
      <c r="B56" s="71" t="s">
        <v>596</v>
      </c>
      <c r="C56" s="71" t="s">
        <v>597</v>
      </c>
      <c r="D56" s="71" t="s">
        <v>597</v>
      </c>
      <c r="E56" s="71" t="s">
        <v>472</v>
      </c>
      <c r="F56" s="71" t="s">
        <v>467</v>
      </c>
    </row>
    <row r="57" spans="1:6">
      <c r="B57" s="71" t="s">
        <v>598</v>
      </c>
      <c r="C57" s="71" t="s">
        <v>599</v>
      </c>
      <c r="D57" s="71" t="s">
        <v>599</v>
      </c>
      <c r="E57" s="71" t="s">
        <v>472</v>
      </c>
      <c r="F57" s="71" t="s">
        <v>467</v>
      </c>
    </row>
    <row r="58" spans="1:6">
      <c r="B58" s="71" t="s">
        <v>600</v>
      </c>
      <c r="C58" s="71" t="s">
        <v>599</v>
      </c>
      <c r="D58" s="71" t="s">
        <v>601</v>
      </c>
      <c r="E58" s="71" t="s">
        <v>472</v>
      </c>
      <c r="F58" s="71" t="s">
        <v>467</v>
      </c>
    </row>
    <row r="59" spans="1:6">
      <c r="B59" s="71" t="s">
        <v>602</v>
      </c>
      <c r="C59" s="71" t="s">
        <v>599</v>
      </c>
      <c r="D59" s="71" t="s">
        <v>4191</v>
      </c>
      <c r="E59" s="71" t="s">
        <v>472</v>
      </c>
      <c r="F59" s="71" t="s">
        <v>467</v>
      </c>
    </row>
    <row r="60" spans="1:6">
      <c r="B60" s="71" t="s">
        <v>604</v>
      </c>
      <c r="C60" s="71" t="s">
        <v>599</v>
      </c>
      <c r="D60" s="71" t="s">
        <v>605</v>
      </c>
      <c r="E60" s="71" t="s">
        <v>472</v>
      </c>
      <c r="F60" s="71" t="s">
        <v>467</v>
      </c>
    </row>
    <row r="61" spans="1:6">
      <c r="B61" s="71" t="s">
        <v>606</v>
      </c>
      <c r="C61" s="71" t="s">
        <v>599</v>
      </c>
      <c r="D61" s="71" t="s">
        <v>4217</v>
      </c>
      <c r="E61" s="71" t="s">
        <v>472</v>
      </c>
      <c r="F61" s="71" t="s">
        <v>467</v>
      </c>
    </row>
    <row r="62" spans="1:6">
      <c r="B62" s="71" t="s">
        <v>608</v>
      </c>
      <c r="C62" s="71" t="s">
        <v>609</v>
      </c>
      <c r="D62" s="71" t="s">
        <v>609</v>
      </c>
      <c r="E62" s="71" t="s">
        <v>472</v>
      </c>
      <c r="F62" s="71" t="s">
        <v>467</v>
      </c>
    </row>
    <row r="63" spans="1:6">
      <c r="B63" s="71" t="s">
        <v>610</v>
      </c>
      <c r="C63" s="71" t="s">
        <v>609</v>
      </c>
      <c r="D63" s="71" t="s">
        <v>611</v>
      </c>
      <c r="E63" s="71" t="s">
        <v>472</v>
      </c>
      <c r="F63" s="71" t="s">
        <v>467</v>
      </c>
    </row>
    <row r="64" spans="1:6">
      <c r="B64" s="71" t="s">
        <v>612</v>
      </c>
      <c r="C64" s="71" t="s">
        <v>609</v>
      </c>
      <c r="D64" s="71" t="s">
        <v>4192</v>
      </c>
      <c r="E64" s="71" t="s">
        <v>472</v>
      </c>
      <c r="F64" s="71" t="s">
        <v>467</v>
      </c>
    </row>
    <row r="65" spans="2:6">
      <c r="B65" s="71" t="s">
        <v>614</v>
      </c>
      <c r="C65" s="71" t="s">
        <v>609</v>
      </c>
      <c r="D65" s="71" t="s">
        <v>4218</v>
      </c>
      <c r="E65" s="71" t="s">
        <v>472</v>
      </c>
      <c r="F65" s="71" t="s">
        <v>467</v>
      </c>
    </row>
    <row r="66" spans="2:6">
      <c r="B66" s="71" t="s">
        <v>616</v>
      </c>
      <c r="C66" s="71" t="s">
        <v>617</v>
      </c>
      <c r="D66" s="71" t="s">
        <v>617</v>
      </c>
      <c r="E66" s="71" t="s">
        <v>472</v>
      </c>
      <c r="F66" s="71" t="s">
        <v>467</v>
      </c>
    </row>
    <row r="67" spans="2:6">
      <c r="B67" s="71" t="s">
        <v>618</v>
      </c>
      <c r="C67" s="71" t="s">
        <v>617</v>
      </c>
      <c r="D67" s="71" t="s">
        <v>4193</v>
      </c>
      <c r="E67" s="71" t="s">
        <v>472</v>
      </c>
      <c r="F67" s="71" t="s">
        <v>467</v>
      </c>
    </row>
    <row r="68" spans="2:6">
      <c r="B68" s="71" t="s">
        <v>620</v>
      </c>
      <c r="C68" s="71" t="s">
        <v>617</v>
      </c>
      <c r="D68" s="71" t="s">
        <v>4219</v>
      </c>
      <c r="E68" s="71" t="s">
        <v>472</v>
      </c>
      <c r="F68" s="71" t="s">
        <v>467</v>
      </c>
    </row>
    <row r="69" spans="2:6">
      <c r="B69" s="71" t="s">
        <v>622</v>
      </c>
      <c r="C69" s="71" t="s">
        <v>623</v>
      </c>
      <c r="D69" s="71" t="s">
        <v>623</v>
      </c>
      <c r="E69" s="71" t="s">
        <v>472</v>
      </c>
      <c r="F69" s="71" t="s">
        <v>467</v>
      </c>
    </row>
    <row r="70" spans="2:6">
      <c r="B70" s="71" t="s">
        <v>624</v>
      </c>
      <c r="C70" s="71" t="s">
        <v>623</v>
      </c>
      <c r="D70" s="71" t="s">
        <v>4194</v>
      </c>
      <c r="E70" s="71" t="s">
        <v>472</v>
      </c>
      <c r="F70" s="71" t="s">
        <v>467</v>
      </c>
    </row>
    <row r="71" spans="2:6">
      <c r="B71" s="71" t="s">
        <v>626</v>
      </c>
      <c r="C71" s="71" t="s">
        <v>623</v>
      </c>
      <c r="D71" s="71" t="s">
        <v>627</v>
      </c>
      <c r="E71" s="71" t="s">
        <v>472</v>
      </c>
      <c r="F71" s="71" t="s">
        <v>467</v>
      </c>
    </row>
    <row r="72" spans="2:6">
      <c r="B72" s="71" t="s">
        <v>629</v>
      </c>
      <c r="C72" s="71" t="s">
        <v>630</v>
      </c>
      <c r="D72" s="71" t="s">
        <v>630</v>
      </c>
      <c r="E72" s="71" t="s">
        <v>472</v>
      </c>
      <c r="F72" s="71" t="s">
        <v>467</v>
      </c>
    </row>
    <row r="73" spans="2:6">
      <c r="B73" s="71" t="s">
        <v>632</v>
      </c>
      <c r="C73" s="71" t="s">
        <v>536</v>
      </c>
      <c r="D73" s="71" t="s">
        <v>536</v>
      </c>
      <c r="E73" s="71" t="s">
        <v>472</v>
      </c>
      <c r="F73" s="71" t="s">
        <v>467</v>
      </c>
    </row>
    <row r="74" spans="2:6">
      <c r="B74" s="71" t="s">
        <v>633</v>
      </c>
      <c r="C74" s="71" t="s">
        <v>536</v>
      </c>
      <c r="D74" s="71" t="s">
        <v>4222</v>
      </c>
      <c r="E74" s="71" t="s">
        <v>472</v>
      </c>
      <c r="F74" s="71" t="s">
        <v>467</v>
      </c>
    </row>
    <row r="75" spans="2:6">
      <c r="B75" s="71" t="s">
        <v>635</v>
      </c>
      <c r="C75" s="71" t="s">
        <v>536</v>
      </c>
      <c r="D75" s="71" t="s">
        <v>4195</v>
      </c>
      <c r="E75" s="71" t="s">
        <v>472</v>
      </c>
      <c r="F75" s="71" t="s">
        <v>467</v>
      </c>
    </row>
    <row r="76" spans="2:6">
      <c r="B76" s="71" t="s">
        <v>637</v>
      </c>
      <c r="C76" s="71" t="s">
        <v>536</v>
      </c>
      <c r="D76" s="71" t="s">
        <v>4196</v>
      </c>
      <c r="E76" s="71" t="s">
        <v>472</v>
      </c>
      <c r="F76" s="71" t="s">
        <v>467</v>
      </c>
    </row>
    <row r="77" spans="2:6">
      <c r="B77" s="71" t="s">
        <v>639</v>
      </c>
      <c r="C77" s="71" t="s">
        <v>536</v>
      </c>
      <c r="D77" s="71" t="s">
        <v>640</v>
      </c>
      <c r="E77" s="71" t="s">
        <v>473</v>
      </c>
      <c r="F77" s="71" t="s">
        <v>467</v>
      </c>
    </row>
    <row r="78" spans="2:6">
      <c r="B78" s="71" t="s">
        <v>641</v>
      </c>
      <c r="C78" s="71" t="s">
        <v>536</v>
      </c>
      <c r="D78" s="71" t="s">
        <v>642</v>
      </c>
      <c r="E78" s="71" t="s">
        <v>466</v>
      </c>
      <c r="F78" s="71" t="s">
        <v>467</v>
      </c>
    </row>
    <row r="79" spans="2:6">
      <c r="B79" s="71" t="s">
        <v>643</v>
      </c>
      <c r="C79" s="71" t="s">
        <v>536</v>
      </c>
      <c r="D79" s="71" t="s">
        <v>644</v>
      </c>
      <c r="E79" s="71" t="s">
        <v>472</v>
      </c>
      <c r="F79" s="71" t="s">
        <v>467</v>
      </c>
    </row>
    <row r="80" spans="2:6">
      <c r="B80" s="71" t="s">
        <v>645</v>
      </c>
      <c r="C80" s="71" t="s">
        <v>536</v>
      </c>
      <c r="D80" s="71" t="s">
        <v>646</v>
      </c>
      <c r="E80" s="71" t="s">
        <v>473</v>
      </c>
      <c r="F80" s="71" t="s">
        <v>467</v>
      </c>
    </row>
    <row r="81" spans="2:6">
      <c r="B81" s="71" t="s">
        <v>647</v>
      </c>
      <c r="C81" s="71" t="s">
        <v>536</v>
      </c>
      <c r="D81" s="71" t="s">
        <v>648</v>
      </c>
      <c r="E81" s="71" t="s">
        <v>473</v>
      </c>
      <c r="F81" s="71" t="s">
        <v>467</v>
      </c>
    </row>
    <row r="82" spans="2:6">
      <c r="B82" s="71" t="s">
        <v>649</v>
      </c>
      <c r="C82" s="71" t="s">
        <v>536</v>
      </c>
      <c r="D82" s="71" t="s">
        <v>4197</v>
      </c>
      <c r="E82" s="71" t="s">
        <v>466</v>
      </c>
      <c r="F82" s="71" t="s">
        <v>467</v>
      </c>
    </row>
    <row r="83" spans="2:6">
      <c r="B83" s="71" t="s">
        <v>651</v>
      </c>
      <c r="C83" s="71" t="s">
        <v>536</v>
      </c>
      <c r="D83" s="71" t="s">
        <v>652</v>
      </c>
      <c r="E83" s="71" t="s">
        <v>466</v>
      </c>
      <c r="F83" s="71" t="s">
        <v>467</v>
      </c>
    </row>
    <row r="84" spans="2:6">
      <c r="B84" s="71" t="s">
        <v>653</v>
      </c>
      <c r="C84" s="71" t="s">
        <v>536</v>
      </c>
      <c r="D84" s="71" t="s">
        <v>654</v>
      </c>
      <c r="E84" s="71" t="s">
        <v>466</v>
      </c>
      <c r="F84" s="71" t="s">
        <v>467</v>
      </c>
    </row>
    <row r="85" spans="2:6">
      <c r="B85" s="71" t="s">
        <v>655</v>
      </c>
      <c r="C85" s="71" t="s">
        <v>536</v>
      </c>
      <c r="D85" s="71" t="s">
        <v>656</v>
      </c>
      <c r="E85" s="71" t="s">
        <v>466</v>
      </c>
      <c r="F85" s="71" t="s">
        <v>467</v>
      </c>
    </row>
    <row r="86" spans="2:6">
      <c r="B86" s="71" t="s">
        <v>657</v>
      </c>
      <c r="C86" s="71" t="s">
        <v>536</v>
      </c>
      <c r="D86" s="71" t="s">
        <v>658</v>
      </c>
      <c r="E86" s="71" t="s">
        <v>473</v>
      </c>
      <c r="F86" s="71" t="s">
        <v>467</v>
      </c>
    </row>
    <row r="87" spans="2:6">
      <c r="B87" s="71" t="s">
        <v>659</v>
      </c>
      <c r="C87" s="71" t="s">
        <v>536</v>
      </c>
      <c r="D87" s="71" t="s">
        <v>660</v>
      </c>
      <c r="E87" s="71" t="s">
        <v>466</v>
      </c>
      <c r="F87" s="71" t="s">
        <v>467</v>
      </c>
    </row>
    <row r="88" spans="2:6">
      <c r="B88" s="71" t="s">
        <v>661</v>
      </c>
      <c r="C88" s="71" t="s">
        <v>536</v>
      </c>
      <c r="D88" s="71" t="s">
        <v>662</v>
      </c>
      <c r="E88" s="71" t="s">
        <v>472</v>
      </c>
      <c r="F88" s="71" t="s">
        <v>467</v>
      </c>
    </row>
    <row r="89" spans="2:6">
      <c r="B89" s="71" t="s">
        <v>663</v>
      </c>
      <c r="C89" s="71" t="s">
        <v>536</v>
      </c>
      <c r="D89" s="71" t="s">
        <v>4198</v>
      </c>
      <c r="E89" s="71" t="s">
        <v>466</v>
      </c>
      <c r="F89" s="71" t="s">
        <v>467</v>
      </c>
    </row>
    <row r="90" spans="2:6">
      <c r="B90" s="71" t="s">
        <v>665</v>
      </c>
      <c r="C90" s="71" t="s">
        <v>536</v>
      </c>
      <c r="D90" s="71" t="s">
        <v>666</v>
      </c>
      <c r="E90" s="71" t="s">
        <v>466</v>
      </c>
      <c r="F90" s="71" t="s">
        <v>467</v>
      </c>
    </row>
    <row r="91" spans="2:6">
      <c r="B91" s="71" t="s">
        <v>667</v>
      </c>
      <c r="C91" s="71" t="s">
        <v>536</v>
      </c>
      <c r="D91" s="71" t="s">
        <v>668</v>
      </c>
      <c r="E91" s="71" t="s">
        <v>473</v>
      </c>
      <c r="F91" s="71" t="s">
        <v>467</v>
      </c>
    </row>
    <row r="92" spans="2:6">
      <c r="B92" s="71" t="s">
        <v>669</v>
      </c>
      <c r="C92" s="71" t="s">
        <v>536</v>
      </c>
      <c r="D92" s="71" t="s">
        <v>670</v>
      </c>
      <c r="E92" s="71" t="s">
        <v>466</v>
      </c>
      <c r="F92" s="71" t="s">
        <v>467</v>
      </c>
    </row>
    <row r="93" spans="2:6">
      <c r="B93" s="71" t="s">
        <v>671</v>
      </c>
      <c r="C93" s="71" t="s">
        <v>536</v>
      </c>
      <c r="D93" s="71" t="s">
        <v>672</v>
      </c>
      <c r="E93" s="71" t="s">
        <v>466</v>
      </c>
      <c r="F93" s="71" t="s">
        <v>467</v>
      </c>
    </row>
    <row r="94" spans="2:6">
      <c r="B94" s="71" t="s">
        <v>673</v>
      </c>
      <c r="C94" s="71" t="s">
        <v>536</v>
      </c>
      <c r="D94" s="71" t="s">
        <v>674</v>
      </c>
      <c r="E94" s="71" t="s">
        <v>473</v>
      </c>
      <c r="F94" s="71" t="s">
        <v>467</v>
      </c>
    </row>
    <row r="95" spans="2:6">
      <c r="B95" s="71" t="s">
        <v>675</v>
      </c>
      <c r="C95" s="71" t="s">
        <v>536</v>
      </c>
      <c r="D95" s="71" t="s">
        <v>676</v>
      </c>
      <c r="E95" s="71" t="s">
        <v>466</v>
      </c>
      <c r="F95" s="71" t="s">
        <v>467</v>
      </c>
    </row>
    <row r="96" spans="2:6">
      <c r="B96" s="71" t="s">
        <v>677</v>
      </c>
      <c r="C96" s="71" t="s">
        <v>536</v>
      </c>
      <c r="D96" s="71" t="s">
        <v>678</v>
      </c>
      <c r="E96" s="71" t="s">
        <v>466</v>
      </c>
      <c r="F96" s="71" t="s">
        <v>467</v>
      </c>
    </row>
    <row r="97" spans="2:6">
      <c r="B97" s="71" t="s">
        <v>680</v>
      </c>
      <c r="C97" s="71" t="s">
        <v>681</v>
      </c>
      <c r="D97" s="71" t="s">
        <v>681</v>
      </c>
      <c r="E97" s="71" t="s">
        <v>472</v>
      </c>
      <c r="F97" s="71" t="s">
        <v>467</v>
      </c>
    </row>
    <row r="98" spans="2:6">
      <c r="B98" s="71" t="s">
        <v>682</v>
      </c>
      <c r="C98" s="71" t="s">
        <v>681</v>
      </c>
      <c r="D98" s="71" t="s">
        <v>4223</v>
      </c>
      <c r="E98" s="71" t="s">
        <v>472</v>
      </c>
      <c r="F98" s="71" t="s">
        <v>467</v>
      </c>
    </row>
    <row r="99" spans="2:6">
      <c r="B99" s="71" t="s">
        <v>684</v>
      </c>
      <c r="C99" s="71" t="s">
        <v>681</v>
      </c>
      <c r="D99" s="71" t="s">
        <v>4199</v>
      </c>
      <c r="E99" s="71" t="s">
        <v>472</v>
      </c>
      <c r="F99" s="71" t="s">
        <v>467</v>
      </c>
    </row>
    <row r="100" spans="2:6">
      <c r="B100" s="71" t="s">
        <v>686</v>
      </c>
      <c r="C100" s="71" t="s">
        <v>681</v>
      </c>
      <c r="D100" s="71" t="s">
        <v>4200</v>
      </c>
      <c r="E100" s="71" t="s">
        <v>472</v>
      </c>
      <c r="F100" s="71" t="s">
        <v>467</v>
      </c>
    </row>
    <row r="101" spans="2:6">
      <c r="B101" s="71" t="s">
        <v>688</v>
      </c>
      <c r="C101" s="71" t="s">
        <v>681</v>
      </c>
      <c r="D101" s="71" t="s">
        <v>4201</v>
      </c>
      <c r="E101" s="71" t="s">
        <v>472</v>
      </c>
      <c r="F101" s="71" t="s">
        <v>467</v>
      </c>
    </row>
    <row r="102" spans="2:6">
      <c r="B102" s="71" t="s">
        <v>690</v>
      </c>
      <c r="C102" s="71" t="s">
        <v>681</v>
      </c>
      <c r="D102" s="71" t="s">
        <v>4202</v>
      </c>
      <c r="E102" s="71" t="s">
        <v>472</v>
      </c>
      <c r="F102" s="71" t="s">
        <v>467</v>
      </c>
    </row>
    <row r="103" spans="2:6">
      <c r="B103" s="71" t="s">
        <v>692</v>
      </c>
      <c r="C103" s="71" t="s">
        <v>681</v>
      </c>
      <c r="D103" s="71" t="s">
        <v>4224</v>
      </c>
      <c r="E103" s="71" t="s">
        <v>472</v>
      </c>
      <c r="F103" s="71" t="s">
        <v>467</v>
      </c>
    </row>
    <row r="104" spans="2:6">
      <c r="B104" s="71" t="s">
        <v>695</v>
      </c>
      <c r="C104" s="71" t="s">
        <v>167</v>
      </c>
      <c r="D104" s="71" t="s">
        <v>167</v>
      </c>
      <c r="E104" s="71" t="s">
        <v>472</v>
      </c>
      <c r="F104" s="71" t="s">
        <v>467</v>
      </c>
    </row>
    <row r="105" spans="2:6">
      <c r="B105" s="71" t="s">
        <v>696</v>
      </c>
      <c r="C105" s="71" t="s">
        <v>167</v>
      </c>
      <c r="D105" s="71" t="s">
        <v>4203</v>
      </c>
      <c r="E105" s="71" t="s">
        <v>1253</v>
      </c>
      <c r="F105" s="71" t="s">
        <v>467</v>
      </c>
    </row>
    <row r="106" spans="2:6">
      <c r="B106" s="71" t="s">
        <v>698</v>
      </c>
      <c r="C106" s="71" t="s">
        <v>167</v>
      </c>
      <c r="D106" s="71" t="s">
        <v>4204</v>
      </c>
      <c r="E106" s="71" t="s">
        <v>472</v>
      </c>
      <c r="F106" s="71" t="s">
        <v>467</v>
      </c>
    </row>
    <row r="107" spans="2:6">
      <c r="B107" s="71" t="s">
        <v>700</v>
      </c>
      <c r="C107" s="71" t="s">
        <v>167</v>
      </c>
      <c r="D107" s="71" t="s">
        <v>4225</v>
      </c>
      <c r="E107" s="71" t="s">
        <v>472</v>
      </c>
      <c r="F107" s="71" t="s">
        <v>467</v>
      </c>
    </row>
    <row r="108" spans="2:6">
      <c r="B108" s="71" t="s">
        <v>702</v>
      </c>
      <c r="C108" s="71" t="s">
        <v>167</v>
      </c>
      <c r="D108" s="71" t="s">
        <v>4220</v>
      </c>
      <c r="E108" s="71" t="s">
        <v>472</v>
      </c>
      <c r="F108" s="71" t="s">
        <v>467</v>
      </c>
    </row>
    <row r="109" spans="2:6">
      <c r="B109" s="71" t="s">
        <v>704</v>
      </c>
      <c r="C109" s="71" t="s">
        <v>167</v>
      </c>
      <c r="D109" s="71" t="s">
        <v>4221</v>
      </c>
      <c r="E109" s="71" t="s">
        <v>472</v>
      </c>
      <c r="F109" s="71" t="s">
        <v>467</v>
      </c>
    </row>
    <row r="110" spans="2:6">
      <c r="B110" s="71" t="s">
        <v>706</v>
      </c>
      <c r="C110" s="71" t="s">
        <v>167</v>
      </c>
      <c r="D110" s="71" t="s">
        <v>707</v>
      </c>
      <c r="E110" s="71" t="s">
        <v>472</v>
      </c>
      <c r="F110" s="71" t="s">
        <v>1254</v>
      </c>
    </row>
    <row r="111" spans="2:6">
      <c r="B111" s="71" t="s">
        <v>711</v>
      </c>
      <c r="C111" s="71" t="s">
        <v>710</v>
      </c>
      <c r="D111" s="71" t="s">
        <v>4228</v>
      </c>
      <c r="E111" s="71" t="s">
        <v>472</v>
      </c>
      <c r="F111" s="71" t="s">
        <v>467</v>
      </c>
    </row>
    <row r="112" spans="2:6">
      <c r="B112" s="71" t="s">
        <v>712</v>
      </c>
      <c r="C112" s="71" t="s">
        <v>710</v>
      </c>
      <c r="D112" s="71" t="s">
        <v>4226</v>
      </c>
      <c r="E112" s="71" t="s">
        <v>472</v>
      </c>
      <c r="F112" s="71" t="s">
        <v>467</v>
      </c>
    </row>
    <row r="113" spans="2:6">
      <c r="B113" s="71" t="s">
        <v>714</v>
      </c>
      <c r="C113" s="71" t="s">
        <v>710</v>
      </c>
      <c r="D113" s="71" t="s">
        <v>4227</v>
      </c>
      <c r="E113" s="71" t="s">
        <v>472</v>
      </c>
      <c r="F113" s="71" t="s">
        <v>467</v>
      </c>
    </row>
    <row r="114" spans="2:6">
      <c r="B114" s="71" t="s">
        <v>716</v>
      </c>
      <c r="C114" s="71" t="s">
        <v>710</v>
      </c>
      <c r="D114" s="71" t="s">
        <v>717</v>
      </c>
      <c r="E114" s="71" t="s">
        <v>472</v>
      </c>
      <c r="F114" s="71" t="s">
        <v>467</v>
      </c>
    </row>
    <row r="115" spans="2:6">
      <c r="B115" s="71" t="s">
        <v>718</v>
      </c>
      <c r="C115" s="71" t="s">
        <v>710</v>
      </c>
      <c r="D115" s="71" t="s">
        <v>719</v>
      </c>
      <c r="E115" s="71" t="s">
        <v>472</v>
      </c>
      <c r="F115" s="71" t="s">
        <v>467</v>
      </c>
    </row>
    <row r="116" spans="2:6">
      <c r="B116" s="71" t="s">
        <v>720</v>
      </c>
      <c r="C116" s="71" t="s">
        <v>710</v>
      </c>
      <c r="D116" s="71" t="s">
        <v>721</v>
      </c>
      <c r="E116" s="71" t="s">
        <v>472</v>
      </c>
      <c r="F116" s="71" t="s">
        <v>467</v>
      </c>
    </row>
    <row r="117" spans="2:6">
      <c r="B117" s="71" t="s">
        <v>722</v>
      </c>
      <c r="C117" s="71" t="s">
        <v>710</v>
      </c>
      <c r="D117" s="71" t="s">
        <v>723</v>
      </c>
      <c r="E117" s="71" t="s">
        <v>472</v>
      </c>
      <c r="F117" s="71" t="s">
        <v>467</v>
      </c>
    </row>
    <row r="118" spans="2:6">
      <c r="B118" s="71" t="s">
        <v>724</v>
      </c>
      <c r="C118" s="71" t="s">
        <v>710</v>
      </c>
      <c r="D118" s="71" t="s">
        <v>725</v>
      </c>
      <c r="E118" s="71" t="s">
        <v>472</v>
      </c>
      <c r="F118" s="71" t="s">
        <v>467</v>
      </c>
    </row>
    <row r="119" spans="2:6">
      <c r="B119" s="71" t="s">
        <v>726</v>
      </c>
      <c r="C119" s="71" t="s">
        <v>710</v>
      </c>
      <c r="D119" s="71" t="s">
        <v>727</v>
      </c>
      <c r="E119" s="71" t="s">
        <v>472</v>
      </c>
      <c r="F119" s="71" t="s">
        <v>467</v>
      </c>
    </row>
    <row r="120" spans="2:6">
      <c r="B120" s="71" t="s">
        <v>730</v>
      </c>
      <c r="C120" s="71" t="s">
        <v>729</v>
      </c>
      <c r="D120" s="71" t="s">
        <v>729</v>
      </c>
      <c r="E120" s="71" t="s">
        <v>472</v>
      </c>
      <c r="F120" s="71" t="s">
        <v>467</v>
      </c>
    </row>
    <row r="121" spans="2:6">
      <c r="B121" s="71" t="s">
        <v>731</v>
      </c>
      <c r="C121" s="71" t="s">
        <v>729</v>
      </c>
      <c r="D121" s="71" t="s">
        <v>732</v>
      </c>
      <c r="E121" s="71" t="s">
        <v>472</v>
      </c>
      <c r="F121" s="71" t="s">
        <v>1254</v>
      </c>
    </row>
    <row r="122" spans="2:6">
      <c r="B122" s="71" t="s">
        <v>733</v>
      </c>
      <c r="C122" s="71" t="s">
        <v>729</v>
      </c>
      <c r="D122" s="71" t="s">
        <v>734</v>
      </c>
      <c r="E122" s="71" t="s">
        <v>472</v>
      </c>
      <c r="F122" s="71" t="s">
        <v>467</v>
      </c>
    </row>
    <row r="123" spans="2:6">
      <c r="B123" s="71" t="s">
        <v>735</v>
      </c>
      <c r="C123" s="71" t="s">
        <v>729</v>
      </c>
      <c r="D123" s="71" t="s">
        <v>736</v>
      </c>
      <c r="E123" s="71" t="s">
        <v>1253</v>
      </c>
      <c r="F123" s="71" t="s">
        <v>467</v>
      </c>
    </row>
    <row r="124" spans="2:6">
      <c r="B124" s="71" t="s">
        <v>737</v>
      </c>
      <c r="C124" s="71" t="s">
        <v>729</v>
      </c>
      <c r="D124" s="71" t="s">
        <v>353</v>
      </c>
      <c r="E124" s="71" t="s">
        <v>472</v>
      </c>
      <c r="F124" s="71" t="s">
        <v>1255</v>
      </c>
    </row>
    <row r="125" spans="2:6">
      <c r="B125" s="71" t="s">
        <v>738</v>
      </c>
      <c r="C125" s="71" t="s">
        <v>729</v>
      </c>
      <c r="D125" s="71" t="s">
        <v>739</v>
      </c>
      <c r="E125" s="71" t="s">
        <v>472</v>
      </c>
      <c r="F125" s="71" t="s">
        <v>1255</v>
      </c>
    </row>
    <row r="126" spans="2:6">
      <c r="B126" s="71" t="s">
        <v>740</v>
      </c>
      <c r="C126" s="71" t="s">
        <v>729</v>
      </c>
      <c r="D126" s="71" t="s">
        <v>741</v>
      </c>
      <c r="E126" s="71" t="s">
        <v>472</v>
      </c>
      <c r="F126" s="71" t="s">
        <v>1254</v>
      </c>
    </row>
    <row r="127" spans="2:6">
      <c r="B127" s="71" t="s">
        <v>742</v>
      </c>
      <c r="C127" s="71" t="s">
        <v>729</v>
      </c>
      <c r="D127" s="71" t="s">
        <v>743</v>
      </c>
      <c r="E127" s="71" t="s">
        <v>472</v>
      </c>
      <c r="F127" s="71" t="s">
        <v>1254</v>
      </c>
    </row>
    <row r="128" spans="2:6">
      <c r="B128" s="71" t="s">
        <v>744</v>
      </c>
      <c r="C128" s="71" t="s">
        <v>729</v>
      </c>
      <c r="D128" s="71" t="s">
        <v>745</v>
      </c>
      <c r="E128" s="71" t="s">
        <v>1253</v>
      </c>
      <c r="F128" s="71" t="s">
        <v>1254</v>
      </c>
    </row>
    <row r="129" spans="2:6">
      <c r="B129" s="71" t="s">
        <v>746</v>
      </c>
      <c r="C129" s="71" t="s">
        <v>729</v>
      </c>
      <c r="D129" s="71" t="s">
        <v>4205</v>
      </c>
      <c r="E129" s="71" t="s">
        <v>472</v>
      </c>
      <c r="F129" s="71" t="s">
        <v>1254</v>
      </c>
    </row>
    <row r="130" spans="2:6">
      <c r="B130" s="71" t="s">
        <v>748</v>
      </c>
      <c r="C130" s="71" t="s">
        <v>729</v>
      </c>
      <c r="D130" s="71" t="s">
        <v>4206</v>
      </c>
      <c r="E130" s="71" t="s">
        <v>472</v>
      </c>
      <c r="F130" s="71" t="s">
        <v>1255</v>
      </c>
    </row>
    <row r="131" spans="2:6">
      <c r="B131" s="71" t="s">
        <v>753</v>
      </c>
      <c r="C131" s="71" t="s">
        <v>752</v>
      </c>
      <c r="D131" s="71" t="s">
        <v>752</v>
      </c>
      <c r="E131" s="71" t="s">
        <v>472</v>
      </c>
      <c r="F131" s="71" t="s">
        <v>467</v>
      </c>
    </row>
    <row r="132" spans="2:6">
      <c r="B132" s="71" t="s">
        <v>754</v>
      </c>
      <c r="C132" s="71" t="s">
        <v>752</v>
      </c>
      <c r="D132" s="71" t="s">
        <v>755</v>
      </c>
      <c r="E132" s="71" t="s">
        <v>472</v>
      </c>
      <c r="F132" s="71" t="s">
        <v>467</v>
      </c>
    </row>
    <row r="133" spans="2:6">
      <c r="B133" s="71" t="s">
        <v>756</v>
      </c>
      <c r="C133" s="71" t="s">
        <v>752</v>
      </c>
      <c r="D133" s="71" t="s">
        <v>757</v>
      </c>
      <c r="E133" s="71" t="s">
        <v>472</v>
      </c>
      <c r="F133" s="71" t="s">
        <v>467</v>
      </c>
    </row>
    <row r="134" spans="2:6">
      <c r="B134" s="71" t="s">
        <v>760</v>
      </c>
      <c r="C134" s="71" t="s">
        <v>759</v>
      </c>
      <c r="D134" s="71" t="s">
        <v>759</v>
      </c>
      <c r="E134" s="71" t="s">
        <v>472</v>
      </c>
      <c r="F134" s="71" t="s">
        <v>467</v>
      </c>
    </row>
    <row r="135" spans="2:6">
      <c r="B135" s="71" t="s">
        <v>761</v>
      </c>
      <c r="C135" s="71" t="s">
        <v>759</v>
      </c>
      <c r="D135" s="71" t="s">
        <v>762</v>
      </c>
      <c r="E135" s="71" t="s">
        <v>472</v>
      </c>
      <c r="F135" s="71" t="s">
        <v>467</v>
      </c>
    </row>
    <row r="136" spans="2:6">
      <c r="B136" s="71" t="s">
        <v>763</v>
      </c>
      <c r="C136" s="71" t="s">
        <v>759</v>
      </c>
      <c r="D136" s="71" t="s">
        <v>764</v>
      </c>
      <c r="E136" s="71" t="s">
        <v>472</v>
      </c>
      <c r="F136" s="71" t="s">
        <v>1254</v>
      </c>
    </row>
    <row r="137" spans="2:6">
      <c r="B137" s="71" t="s">
        <v>765</v>
      </c>
      <c r="C137" s="71" t="s">
        <v>759</v>
      </c>
      <c r="D137" s="71" t="s">
        <v>766</v>
      </c>
      <c r="E137" s="71" t="s">
        <v>472</v>
      </c>
      <c r="F137" s="71" t="s">
        <v>467</v>
      </c>
    </row>
    <row r="138" spans="2:6">
      <c r="B138" s="71" t="s">
        <v>767</v>
      </c>
      <c r="C138" s="71" t="s">
        <v>759</v>
      </c>
      <c r="D138" s="71" t="s">
        <v>4207</v>
      </c>
      <c r="E138" s="71" t="s">
        <v>472</v>
      </c>
      <c r="F138" s="71" t="s">
        <v>467</v>
      </c>
    </row>
    <row r="139" spans="2:6">
      <c r="B139" s="71" t="s">
        <v>769</v>
      </c>
      <c r="C139" s="71" t="s">
        <v>759</v>
      </c>
      <c r="D139" s="71" t="s">
        <v>4208</v>
      </c>
      <c r="E139" s="71" t="s">
        <v>472</v>
      </c>
      <c r="F139" s="71" t="s">
        <v>467</v>
      </c>
    </row>
    <row r="140" spans="2:6">
      <c r="B140" s="71" t="s">
        <v>771</v>
      </c>
      <c r="C140" s="71" t="s">
        <v>759</v>
      </c>
      <c r="D140" s="71" t="s">
        <v>772</v>
      </c>
      <c r="E140" s="71" t="s">
        <v>472</v>
      </c>
      <c r="F140" s="71" t="s">
        <v>467</v>
      </c>
    </row>
    <row r="141" spans="2:6">
      <c r="B141" s="71" t="s">
        <v>775</v>
      </c>
      <c r="C141" s="71" t="s">
        <v>774</v>
      </c>
      <c r="D141" s="71" t="s">
        <v>776</v>
      </c>
      <c r="E141" s="71" t="s">
        <v>472</v>
      </c>
      <c r="F141" s="71" t="s">
        <v>467</v>
      </c>
    </row>
    <row r="142" spans="2:6">
      <c r="B142" s="71" t="s">
        <v>777</v>
      </c>
      <c r="C142" s="71" t="s">
        <v>774</v>
      </c>
      <c r="D142" s="71" t="s">
        <v>778</v>
      </c>
      <c r="E142" s="71" t="s">
        <v>466</v>
      </c>
      <c r="F142" s="71" t="s">
        <v>467</v>
      </c>
    </row>
    <row r="143" spans="2:6">
      <c r="B143" s="71" t="s">
        <v>779</v>
      </c>
      <c r="C143" s="71" t="s">
        <v>774</v>
      </c>
      <c r="D143" s="71" t="s">
        <v>780</v>
      </c>
      <c r="E143" s="71" t="s">
        <v>466</v>
      </c>
      <c r="F143" s="71" t="s">
        <v>467</v>
      </c>
    </row>
    <row r="144" spans="2:6">
      <c r="B144" s="71" t="s">
        <v>781</v>
      </c>
      <c r="C144" s="71" t="s">
        <v>774</v>
      </c>
      <c r="D144" s="71" t="s">
        <v>782</v>
      </c>
      <c r="E144" s="71" t="s">
        <v>472</v>
      </c>
      <c r="F144" s="71" t="s">
        <v>467</v>
      </c>
    </row>
    <row r="145" spans="2:6">
      <c r="B145" s="71" t="s">
        <v>783</v>
      </c>
      <c r="C145" s="71" t="s">
        <v>774</v>
      </c>
      <c r="D145" s="71" t="s">
        <v>784</v>
      </c>
      <c r="E145" s="71" t="s">
        <v>472</v>
      </c>
      <c r="F145" s="71" t="s">
        <v>467</v>
      </c>
    </row>
    <row r="146" spans="2:6">
      <c r="B146" s="71" t="s">
        <v>785</v>
      </c>
      <c r="C146" s="71" t="s">
        <v>774</v>
      </c>
      <c r="D146" s="71" t="s">
        <v>786</v>
      </c>
      <c r="E146" s="71" t="s">
        <v>472</v>
      </c>
      <c r="F146" s="71" t="s">
        <v>1254</v>
      </c>
    </row>
    <row r="147" spans="2:6">
      <c r="B147" s="71" t="s">
        <v>787</v>
      </c>
      <c r="C147" s="71" t="s">
        <v>774</v>
      </c>
      <c r="D147" s="71" t="s">
        <v>788</v>
      </c>
      <c r="E147" s="71" t="s">
        <v>472</v>
      </c>
      <c r="F147" s="71" t="s">
        <v>467</v>
      </c>
    </row>
    <row r="148" spans="2:6">
      <c r="B148" s="71" t="s">
        <v>789</v>
      </c>
      <c r="C148" s="71" t="s">
        <v>774</v>
      </c>
      <c r="D148" s="71" t="s">
        <v>790</v>
      </c>
      <c r="E148" s="71" t="s">
        <v>466</v>
      </c>
      <c r="F148" s="71" t="s">
        <v>467</v>
      </c>
    </row>
    <row r="149" spans="2:6">
      <c r="B149" s="71" t="s">
        <v>791</v>
      </c>
      <c r="C149" s="71" t="s">
        <v>774</v>
      </c>
      <c r="D149" s="71" t="s">
        <v>792</v>
      </c>
      <c r="E149" s="71" t="s">
        <v>472</v>
      </c>
      <c r="F149" s="71" t="s">
        <v>467</v>
      </c>
    </row>
    <row r="150" spans="2:6">
      <c r="B150" s="71" t="s">
        <v>793</v>
      </c>
      <c r="C150" s="71" t="s">
        <v>774</v>
      </c>
      <c r="D150" s="71" t="s">
        <v>794</v>
      </c>
      <c r="E150" s="71" t="s">
        <v>472</v>
      </c>
      <c r="F150" s="71" t="s">
        <v>1255</v>
      </c>
    </row>
    <row r="151" spans="2:6">
      <c r="B151" s="71" t="s">
        <v>795</v>
      </c>
      <c r="C151" s="71" t="s">
        <v>774</v>
      </c>
      <c r="D151" s="71" t="s">
        <v>796</v>
      </c>
      <c r="E151" s="71" t="s">
        <v>472</v>
      </c>
      <c r="F151" s="71" t="s">
        <v>1254</v>
      </c>
    </row>
    <row r="152" spans="2:6">
      <c r="B152" s="71" t="s">
        <v>797</v>
      </c>
      <c r="C152" s="71" t="s">
        <v>774</v>
      </c>
      <c r="D152" s="71" t="s">
        <v>798</v>
      </c>
      <c r="E152" s="71" t="s">
        <v>472</v>
      </c>
      <c r="F152" s="71" t="s">
        <v>1254</v>
      </c>
    </row>
    <row r="153" spans="2:6">
      <c r="B153" s="71" t="s">
        <v>799</v>
      </c>
      <c r="C153" s="71" t="s">
        <v>774</v>
      </c>
      <c r="D153" s="71" t="s">
        <v>4209</v>
      </c>
      <c r="E153" s="71" t="s">
        <v>1253</v>
      </c>
      <c r="F153" s="71" t="s">
        <v>1254</v>
      </c>
    </row>
    <row r="154" spans="2:6">
      <c r="B154" s="71" t="s">
        <v>801</v>
      </c>
      <c r="C154" s="71" t="s">
        <v>774</v>
      </c>
      <c r="D154" s="71" t="s">
        <v>802</v>
      </c>
      <c r="E154" s="71" t="s">
        <v>472</v>
      </c>
      <c r="F154" s="71" t="s">
        <v>1255</v>
      </c>
    </row>
    <row r="155" spans="2:6">
      <c r="B155" s="71" t="s">
        <v>803</v>
      </c>
      <c r="C155" s="71" t="s">
        <v>774</v>
      </c>
      <c r="D155" s="71" t="s">
        <v>804</v>
      </c>
      <c r="E155" s="71" t="s">
        <v>472</v>
      </c>
      <c r="F155" s="71" t="s">
        <v>467</v>
      </c>
    </row>
    <row r="156" spans="2:6">
      <c r="B156" s="71" t="s">
        <v>805</v>
      </c>
      <c r="C156" s="71" t="s">
        <v>774</v>
      </c>
      <c r="D156" s="71" t="s">
        <v>806</v>
      </c>
      <c r="E156" s="71" t="s">
        <v>472</v>
      </c>
      <c r="F156" s="71" t="s">
        <v>467</v>
      </c>
    </row>
    <row r="157" spans="2:6">
      <c r="B157" s="71" t="s">
        <v>807</v>
      </c>
      <c r="C157" s="71" t="s">
        <v>808</v>
      </c>
      <c r="D157" s="71" t="s">
        <v>808</v>
      </c>
      <c r="E157" s="71" t="s">
        <v>472</v>
      </c>
      <c r="F157" s="71" t="s">
        <v>467</v>
      </c>
    </row>
    <row r="158" spans="2:6">
      <c r="B158" s="71" t="s">
        <v>809</v>
      </c>
      <c r="C158" s="71" t="s">
        <v>808</v>
      </c>
      <c r="D158" s="71" t="s">
        <v>810</v>
      </c>
      <c r="E158" s="71" t="s">
        <v>472</v>
      </c>
      <c r="F158" s="71" t="s">
        <v>467</v>
      </c>
    </row>
    <row r="159" spans="2:6">
      <c r="B159" s="71" t="s">
        <v>811</v>
      </c>
      <c r="C159" s="71" t="s">
        <v>808</v>
      </c>
      <c r="D159" s="71" t="s">
        <v>812</v>
      </c>
      <c r="E159" s="71" t="s">
        <v>472</v>
      </c>
      <c r="F159" s="71" t="s">
        <v>467</v>
      </c>
    </row>
    <row r="160" spans="2:6">
      <c r="B160" s="71" t="s">
        <v>813</v>
      </c>
      <c r="C160" s="71" t="s">
        <v>808</v>
      </c>
      <c r="D160" s="71" t="s">
        <v>814</v>
      </c>
      <c r="E160" s="71" t="s">
        <v>472</v>
      </c>
      <c r="F160" s="71" t="s">
        <v>467</v>
      </c>
    </row>
    <row r="161" spans="2:6">
      <c r="B161" s="71" t="s">
        <v>815</v>
      </c>
      <c r="C161" s="71" t="s">
        <v>808</v>
      </c>
      <c r="D161" s="71" t="s">
        <v>4210</v>
      </c>
      <c r="E161" s="71" t="s">
        <v>472</v>
      </c>
      <c r="F161" s="71" t="s">
        <v>467</v>
      </c>
    </row>
    <row r="162" spans="2:6">
      <c r="B162" s="71" t="s">
        <v>817</v>
      </c>
      <c r="C162" s="71" t="s">
        <v>818</v>
      </c>
      <c r="D162" s="71" t="s">
        <v>818</v>
      </c>
      <c r="E162" s="71" t="s">
        <v>472</v>
      </c>
      <c r="F162" s="71" t="s">
        <v>467</v>
      </c>
    </row>
    <row r="163" spans="2:6">
      <c r="B163" s="71" t="s">
        <v>821</v>
      </c>
      <c r="C163" s="71" t="s">
        <v>820</v>
      </c>
      <c r="D163" s="71" t="s">
        <v>822</v>
      </c>
      <c r="E163" s="71" t="s">
        <v>472</v>
      </c>
      <c r="F163" s="71" t="s">
        <v>467</v>
      </c>
    </row>
    <row r="164" spans="2:6">
      <c r="B164" s="71" t="s">
        <v>823</v>
      </c>
      <c r="C164" s="71" t="s">
        <v>820</v>
      </c>
      <c r="D164" s="71" t="s">
        <v>824</v>
      </c>
      <c r="E164" s="71" t="s">
        <v>472</v>
      </c>
      <c r="F164" s="71" t="s">
        <v>467</v>
      </c>
    </row>
    <row r="165" spans="2:6">
      <c r="B165" s="71" t="s">
        <v>825</v>
      </c>
      <c r="C165" s="71" t="s">
        <v>820</v>
      </c>
      <c r="D165" s="71" t="s">
        <v>826</v>
      </c>
      <c r="E165" s="71" t="s">
        <v>1253</v>
      </c>
      <c r="F165" s="71" t="s">
        <v>467</v>
      </c>
    </row>
    <row r="166" spans="2:6">
      <c r="B166" s="71" t="s">
        <v>829</v>
      </c>
      <c r="C166" s="71" t="s">
        <v>828</v>
      </c>
      <c r="D166" s="71" t="s">
        <v>830</v>
      </c>
      <c r="E166" s="71" t="s">
        <v>472</v>
      </c>
      <c r="F166" s="71" t="s">
        <v>467</v>
      </c>
    </row>
    <row r="167" spans="2:6">
      <c r="B167" s="71" t="s">
        <v>831</v>
      </c>
      <c r="C167" s="71" t="s">
        <v>828</v>
      </c>
      <c r="D167" s="71" t="s">
        <v>832</v>
      </c>
      <c r="E167" s="71" t="s">
        <v>472</v>
      </c>
      <c r="F167" s="71" t="s">
        <v>467</v>
      </c>
    </row>
    <row r="168" spans="2:6">
      <c r="B168" s="71" t="s">
        <v>833</v>
      </c>
      <c r="C168" s="71" t="s">
        <v>828</v>
      </c>
      <c r="D168" s="71" t="s">
        <v>834</v>
      </c>
      <c r="E168" s="71" t="s">
        <v>472</v>
      </c>
      <c r="F168" s="71" t="s">
        <v>467</v>
      </c>
    </row>
    <row r="169" spans="2:6">
      <c r="B169" s="71" t="s">
        <v>835</v>
      </c>
      <c r="C169" s="71" t="s">
        <v>828</v>
      </c>
      <c r="D169" s="71" t="s">
        <v>836</v>
      </c>
      <c r="E169" s="71" t="s">
        <v>466</v>
      </c>
      <c r="F169" s="71" t="s">
        <v>467</v>
      </c>
    </row>
    <row r="170" spans="2:6">
      <c r="B170" s="71" t="s">
        <v>837</v>
      </c>
      <c r="C170" s="71" t="s">
        <v>828</v>
      </c>
      <c r="D170" s="71" t="s">
        <v>4211</v>
      </c>
      <c r="E170" s="71" t="s">
        <v>472</v>
      </c>
      <c r="F170" s="71" t="s">
        <v>467</v>
      </c>
    </row>
    <row r="171" spans="2:6">
      <c r="B171" s="71" t="s">
        <v>839</v>
      </c>
      <c r="C171" s="71" t="s">
        <v>828</v>
      </c>
      <c r="D171" s="71" t="s">
        <v>840</v>
      </c>
      <c r="E171" s="71" t="s">
        <v>472</v>
      </c>
      <c r="F171" s="71" t="s">
        <v>467</v>
      </c>
    </row>
    <row r="172" spans="2:6">
      <c r="B172" s="71" t="s">
        <v>841</v>
      </c>
      <c r="C172" s="71" t="s">
        <v>828</v>
      </c>
      <c r="D172" s="71" t="s">
        <v>842</v>
      </c>
      <c r="E172" s="71" t="s">
        <v>466</v>
      </c>
      <c r="F172" s="71" t="s">
        <v>467</v>
      </c>
    </row>
    <row r="173" spans="2:6">
      <c r="B173" s="71" t="s">
        <v>845</v>
      </c>
      <c r="C173" s="71" t="s">
        <v>844</v>
      </c>
      <c r="D173" s="71" t="s">
        <v>846</v>
      </c>
      <c r="E173" s="71" t="s">
        <v>472</v>
      </c>
      <c r="F173" s="71" t="s">
        <v>467</v>
      </c>
    </row>
    <row r="174" spans="2:6">
      <c r="B174" s="71" t="s">
        <v>847</v>
      </c>
      <c r="C174" s="71" t="s">
        <v>844</v>
      </c>
      <c r="D174" s="71" t="s">
        <v>848</v>
      </c>
      <c r="E174" s="71" t="s">
        <v>472</v>
      </c>
      <c r="F174" s="71" t="s">
        <v>1254</v>
      </c>
    </row>
    <row r="175" spans="2:6">
      <c r="B175" s="71" t="s">
        <v>849</v>
      </c>
      <c r="C175" s="71" t="s">
        <v>844</v>
      </c>
      <c r="D175" s="71" t="s">
        <v>850</v>
      </c>
      <c r="E175" s="71" t="s">
        <v>472</v>
      </c>
      <c r="F175" s="71" t="s">
        <v>467</v>
      </c>
    </row>
    <row r="176" spans="2:6">
      <c r="B176" s="71" t="s">
        <v>851</v>
      </c>
      <c r="C176" s="71" t="s">
        <v>844</v>
      </c>
      <c r="D176" s="71" t="s">
        <v>852</v>
      </c>
      <c r="E176" s="71" t="s">
        <v>472</v>
      </c>
      <c r="F176" s="71" t="s">
        <v>1254</v>
      </c>
    </row>
    <row r="177" spans="2:6">
      <c r="B177" s="71" t="s">
        <v>853</v>
      </c>
      <c r="C177" s="71" t="s">
        <v>844</v>
      </c>
      <c r="D177" s="71" t="s">
        <v>854</v>
      </c>
      <c r="E177" s="71" t="s">
        <v>472</v>
      </c>
      <c r="F177" s="71" t="s">
        <v>467</v>
      </c>
    </row>
    <row r="178" spans="2:6">
      <c r="B178" s="71" t="s">
        <v>855</v>
      </c>
      <c r="C178" s="71" t="s">
        <v>844</v>
      </c>
      <c r="D178" s="71" t="s">
        <v>244</v>
      </c>
      <c r="E178" s="71" t="s">
        <v>472</v>
      </c>
      <c r="F178" s="71" t="s">
        <v>467</v>
      </c>
    </row>
    <row r="179" spans="2:6">
      <c r="B179" s="71" t="s">
        <v>856</v>
      </c>
      <c r="C179" s="71" t="s">
        <v>844</v>
      </c>
      <c r="D179" s="71" t="s">
        <v>857</v>
      </c>
      <c r="E179" s="71" t="s">
        <v>472</v>
      </c>
      <c r="F179" s="71" t="s">
        <v>1254</v>
      </c>
    </row>
    <row r="180" spans="2:6">
      <c r="B180" s="71" t="s">
        <v>858</v>
      </c>
      <c r="C180" s="71" t="s">
        <v>844</v>
      </c>
      <c r="D180" s="71" t="s">
        <v>356</v>
      </c>
      <c r="E180" s="71" t="s">
        <v>472</v>
      </c>
      <c r="F180" s="71" t="s">
        <v>1254</v>
      </c>
    </row>
    <row r="181" spans="2:6">
      <c r="B181" s="71" t="s">
        <v>861</v>
      </c>
      <c r="C181" s="71" t="s">
        <v>860</v>
      </c>
      <c r="D181" s="71" t="s">
        <v>333</v>
      </c>
      <c r="E181" s="71" t="s">
        <v>472</v>
      </c>
      <c r="F181" s="71" t="s">
        <v>467</v>
      </c>
    </row>
    <row r="182" spans="2:6">
      <c r="B182" s="71" t="s">
        <v>862</v>
      </c>
      <c r="C182" s="71" t="s">
        <v>860</v>
      </c>
      <c r="D182" s="71" t="s">
        <v>4212</v>
      </c>
      <c r="E182" s="71" t="s">
        <v>472</v>
      </c>
      <c r="F182" s="71" t="s">
        <v>467</v>
      </c>
    </row>
    <row r="183" spans="2:6">
      <c r="B183" s="71" t="s">
        <v>866</v>
      </c>
      <c r="C183" s="71" t="s">
        <v>865</v>
      </c>
      <c r="D183" s="71" t="s">
        <v>867</v>
      </c>
      <c r="E183" s="71" t="s">
        <v>472</v>
      </c>
      <c r="F183" s="71" t="s">
        <v>467</v>
      </c>
    </row>
    <row r="184" spans="2:6">
      <c r="B184" s="71" t="s">
        <v>868</v>
      </c>
      <c r="C184" s="71" t="s">
        <v>865</v>
      </c>
      <c r="D184" s="71" t="s">
        <v>4213</v>
      </c>
      <c r="E184" s="71" t="s">
        <v>472</v>
      </c>
      <c r="F184" s="71" t="s">
        <v>1254</v>
      </c>
    </row>
    <row r="185" spans="2:6">
      <c r="B185" s="71" t="s">
        <v>870</v>
      </c>
      <c r="C185" s="71" t="s">
        <v>865</v>
      </c>
      <c r="D185" s="71" t="s">
        <v>871</v>
      </c>
      <c r="E185" s="71" t="s">
        <v>472</v>
      </c>
      <c r="F185" s="71" t="s">
        <v>1254</v>
      </c>
    </row>
    <row r="186" spans="2:6">
      <c r="B186" s="71" t="s">
        <v>872</v>
      </c>
      <c r="C186" s="71" t="s">
        <v>865</v>
      </c>
      <c r="D186" s="71" t="s">
        <v>873</v>
      </c>
      <c r="E186" s="71" t="s">
        <v>473</v>
      </c>
      <c r="F186" s="71" t="s">
        <v>467</v>
      </c>
    </row>
    <row r="187" spans="2:6">
      <c r="B187" s="71" t="s">
        <v>874</v>
      </c>
      <c r="C187" s="71" t="s">
        <v>865</v>
      </c>
      <c r="D187" s="71" t="s">
        <v>875</v>
      </c>
      <c r="E187" s="71" t="s">
        <v>472</v>
      </c>
      <c r="F187" s="71" t="s">
        <v>1254</v>
      </c>
    </row>
    <row r="188" spans="2:6">
      <c r="B188" s="71" t="s">
        <v>876</v>
      </c>
      <c r="C188" s="71" t="s">
        <v>865</v>
      </c>
      <c r="D188" s="71" t="s">
        <v>877</v>
      </c>
      <c r="E188" s="71" t="s">
        <v>472</v>
      </c>
      <c r="F188" s="71" t="s">
        <v>1254</v>
      </c>
    </row>
    <row r="189" spans="2:6">
      <c r="B189" s="71" t="s">
        <v>878</v>
      </c>
      <c r="C189" s="71" t="s">
        <v>865</v>
      </c>
      <c r="D189" s="71" t="s">
        <v>879</v>
      </c>
      <c r="E189" s="71" t="s">
        <v>472</v>
      </c>
      <c r="F189" s="71" t="s">
        <v>467</v>
      </c>
    </row>
    <row r="190" spans="2:6">
      <c r="B190" s="71" t="s">
        <v>882</v>
      </c>
      <c r="C190" s="71" t="s">
        <v>881</v>
      </c>
      <c r="D190" s="71" t="s">
        <v>883</v>
      </c>
      <c r="E190" s="71" t="s">
        <v>472</v>
      </c>
      <c r="F190" s="71" t="s">
        <v>1254</v>
      </c>
    </row>
    <row r="191" spans="2:6">
      <c r="B191" s="71" t="s">
        <v>884</v>
      </c>
      <c r="C191" s="71" t="s">
        <v>881</v>
      </c>
      <c r="D191" s="71" t="s">
        <v>885</v>
      </c>
      <c r="E191" s="71" t="s">
        <v>472</v>
      </c>
      <c r="F191" s="71" t="s">
        <v>1254</v>
      </c>
    </row>
    <row r="192" spans="2:6">
      <c r="B192" s="71" t="s">
        <v>888</v>
      </c>
      <c r="C192" s="71" t="s">
        <v>887</v>
      </c>
      <c r="D192" s="71" t="s">
        <v>887</v>
      </c>
      <c r="E192" s="71" t="s">
        <v>472</v>
      </c>
      <c r="F192" s="71" t="s">
        <v>1254</v>
      </c>
    </row>
    <row r="193" spans="2:6">
      <c r="B193" s="71" t="s">
        <v>892</v>
      </c>
      <c r="C193" s="71" t="s">
        <v>891</v>
      </c>
      <c r="D193" s="71" t="s">
        <v>893</v>
      </c>
      <c r="E193" s="71" t="s">
        <v>472</v>
      </c>
      <c r="F193" s="71" t="s">
        <v>467</v>
      </c>
    </row>
    <row r="194" spans="2:6">
      <c r="B194" s="71" t="s">
        <v>894</v>
      </c>
      <c r="C194" s="71" t="s">
        <v>891</v>
      </c>
      <c r="D194" s="71" t="s">
        <v>4214</v>
      </c>
      <c r="E194" s="71" t="s">
        <v>473</v>
      </c>
      <c r="F194" s="71" t="s">
        <v>467</v>
      </c>
    </row>
    <row r="195" spans="2:6">
      <c r="B195" s="71" t="s">
        <v>896</v>
      </c>
      <c r="C195" s="71" t="s">
        <v>891</v>
      </c>
      <c r="D195" s="71" t="s">
        <v>897</v>
      </c>
      <c r="E195" s="71" t="s">
        <v>472</v>
      </c>
      <c r="F195" s="71" t="s">
        <v>1254</v>
      </c>
    </row>
    <row r="196" spans="2:6">
      <c r="B196" s="71" t="s">
        <v>898</v>
      </c>
      <c r="C196" s="71" t="s">
        <v>891</v>
      </c>
      <c r="D196" s="71" t="s">
        <v>899</v>
      </c>
      <c r="E196" s="71" t="s">
        <v>472</v>
      </c>
      <c r="F196" s="71" t="s">
        <v>467</v>
      </c>
    </row>
    <row r="197" spans="2:6">
      <c r="B197" s="71" t="s">
        <v>903</v>
      </c>
      <c r="C197" s="71" t="s">
        <v>902</v>
      </c>
      <c r="D197" s="71" t="s">
        <v>902</v>
      </c>
      <c r="E197" s="71" t="s">
        <v>472</v>
      </c>
      <c r="F197" s="71" t="s">
        <v>467</v>
      </c>
    </row>
    <row r="198" spans="2:6">
      <c r="B198" s="71" t="s">
        <v>904</v>
      </c>
      <c r="C198" s="71" t="s">
        <v>905</v>
      </c>
      <c r="D198" s="71" t="s">
        <v>905</v>
      </c>
      <c r="E198" s="71" t="s">
        <v>472</v>
      </c>
      <c r="F198" s="71" t="s">
        <v>467</v>
      </c>
    </row>
    <row r="199" spans="2:6">
      <c r="B199" s="71" t="s">
        <v>909</v>
      </c>
      <c r="C199" s="71" t="s">
        <v>908</v>
      </c>
      <c r="D199" s="71" t="s">
        <v>908</v>
      </c>
      <c r="E199" s="71" t="s">
        <v>472</v>
      </c>
      <c r="F199" s="71" t="s">
        <v>1254</v>
      </c>
    </row>
    <row r="200" spans="2:6">
      <c r="B200" s="71" t="s">
        <v>912</v>
      </c>
      <c r="C200" s="71" t="s">
        <v>911</v>
      </c>
      <c r="D200" s="71" t="s">
        <v>911</v>
      </c>
      <c r="E200" s="71" t="s">
        <v>472</v>
      </c>
      <c r="F200" s="71" t="s">
        <v>467</v>
      </c>
    </row>
    <row r="201" spans="2:6">
      <c r="B201" s="71" t="s">
        <v>913</v>
      </c>
      <c r="C201" s="71" t="s">
        <v>911</v>
      </c>
      <c r="D201" s="71" t="s">
        <v>914</v>
      </c>
      <c r="E201" s="71" t="s">
        <v>472</v>
      </c>
      <c r="F201" s="71" t="s">
        <v>467</v>
      </c>
    </row>
    <row r="202" spans="2:6">
      <c r="B202" s="71" t="s">
        <v>915</v>
      </c>
      <c r="C202" s="71" t="s">
        <v>916</v>
      </c>
      <c r="D202" s="71" t="s">
        <v>916</v>
      </c>
      <c r="E202" s="71" t="s">
        <v>472</v>
      </c>
      <c r="F202" s="71" t="s">
        <v>467</v>
      </c>
    </row>
    <row r="203" spans="2:6">
      <c r="B203" s="71" t="s">
        <v>918</v>
      </c>
      <c r="C203" s="71" t="s">
        <v>919</v>
      </c>
      <c r="D203" s="71" t="s">
        <v>919</v>
      </c>
      <c r="E203" s="71" t="s">
        <v>1253</v>
      </c>
      <c r="F203" s="71" t="s">
        <v>467</v>
      </c>
    </row>
    <row r="204" spans="2:6">
      <c r="B204" s="71" t="s">
        <v>922</v>
      </c>
      <c r="C204" s="71" t="s">
        <v>329</v>
      </c>
      <c r="D204" s="71" t="s">
        <v>923</v>
      </c>
      <c r="E204" s="71" t="s">
        <v>472</v>
      </c>
      <c r="F204" s="71" t="s">
        <v>1254</v>
      </c>
    </row>
    <row r="205" spans="2:6">
      <c r="B205" s="71" t="s">
        <v>924</v>
      </c>
      <c r="C205" s="71" t="s">
        <v>329</v>
      </c>
      <c r="D205" s="71" t="s">
        <v>925</v>
      </c>
      <c r="E205" s="71" t="s">
        <v>1253</v>
      </c>
      <c r="F205" s="71" t="s">
        <v>467</v>
      </c>
    </row>
    <row r="206" spans="2:6">
      <c r="B206" s="71" t="s">
        <v>926</v>
      </c>
      <c r="C206" s="71" t="s">
        <v>329</v>
      </c>
      <c r="D206" s="71" t="s">
        <v>4215</v>
      </c>
      <c r="E206" s="71" t="s">
        <v>472</v>
      </c>
      <c r="F206" s="71" t="s">
        <v>1254</v>
      </c>
    </row>
    <row r="207" spans="2:6">
      <c r="B207" s="71" t="s">
        <v>931</v>
      </c>
      <c r="C207" s="71" t="s">
        <v>930</v>
      </c>
      <c r="D207" s="71" t="s">
        <v>932</v>
      </c>
      <c r="E207" s="71" t="s">
        <v>473</v>
      </c>
      <c r="F207" s="71" t="s">
        <v>467</v>
      </c>
    </row>
    <row r="208" spans="2:6">
      <c r="B208" s="71" t="s">
        <v>933</v>
      </c>
      <c r="C208" s="71" t="s">
        <v>930</v>
      </c>
      <c r="D208" s="71" t="s">
        <v>930</v>
      </c>
      <c r="E208" s="71" t="s">
        <v>472</v>
      </c>
      <c r="F208" s="71" t="s">
        <v>467</v>
      </c>
    </row>
    <row r="209" spans="2:6">
      <c r="B209" s="71" t="s">
        <v>937</v>
      </c>
      <c r="C209" s="71" t="s">
        <v>936</v>
      </c>
      <c r="D209" s="71" t="s">
        <v>936</v>
      </c>
      <c r="E209" s="71" t="s">
        <v>466</v>
      </c>
      <c r="F209" s="71" t="s">
        <v>467</v>
      </c>
    </row>
    <row r="210" spans="2:6">
      <c r="B210" s="71" t="s">
        <v>938</v>
      </c>
      <c r="C210" s="71" t="s">
        <v>936</v>
      </c>
      <c r="D210" s="71" t="s">
        <v>939</v>
      </c>
      <c r="E210" s="71" t="s">
        <v>473</v>
      </c>
      <c r="F210" s="71" t="s">
        <v>467</v>
      </c>
    </row>
    <row r="211" spans="2:6">
      <c r="B211" s="71" t="s">
        <v>940</v>
      </c>
      <c r="C211" s="71" t="s">
        <v>936</v>
      </c>
      <c r="D211" s="71" t="s">
        <v>941</v>
      </c>
      <c r="E211" s="71" t="s">
        <v>473</v>
      </c>
      <c r="F211" s="71" t="s">
        <v>467</v>
      </c>
    </row>
    <row r="212" spans="2:6">
      <c r="B212" s="71" t="s">
        <v>942</v>
      </c>
      <c r="C212" s="71" t="s">
        <v>936</v>
      </c>
      <c r="D212" s="71" t="s">
        <v>943</v>
      </c>
      <c r="E212" s="71" t="s">
        <v>473</v>
      </c>
      <c r="F212" s="71" t="s">
        <v>467</v>
      </c>
    </row>
    <row r="213" spans="2:6">
      <c r="B213" s="71" t="s">
        <v>944</v>
      </c>
      <c r="C213" s="71" t="s">
        <v>936</v>
      </c>
      <c r="D213" s="71" t="s">
        <v>4216</v>
      </c>
      <c r="E213" s="71" t="s">
        <v>466</v>
      </c>
      <c r="F213" s="71" t="s">
        <v>467</v>
      </c>
    </row>
    <row r="214" spans="2:6">
      <c r="B214" s="71" t="s">
        <v>949</v>
      </c>
      <c r="C214" s="71" t="s">
        <v>948</v>
      </c>
      <c r="D214" s="71" t="s">
        <v>950</v>
      </c>
      <c r="E214" s="71" t="s">
        <v>472</v>
      </c>
      <c r="F214" s="71" t="s">
        <v>1255</v>
      </c>
    </row>
    <row r="215" spans="2:6">
      <c r="B215" s="71" t="s">
        <v>951</v>
      </c>
      <c r="C215" s="71" t="s">
        <v>948</v>
      </c>
      <c r="D215" s="71" t="s">
        <v>952</v>
      </c>
      <c r="E215" s="71" t="s">
        <v>472</v>
      </c>
      <c r="F215" s="71" t="s">
        <v>1255</v>
      </c>
    </row>
    <row r="216" spans="2:6">
      <c r="B216" s="71" t="s">
        <v>954</v>
      </c>
      <c r="C216" s="71" t="s">
        <v>955</v>
      </c>
      <c r="D216" s="71" t="s">
        <v>955</v>
      </c>
      <c r="E216" s="71" t="s">
        <v>466</v>
      </c>
      <c r="F216" s="71" t="s">
        <v>467</v>
      </c>
    </row>
    <row r="217" spans="2:6">
      <c r="B217" s="71" t="s">
        <v>959</v>
      </c>
      <c r="C217" s="71" t="s">
        <v>958</v>
      </c>
      <c r="D217" s="71" t="s">
        <v>958</v>
      </c>
      <c r="E217" s="71" t="s">
        <v>472</v>
      </c>
      <c r="F217" s="71" t="s">
        <v>467</v>
      </c>
    </row>
    <row r="218" spans="2:6">
      <c r="B218" s="71" t="s">
        <v>960</v>
      </c>
      <c r="C218" s="71" t="s">
        <v>958</v>
      </c>
      <c r="D218" s="71" t="s">
        <v>961</v>
      </c>
      <c r="E218" s="71" t="s">
        <v>472</v>
      </c>
      <c r="F218" s="71" t="s">
        <v>467</v>
      </c>
    </row>
    <row r="219" spans="2:6">
      <c r="B219" s="71" t="s">
        <v>965</v>
      </c>
      <c r="C219" s="71" t="s">
        <v>964</v>
      </c>
      <c r="D219" s="71" t="s">
        <v>966</v>
      </c>
      <c r="E219" s="71" t="s">
        <v>472</v>
      </c>
      <c r="F219" s="71" t="s">
        <v>467</v>
      </c>
    </row>
    <row r="220" spans="2:6">
      <c r="B220" s="71" t="s">
        <v>967</v>
      </c>
      <c r="C220" s="71" t="s">
        <v>964</v>
      </c>
      <c r="D220" s="71" t="s">
        <v>968</v>
      </c>
      <c r="E220" s="71" t="s">
        <v>472</v>
      </c>
      <c r="F220" s="71" t="s">
        <v>467</v>
      </c>
    </row>
    <row r="221" spans="2:6">
      <c r="B221" s="71" t="s">
        <v>969</v>
      </c>
      <c r="C221" s="71" t="s">
        <v>964</v>
      </c>
      <c r="D221" s="71" t="s">
        <v>964</v>
      </c>
      <c r="E221" s="71" t="s">
        <v>472</v>
      </c>
      <c r="F221" s="71" t="s">
        <v>467</v>
      </c>
    </row>
    <row r="222" spans="2:6">
      <c r="B222" s="71" t="s">
        <v>973</v>
      </c>
      <c r="C222" s="71" t="s">
        <v>972</v>
      </c>
      <c r="D222" s="71" t="s">
        <v>974</v>
      </c>
      <c r="E222" s="71" t="s">
        <v>472</v>
      </c>
      <c r="F222" s="71" t="s">
        <v>1254</v>
      </c>
    </row>
    <row r="223" spans="2:6">
      <c r="B223" s="71" t="s">
        <v>975</v>
      </c>
      <c r="C223" s="71" t="s">
        <v>972</v>
      </c>
      <c r="D223" s="71" t="s">
        <v>976</v>
      </c>
      <c r="E223" s="71" t="s">
        <v>466</v>
      </c>
      <c r="F223" s="71" t="s">
        <v>467</v>
      </c>
    </row>
    <row r="224" spans="2:6">
      <c r="B224" s="71" t="s">
        <v>977</v>
      </c>
      <c r="C224" s="71" t="s">
        <v>972</v>
      </c>
      <c r="D224" s="71" t="s">
        <v>972</v>
      </c>
      <c r="E224" s="71" t="s">
        <v>472</v>
      </c>
      <c r="F224" s="71" t="s">
        <v>467</v>
      </c>
    </row>
    <row r="225" spans="2:6">
      <c r="B225" s="71" t="s">
        <v>981</v>
      </c>
      <c r="C225" s="71" t="s">
        <v>980</v>
      </c>
      <c r="D225" s="71" t="s">
        <v>982</v>
      </c>
      <c r="E225" s="71" t="s">
        <v>473</v>
      </c>
      <c r="F225" s="71" t="s">
        <v>467</v>
      </c>
    </row>
    <row r="226" spans="2:6">
      <c r="B226" s="71" t="s">
        <v>983</v>
      </c>
      <c r="C226" s="71" t="s">
        <v>980</v>
      </c>
      <c r="D226" s="71" t="s">
        <v>984</v>
      </c>
      <c r="E226" s="71" t="s">
        <v>473</v>
      </c>
      <c r="F226" s="71" t="s">
        <v>467</v>
      </c>
    </row>
  </sheetData>
  <phoneticPr fontId="2"/>
  <printOptions horizontalCentered="1"/>
  <pageMargins left="0.19685039370078741" right="0.19685039370078741" top="0.78740157480314965" bottom="0.39370078740157483" header="0.47244094488188981" footer="0.31496062992125984"/>
  <pageSetup paperSize="9" orientation="landscape"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4a651d-62e0-4d4f-83e2-4e87fd44fa6c" xsi:nil="true"/>
    <SharedWithUsers xmlns="f64a651d-62e0-4d4f-83e2-4e87fd44fa6c">
      <UserInfo>
        <DisplayName/>
        <AccountId xsi:nil="true"/>
        <AccountType/>
      </UserInfo>
    </SharedWithUsers>
    <lcf76f155ced4ddcb4097134ff3c332f xmlns="9c7c8919-90d6-4a78-bd0d-a6142a9007c0">
      <Terms xmlns="http://schemas.microsoft.com/office/infopath/2007/PartnerControls"/>
    </lcf76f155ced4ddcb4097134ff3c332f>
    <MediaLengthInSeconds xmlns="9c7c8919-90d6-4a78-bd0d-a6142a9007c0" xsi:nil="true"/>
    <_x4f5c__x6210__x65e5__x6642_ xmlns="9c7c8919-90d6-4a78-bd0d-a6142a9007c0" xsi:nil="true"/>
    <_x4f5c__x6210__x65e5__x6642_0 xmlns="9c7c8919-90d6-4a78-bd0d-a6142a9007c0" xsi:nil="true"/>
    <_Flow_SignoffStatus xmlns="9c7c8919-90d6-4a78-bd0d-a6142a9007c0" xsi:nil="true"/>
  </documentManagement>
</p:properties>
</file>

<file path=customXml/item2.xml>��
</file>

<file path=customXml/item3.xml><?xml version="1.0" encoding="utf-8"?>
<ct:contentTypeSchema xmlns:ct="http://schemas.microsoft.com/office/2006/metadata/contentType" xmlns:ma="http://schemas.microsoft.com/office/2006/metadata/properties/metaAttributes" ct:_="" ma:_="" ma:contentTypeName="ドキュメント" ma:contentTypeID="0x01010004D8762444BF774DB1D6EA8DA2B8088D" ma:contentTypeVersion="19" ma:contentTypeDescription="新しいドキュメントを作成します。" ma:contentTypeScope="" ma:versionID="6bdef33c0342e5a5a1ea94ee1ad8e4b5">
  <xsd:schema xmlns:xsd="http://www.w3.org/2001/XMLSchema" xmlns:xs="http://www.w3.org/2001/XMLSchema" xmlns:p="http://schemas.microsoft.com/office/2006/metadata/properties" xmlns:ns2="9c7c8919-90d6-4a78-bd0d-a6142a9007c0" xmlns:ns3="f64a651d-62e0-4d4f-83e2-4e87fd44fa6c" targetNamespace="http://schemas.microsoft.com/office/2006/metadata/properties" ma:root="true" ma:fieldsID="73c4c2d2c643df774a87dd1e7f5b84e1" ns2:_="" ns3:_="">
    <xsd:import namespace="9c7c8919-90d6-4a78-bd0d-a6142a9007c0"/>
    <xsd:import namespace="f64a651d-62e0-4d4f-83e2-4e87fd44fa6c"/>
    <xsd:element name="properties">
      <xsd:complexType>
        <xsd:sequence>
          <xsd:element name="documentManagement">
            <xsd:complexType>
              <xsd:all>
                <xsd:element ref="ns2:_x4f5c__x6210__x65e5__x6642_" minOccurs="0"/>
                <xsd:element ref="ns2:_x4f5c__x6210__x65e5__x6642_0"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Location"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c7c8919-90d6-4a78-bd0d-a6142a9007c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_x4f5c__x6210__x65e5__x6642_0" ma:index="9" nillable="true" ma:displayName="作成日時" ma:default="" ma:description="" ma:format="DateTime" ma:internalName="_x4f5c__x6210__x65e5__x6642_0">
      <xsd:simpleType>
        <xsd:restriction base="dms:DateTim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7" nillable="true" ma:displayName="MediaServiceObjectDetectorVersions" ma:description="" ma:hidden="true" ma:indexed="true" ma:internalName="MediaServiceObjectDetectorVersions"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bf2503a9-d828-45c7-8304-b128fe2f6047}"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654A700-A3D1-4C1D-A8A0-99DAAA8F8741}">
  <ds:schemaRefs>
    <ds:schemaRef ds:uri="f64a651d-62e0-4d4f-83e2-4e87fd44fa6c"/>
    <ds:schemaRef ds:uri="http://purl.org/dc/terms/"/>
    <ds:schemaRef ds:uri="http://schemas.microsoft.com/office/2006/documentManagement/types"/>
    <ds:schemaRef ds:uri="http://www.w3.org/XML/1998/namespace"/>
    <ds:schemaRef ds:uri="http://purl.org/dc/elements/1.1/"/>
    <ds:schemaRef ds:uri="http://purl.org/dc/dcmitype/"/>
    <ds:schemaRef ds:uri="http://schemas.microsoft.com/office/infopath/2007/PartnerControls"/>
    <ds:schemaRef ds:uri="http://schemas.openxmlformats.org/package/2006/metadata/core-properties"/>
    <ds:schemaRef ds:uri="9c7c8919-90d6-4a78-bd0d-a6142a9007c0"/>
    <ds:schemaRef ds:uri="http://schemas.microsoft.com/office/2006/metadata/properties"/>
  </ds:schemaRefs>
</ds:datastoreItem>
</file>

<file path=customXml/itemProps2.xml><?xml version="1.0" encoding="utf-8"?>
<ds:datastoreItem xmlns:ds="http://schemas.openxmlformats.org/officeDocument/2006/customXml" ds:itemID="{E0B3E30A-8AAF-4527-BA42-D5785D26DF40}">
  <ds:schemaRefs>
    <ds:schemaRef ds:uri="http://schemas.microsoft.com/DataMashup"/>
  </ds:schemaRefs>
</ds:datastoreItem>
</file>

<file path=customXml/itemProps3.xml><?xml version="1.0" encoding="utf-8"?>
<ds:datastoreItem xmlns:ds="http://schemas.openxmlformats.org/officeDocument/2006/customXml" ds:itemID="{9B996B78-BD3F-4250-8377-43F8B8A61392}"/>
</file>

<file path=customXml/itemProps4.xml><?xml version="1.0" encoding="utf-8"?>
<ds:datastoreItem xmlns:ds="http://schemas.openxmlformats.org/officeDocument/2006/customXml" ds:itemID="{56042EF3-14BD-4094-B88E-A0DD02A43D2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重複確認</vt:lpstr>
      <vt:lpstr>2020年</vt:lpstr>
      <vt:lpstr>分析シート</vt:lpstr>
      <vt:lpstr>サブシート</vt:lpstr>
      <vt:lpstr>過年次データ</vt:lpstr>
      <vt:lpstr>（参考）地域類型区分</vt:lpstr>
      <vt:lpstr>コード</vt:lpstr>
      <vt:lpstr>分析シート!Print_Area</vt:lpstr>
      <vt:lpstr>'（参考）地域類型区分'!Print_Titles</vt:lpstr>
      <vt:lpstr>過年次データ!Print_Titles</vt:lpstr>
      <vt:lpstr>旭村</vt:lpstr>
      <vt:lpstr>岡崎村2_1</vt:lpstr>
      <vt:lpstr>金田村</vt:lpstr>
      <vt:lpstr>金目村</vt:lpstr>
      <vt:lpstr>城島村</vt:lpstr>
      <vt:lpstr>神田村</vt:lpstr>
      <vt:lpstr>大根村2_1</vt:lpstr>
      <vt:lpstr>大野町</vt:lpstr>
      <vt:lpstr>土沢村</vt:lpstr>
      <vt:lpstr>平塚市</vt:lpstr>
      <vt:lpstr>豊田村</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Administrator</dc:creator>
  <cp:lastModifiedBy>農林水産省</cp:lastModifiedBy>
  <cp:lastPrinted>2025-10-28T07:12:46Z</cp:lastPrinted>
  <dcterms:created xsi:type="dcterms:W3CDTF">2022-09-22T00:47:16Z</dcterms:created>
  <dcterms:modified xsi:type="dcterms:W3CDTF">2026-03-31T00:19:54Z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0x01010004D8762444BF774DB1D6EA8DA2B8088D</vt:lpwstr>
  </property>
  <property fmtid="{D5CDD505-2E9C-101B-9397-08002B2CF9AE}" pid="3" name="MediaServiceImageTags">
    <vt:lpwstr/>
  </property>
  <property fmtid="{D5CDD505-2E9C-101B-9397-08002B2CF9AE}" pid="4" name="Order">
    <vt:r8>4368100</vt:r8>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