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60" documentId="10_ncr:100_{05B514BA-FC20-4C57-91D8-77831FD7C2CA}" xr6:coauthVersionLast="47" xr6:coauthVersionMax="47" xr10:uidLastSave="{B56D6045-7F28-42B6-BDCA-E30FD7D5C3B6}"/>
  <bookViews>
    <workbookView xWindow="19095" yWindow="0" windowWidth="19410" windowHeight="15585" tabRatio="507" xr2:uid="{00000000-000D-0000-FFFF-FFFF00000000}"/>
  </bookViews>
  <sheets>
    <sheet name="R709報告" sheetId="3" r:id="rId1"/>
  </sheets>
  <definedNames>
    <definedName name="_xlnm._FilterDatabase" localSheetId="0" hidden="1">'R709報告'!$A$4:$H$26</definedName>
    <definedName name="_xlnm.Print_Area" localSheetId="0">'R709報告'!$A$1:$H$31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1" i="3" l="1"/>
  <c r="F30" i="3"/>
  <c r="F29" i="3"/>
  <c r="F28" i="3"/>
  <c r="F18" i="3" l="1"/>
  <c r="F17" i="3"/>
  <c r="F16" i="3"/>
  <c r="F15" i="3"/>
  <c r="F14" i="3"/>
  <c r="F13" i="3"/>
</calcChain>
</file>

<file path=xl/sharedStrings.xml><?xml version="1.0" encoding="utf-8"?>
<sst xmlns="http://schemas.openxmlformats.org/spreadsheetml/2006/main" count="183" uniqueCount="120">
  <si>
    <t>品　名</t>
    <rPh sb="0" eb="1">
      <t>シナ</t>
    </rPh>
    <rPh sb="2" eb="3">
      <t>メイ</t>
    </rPh>
    <phoneticPr fontId="1"/>
  </si>
  <si>
    <t>一般的名称</t>
    <rPh sb="0" eb="3">
      <t>イッパンテキ</t>
    </rPh>
    <rPh sb="3" eb="5">
      <t>メイショウ</t>
    </rPh>
    <phoneticPr fontId="1"/>
  </si>
  <si>
    <t>製造販売業者</t>
    <rPh sb="0" eb="2">
      <t>セイゾウ</t>
    </rPh>
    <rPh sb="2" eb="4">
      <t>ハンバイ</t>
    </rPh>
    <rPh sb="4" eb="6">
      <t>ギョウシャ</t>
    </rPh>
    <phoneticPr fontId="1"/>
  </si>
  <si>
    <t>製造番号</t>
    <rPh sb="0" eb="2">
      <t>セイゾウ</t>
    </rPh>
    <rPh sb="2" eb="4">
      <t>バンゴウ</t>
    </rPh>
    <phoneticPr fontId="1"/>
  </si>
  <si>
    <t>製造（輸入）年月日</t>
    <rPh sb="0" eb="2">
      <t>セイゾウ</t>
    </rPh>
    <rPh sb="3" eb="5">
      <t>ユニュウ</t>
    </rPh>
    <rPh sb="6" eb="9">
      <t>ネンガッピ</t>
    </rPh>
    <phoneticPr fontId="1"/>
  </si>
  <si>
    <t>　製造（輸入）量</t>
    <rPh sb="1" eb="3">
      <t>セイゾウ</t>
    </rPh>
    <rPh sb="4" eb="6">
      <t>ユニュウ</t>
    </rPh>
    <rPh sb="7" eb="8">
      <t>リョウ</t>
    </rPh>
    <phoneticPr fontId="1"/>
  </si>
  <si>
    <t>使用期限</t>
    <rPh sb="0" eb="2">
      <t>シヨウ</t>
    </rPh>
    <rPh sb="2" eb="4">
      <t>キゲン</t>
    </rPh>
    <phoneticPr fontId="1"/>
  </si>
  <si>
    <t>検定対象外シードロット製剤製造販売数量（令和７年９月報告分）</t>
    <rPh sb="20" eb="22">
      <t>レイワ</t>
    </rPh>
    <rPh sb="23" eb="24">
      <t>ネン</t>
    </rPh>
    <rPh sb="25" eb="26">
      <t>ガツ</t>
    </rPh>
    <rPh sb="26" eb="28">
      <t>ホウコク</t>
    </rPh>
    <rPh sb="28" eb="29">
      <t>ブン</t>
    </rPh>
    <phoneticPr fontId="1"/>
  </si>
  <si>
    <t>ポーシリスERY</t>
  </si>
  <si>
    <t>豚丹毒（トコフェロール酢酸エステルアジュバント加）不活化ワクチン（シード）</t>
    <rPh sb="0" eb="3">
      <t>トンタンドク</t>
    </rPh>
    <rPh sb="11" eb="13">
      <t>サクサン</t>
    </rPh>
    <rPh sb="23" eb="24">
      <t>カ</t>
    </rPh>
    <rPh sb="25" eb="28">
      <t>フカツカ</t>
    </rPh>
    <phoneticPr fontId="15"/>
  </si>
  <si>
    <t>5062</t>
    <phoneticPr fontId="15"/>
  </si>
  <si>
    <t xml:space="preserve">令和7年3月6日　　　　　　（令和7年5月27日）               </t>
    <rPh sb="0" eb="2">
      <t>レイワ</t>
    </rPh>
    <rPh sb="3" eb="4">
      <t>ネン</t>
    </rPh>
    <rPh sb="5" eb="6">
      <t>ガツ</t>
    </rPh>
    <rPh sb="7" eb="8">
      <t>ニチ</t>
    </rPh>
    <rPh sb="15" eb="17">
      <t>レイワ</t>
    </rPh>
    <rPh sb="18" eb="19">
      <t>ネン</t>
    </rPh>
    <rPh sb="20" eb="21">
      <t>ガツ</t>
    </rPh>
    <rPh sb="23" eb="24">
      <t>ニチ</t>
    </rPh>
    <phoneticPr fontId="15"/>
  </si>
  <si>
    <t>松研薬品工業株式会社</t>
    <rPh sb="0" eb="10">
      <t>マツケン</t>
    </rPh>
    <phoneticPr fontId="1"/>
  </si>
  <si>
    <t>イバラキ病ワクチン-KB</t>
  </si>
  <si>
    <t>イバラキ病生ワクチン（シード）</t>
  </si>
  <si>
    <t xml:space="preserve">令和7年4月22日
</t>
    <phoneticPr fontId="15"/>
  </si>
  <si>
    <t>ドース</t>
    <phoneticPr fontId="15"/>
  </si>
  <si>
    <t>令和9年7月</t>
    <phoneticPr fontId="15"/>
  </si>
  <si>
    <t>“京都微研„ 牛下痢５種混合不活化ワクチンⅡ</t>
  </si>
  <si>
    <t>牛ロタウイルス感染症３価･牛コロナウイルス感染症･牛大腸菌性下痢症(K99 精製線毛抗原)混合(アジュバント加)不活化ワクチン(シード)</t>
  </si>
  <si>
    <t>44H</t>
    <phoneticPr fontId="15"/>
  </si>
  <si>
    <t xml:space="preserve">令和6年8月15日
(令和6年12月13日輸入）
</t>
    <rPh sb="21" eb="23">
      <t>ユニュウ</t>
    </rPh>
    <phoneticPr fontId="15"/>
  </si>
  <si>
    <t>mL</t>
    <phoneticPr fontId="15"/>
  </si>
  <si>
    <t>令和8年11月</t>
    <phoneticPr fontId="15"/>
  </si>
  <si>
    <t>45H</t>
    <phoneticPr fontId="15"/>
  </si>
  <si>
    <t xml:space="preserve">令和6年8月23日
(令和6年12月13日輸入）
</t>
    <phoneticPr fontId="15"/>
  </si>
  <si>
    <t>“京都微研„ ピッグウィン-EA</t>
  </si>
  <si>
    <t>豚アクチノバシラス･プルロニューモニエ （1・2・5型）感染症・豚丹毒混合（油性アジュバンド加）不活化ワクチン（シード）</t>
  </si>
  <si>
    <t xml:space="preserve">令和7年4月2日
</t>
    <phoneticPr fontId="15"/>
  </si>
  <si>
    <t>令和10年3月</t>
    <phoneticPr fontId="15"/>
  </si>
  <si>
    <t>“京都微研„ ポールセーバーIB</t>
  </si>
  <si>
    <t>鶏伝染性気管支炎生ワクチン（シード）</t>
  </si>
  <si>
    <t xml:space="preserve">令和7年4月3日
</t>
    <phoneticPr fontId="15"/>
  </si>
  <si>
    <t>株式会社微生物化学研究所</t>
    <rPh sb="0" eb="12">
      <t>ビケン</t>
    </rPh>
    <phoneticPr fontId="1"/>
  </si>
  <si>
    <t>インゲルバックＰＲＲＳ生ワクチン</t>
  </si>
  <si>
    <t>豚繁殖・呼吸障害症候群生ワクチン（シード）</t>
  </si>
  <si>
    <t>G83144</t>
  </si>
  <si>
    <t>令和6年3月28日
（令和7年8月6日）</t>
    <rPh sb="0" eb="2">
      <t>レイワ</t>
    </rPh>
    <rPh sb="3" eb="4">
      <t>ネン</t>
    </rPh>
    <rPh sb="5" eb="6">
      <t>ツキ</t>
    </rPh>
    <rPh sb="8" eb="9">
      <t>ヒ</t>
    </rPh>
    <rPh sb="11" eb="13">
      <t>レイワ</t>
    </rPh>
    <rPh sb="14" eb="15">
      <t>ネン</t>
    </rPh>
    <rPh sb="16" eb="17">
      <t>ツキ</t>
    </rPh>
    <rPh sb="18" eb="19">
      <t>ヒ</t>
    </rPh>
    <phoneticPr fontId="15"/>
  </si>
  <si>
    <t>159,590
(159,740)</t>
    <phoneticPr fontId="15"/>
  </si>
  <si>
    <t>ドース</t>
  </si>
  <si>
    <t>令和8年6月</t>
    <rPh sb="0" eb="2">
      <t>レイワ</t>
    </rPh>
    <rPh sb="3" eb="4">
      <t>ネン</t>
    </rPh>
    <rPh sb="5" eb="6">
      <t>ツキ</t>
    </rPh>
    <phoneticPr fontId="15"/>
  </si>
  <si>
    <t>インゲルバック サーコフレックス</t>
  </si>
  <si>
    <t>豚サーコウイルス（2型・組換え型）感染症（カルボキシビニルポリマーアジュバント加）不活化ワクチン（シード）</t>
  </si>
  <si>
    <t>3091918B</t>
  </si>
  <si>
    <t>令和7年4月22日
（令和7年8月6日）</t>
    <rPh sb="0" eb="2">
      <t>レイワ</t>
    </rPh>
    <rPh sb="3" eb="4">
      <t>ネン</t>
    </rPh>
    <rPh sb="5" eb="6">
      <t>ツキ</t>
    </rPh>
    <rPh sb="8" eb="9">
      <t>ヒ</t>
    </rPh>
    <rPh sb="11" eb="13">
      <t>レイワ</t>
    </rPh>
    <rPh sb="14" eb="15">
      <t>ネン</t>
    </rPh>
    <rPh sb="16" eb="17">
      <t>ツキ</t>
    </rPh>
    <rPh sb="18" eb="19">
      <t>ヒ</t>
    </rPh>
    <phoneticPr fontId="15"/>
  </si>
  <si>
    <t>219,750
(219,900)</t>
    <phoneticPr fontId="15"/>
  </si>
  <si>
    <t>令和9年7月</t>
    <rPh sb="0" eb="2">
      <t>レイワ</t>
    </rPh>
    <rPh sb="3" eb="4">
      <t>ネン</t>
    </rPh>
    <rPh sb="5" eb="6">
      <t>ツキ</t>
    </rPh>
    <phoneticPr fontId="15"/>
  </si>
  <si>
    <t>ベーリンガーインゲルハイムアニマルヘルスジャパン株式会社</t>
    <phoneticPr fontId="1"/>
  </si>
  <si>
    <t>ガルエヌテクトＣＢＬ</t>
  </si>
  <si>
    <t>鶏大腸菌症生ワクチン（シード）</t>
    <rPh sb="1" eb="4">
      <t>ダイチョウキン</t>
    </rPh>
    <rPh sb="4" eb="5">
      <t>ショウ</t>
    </rPh>
    <phoneticPr fontId="15"/>
  </si>
  <si>
    <t>19C</t>
    <phoneticPr fontId="15"/>
  </si>
  <si>
    <t>日生研鶏コクシ弱毒生ワクチン（Neca）</t>
    <rPh sb="3" eb="4">
      <t>ニワトリ</t>
    </rPh>
    <rPh sb="7" eb="9">
      <t>ジャクドク</t>
    </rPh>
    <phoneticPr fontId="15"/>
  </si>
  <si>
    <t>鶏コクシジウム感染症（ネカトリックス）生ワクチン（シード）</t>
  </si>
  <si>
    <t>66</t>
    <phoneticPr fontId="15"/>
  </si>
  <si>
    <t>日生研ACM不活化ワクチン</t>
  </si>
  <si>
    <t>鶏伝染性コリーザ（A・C型）・マイコプラズマ・ガリセプチカム感染症混合（アジュバント･油性アジュバント加）不活化ワクチン（シード）</t>
  </si>
  <si>
    <t>破傷風トキソイド「日生研」</t>
  </si>
  <si>
    <t>破傷風（アジュバント加）トキソイド（シード）</t>
  </si>
  <si>
    <t>34</t>
    <phoneticPr fontId="15"/>
  </si>
  <si>
    <t>日生研Ｃ－７８・ＩＢ生ワクチン</t>
  </si>
  <si>
    <t>A136</t>
    <phoneticPr fontId="15"/>
  </si>
  <si>
    <t>日生研ＭＩ・ＩＢ生ワクチン</t>
  </si>
  <si>
    <t>B51</t>
    <phoneticPr fontId="15"/>
  </si>
  <si>
    <t>日生研株式会社</t>
    <rPh sb="0" eb="7">
      <t>ニッセイケン</t>
    </rPh>
    <phoneticPr fontId="1"/>
  </si>
  <si>
    <t>令和9年9月</t>
    <rPh sb="0" eb="2">
      <t>レイワ</t>
    </rPh>
    <rPh sb="3" eb="4">
      <t>ネン</t>
    </rPh>
    <rPh sb="5" eb="6">
      <t>ガツ</t>
    </rPh>
    <phoneticPr fontId="15"/>
  </si>
  <si>
    <t>令和9年6月</t>
    <phoneticPr fontId="15"/>
  </si>
  <si>
    <t>令和9年5月</t>
    <rPh sb="5" eb="6">
      <t>ツキ</t>
    </rPh>
    <phoneticPr fontId="15"/>
  </si>
  <si>
    <t>令和8年11月</t>
    <rPh sb="0" eb="2">
      <t>レイワ</t>
    </rPh>
    <rPh sb="3" eb="4">
      <t>ネン</t>
    </rPh>
    <rPh sb="6" eb="7">
      <t>ガツ</t>
    </rPh>
    <phoneticPr fontId="15"/>
  </si>
  <si>
    <t>令和8年5月</t>
    <rPh sb="0" eb="2">
      <t>レイワ</t>
    </rPh>
    <phoneticPr fontId="15"/>
  </si>
  <si>
    <t>令和10年9月</t>
    <rPh sb="0" eb="2">
      <t>レイワ</t>
    </rPh>
    <rPh sb="4" eb="5">
      <t>ネン</t>
    </rPh>
    <rPh sb="6" eb="7">
      <t>ガツ</t>
    </rPh>
    <phoneticPr fontId="15"/>
  </si>
  <si>
    <t>ノビリス　ＩＢ　４－９１　ＳＰＨ　５０００</t>
    <phoneticPr fontId="15"/>
  </si>
  <si>
    <t>鶏伝染性気管支炎生ワクチン（シード）</t>
    <phoneticPr fontId="15"/>
  </si>
  <si>
    <t>MSDアニマルヘルス株式会社</t>
    <rPh sb="10" eb="14">
      <t>カブシキガイシャ</t>
    </rPh>
    <phoneticPr fontId="15"/>
  </si>
  <si>
    <t>SA524AA12</t>
    <phoneticPr fontId="15"/>
  </si>
  <si>
    <t>令和7年4月11日
（令和7年5月16日）</t>
    <phoneticPr fontId="15"/>
  </si>
  <si>
    <t>令和9年4月</t>
    <phoneticPr fontId="15"/>
  </si>
  <si>
    <t>ノビリス  Ｇｕｍｂｏｒｏ　Ｄ７８　ＳＰＨ　５０００</t>
    <phoneticPr fontId="15"/>
  </si>
  <si>
    <t>鶏伝染性ファブリキウス嚢病生ワクチン（ひな用）（シード）</t>
    <phoneticPr fontId="15"/>
  </si>
  <si>
    <t>SA530AC13</t>
    <phoneticPr fontId="15"/>
  </si>
  <si>
    <t>ノビバック　ＤＨＰＰｉ＋Ｌ</t>
    <phoneticPr fontId="15"/>
  </si>
  <si>
    <t>ジステンパー・犬アデノウイルス（２型）感染症・犬パラインフルエンザ・犬パルボウイルス感染症・犬レプトスピラ病（カニコーラ・イクテロヘモラジー）混合ワクチン（シード）</t>
    <phoneticPr fontId="15"/>
  </si>
  <si>
    <t>7-103</t>
    <phoneticPr fontId="15"/>
  </si>
  <si>
    <t>令和6年12月12日
（令和7年4月9日）</t>
    <phoneticPr fontId="15"/>
  </si>
  <si>
    <t>令和8年12月</t>
    <phoneticPr fontId="15"/>
  </si>
  <si>
    <t>ノビバック　ＤＨＰＰｉ</t>
    <phoneticPr fontId="15"/>
  </si>
  <si>
    <t>ジステンパー・犬アデノウイルス（２型）感染症・犬パラインフルエンザ・犬パルボウイルス感染症混合生ワクチン（シード）</t>
  </si>
  <si>
    <t>5-141</t>
    <phoneticPr fontId="15"/>
  </si>
  <si>
    <t>5-142</t>
    <phoneticPr fontId="15"/>
  </si>
  <si>
    <t>令和7年1月27日
（令和7年5月27日）</t>
    <phoneticPr fontId="15"/>
  </si>
  <si>
    <t>令和9年1月</t>
    <phoneticPr fontId="15"/>
  </si>
  <si>
    <t>ポーシリス　ＳＴＲＥＰＳＵＩＳ</t>
    <phoneticPr fontId="15"/>
  </si>
  <si>
    <t>豚ストレプトコッカス・スイス(２型)感染症(酢酸トコフェロールアジュバント加)不活化ワクチン（シード）</t>
    <phoneticPr fontId="15"/>
  </si>
  <si>
    <t>A078A01-1</t>
    <phoneticPr fontId="15"/>
  </si>
  <si>
    <t>令和6年9月30日
（令和7年4月22日）</t>
    <phoneticPr fontId="15"/>
  </si>
  <si>
    <t>令和9年9月</t>
    <phoneticPr fontId="15"/>
  </si>
  <si>
    <t>令和9年6月</t>
    <rPh sb="0" eb="2">
      <t>レイワ</t>
    </rPh>
    <rPh sb="5" eb="6">
      <t>ガツ</t>
    </rPh>
    <phoneticPr fontId="15"/>
  </si>
  <si>
    <t>エルティバックス</t>
    <phoneticPr fontId="15"/>
  </si>
  <si>
    <t>鶏伝染性喉頭気管炎生ワクチン(シード)</t>
    <phoneticPr fontId="15"/>
  </si>
  <si>
    <t>共立製薬株式会社　</t>
    <rPh sb="0" eb="8">
      <t>キョウリツ</t>
    </rPh>
    <phoneticPr fontId="15"/>
  </si>
  <si>
    <t>レスピシュア</t>
  </si>
  <si>
    <t>マイコプラズマ・ハイオニューモニエ感染症（油性アジュバント加）不活化ワクチン（シード）</t>
  </si>
  <si>
    <t>ゾエティス・ジャパン株式会社</t>
    <phoneticPr fontId="15"/>
  </si>
  <si>
    <t>843142</t>
    <phoneticPr fontId="15"/>
  </si>
  <si>
    <t>令和7年6月27日
(令和7年8月27日）</t>
    <rPh sb="0" eb="2">
      <t>レイワ</t>
    </rPh>
    <rPh sb="3" eb="4">
      <t>ネン</t>
    </rPh>
    <rPh sb="5" eb="6">
      <t>ガツ</t>
    </rPh>
    <rPh sb="8" eb="9">
      <t>ニチ</t>
    </rPh>
    <rPh sb="11" eb="13">
      <t>レイワ</t>
    </rPh>
    <rPh sb="14" eb="15">
      <t>ネン</t>
    </rPh>
    <rPh sb="16" eb="17">
      <t>ガツ</t>
    </rPh>
    <rPh sb="19" eb="20">
      <t>ニチ</t>
    </rPh>
    <phoneticPr fontId="15"/>
  </si>
  <si>
    <t>レスピシュアワン</t>
  </si>
  <si>
    <t>843915</t>
    <phoneticPr fontId="15"/>
  </si>
  <si>
    <t>令和7年6月30日
(令和7年8月27日）</t>
    <phoneticPr fontId="15"/>
  </si>
  <si>
    <t>mL</t>
  </si>
  <si>
    <t>スワインテクトＡＰＸ－ME</t>
    <phoneticPr fontId="15"/>
  </si>
  <si>
    <t>豚アクチノバシラス・プルロニューモニエ（1・2・5型、組換え型毒素）感染症（アジュバント・油性アジュバント加）不活化ワクチン（シード）</t>
    <rPh sb="45" eb="47">
      <t>ユセイ</t>
    </rPh>
    <phoneticPr fontId="15"/>
  </si>
  <si>
    <t>日生研株式会社</t>
    <rPh sb="0" eb="7">
      <t>ニッセイケン</t>
    </rPh>
    <phoneticPr fontId="15"/>
  </si>
  <si>
    <t>17</t>
    <phoneticPr fontId="15"/>
  </si>
  <si>
    <t>日生研鶏コクシ弱毒３価
生ワクチン（TAM）</t>
    <rPh sb="3" eb="4">
      <t>ニワトリ</t>
    </rPh>
    <rPh sb="7" eb="9">
      <t>ジャクドク</t>
    </rPh>
    <rPh sb="10" eb="11">
      <t>カ</t>
    </rPh>
    <phoneticPr fontId="15"/>
  </si>
  <si>
    <t>鶏コクシジウム感染症（アセルブリナ・テネラ・マキシマ）混合生ワクチン（シード）</t>
  </si>
  <si>
    <t>107</t>
    <phoneticPr fontId="15"/>
  </si>
  <si>
    <t>108</t>
  </si>
  <si>
    <t>50</t>
    <phoneticPr fontId="15"/>
  </si>
  <si>
    <t>令和10年10月</t>
    <rPh sb="0" eb="2">
      <t>レイワ</t>
    </rPh>
    <rPh sb="4" eb="5">
      <t>ネン</t>
    </rPh>
    <rPh sb="7" eb="8">
      <t>ガツ</t>
    </rPh>
    <phoneticPr fontId="15"/>
  </si>
  <si>
    <t>令和8年8月</t>
    <rPh sb="5" eb="6">
      <t>ガツ</t>
    </rPh>
    <phoneticPr fontId="15"/>
  </si>
  <si>
    <t>令和8年10月</t>
    <rPh sb="0" eb="2">
      <t>レイワ</t>
    </rPh>
    <rPh sb="3" eb="4">
      <t>ネン</t>
    </rPh>
    <rPh sb="6" eb="7">
      <t>ツキ</t>
    </rPh>
    <phoneticPr fontId="1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</si>
</sst>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#,##0_);[Red]\(#,##0\)"/>
    <numFmt numFmtId="177" formatCode="[&lt;=43585]ggge&quot;年&quot;m&quot;月&quot;;[&gt;=43831]ggge&quot;年&quot;m&quot;月&quot;;ggg&quot;元年&quot;m&quot;月&quot;"/>
    <numFmt numFmtId="178" formatCode="[DBNum3][$-411]0"/>
    <numFmt numFmtId="180" formatCode="[&lt;=43585]ggge&quot;年&quot;m&quot;月&quot;d&quot;日&quot;;[&gt;=43831]ggge&quot;年&quot;m&quot;月&quot;d&quot;日&quot;;ggg&quot;元年&quot;m&quot;月&quot;d&quot;日&quot;"/>
    <numFmt numFmtId="181" formatCode="#,##0_ "/>
    <numFmt numFmtId="182" formatCode="[$]ggge&quot;年&quot;m&quot;月&quot;d&quot;日&quot;;@" x16r2:formatCode16="[$-ja-JP-x-gannen]ggge&quot;年&quot;m&quot;月&quot;d&quot;日&quot;;@"/>
    <numFmt numFmtId="185" formatCode="[$]ggge&quot;年&quot;m&quot;月&quot;d&quot;日&quot;;@" x16r2:formatCode16="[$-ja-JP-x-gannen,80]ggge&quot;年&quot;m&quot;月&quot;d&quot;日&quot;;@"/>
  </numFmts>
  <fonts count="1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2"/>
      <color theme="1"/>
      <name val="ＭＳ 明朝"/>
      <family val="1"/>
      <charset val="128"/>
    </font>
    <font>
      <b/>
      <sz val="12"/>
      <color theme="1"/>
      <name val="ＭＳ 明朝"/>
      <family val="1"/>
      <charset val="128"/>
    </font>
    <font>
      <sz val="12"/>
      <color rgb="FF000000"/>
      <name val="ＭＳ 明朝"/>
      <family val="1"/>
      <charset val="128"/>
    </font>
    <font>
      <sz val="11"/>
      <color rgb="FF000000"/>
      <name val="ＭＳ 明朝"/>
      <family val="1"/>
      <charset val="128"/>
    </font>
    <font>
      <sz val="12"/>
      <name val="ＭＳ 明朝"/>
      <family val="1"/>
      <charset val="128"/>
    </font>
    <font>
      <sz val="6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0">
    <xf numFmtId="0" fontId="0" fillId="0" borderId="0">
      <alignment vertical="center"/>
    </xf>
    <xf numFmtId="0" fontId="2" fillId="0" borderId="0"/>
    <xf numFmtId="38" fontId="2" fillId="0" borderId="0" applyFont="0" applyFill="0" applyBorder="0" applyAlignment="0" applyProtection="0">
      <alignment vertical="center"/>
    </xf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</cellStyleXfs>
  <cellXfs count="74">
    <xf numFmtId="0" fontId="0" fillId="0" borderId="0" xfId="0">
      <alignment vertical="center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176" fontId="10" fillId="0" borderId="0" xfId="0" applyNumberFormat="1" applyFont="1">
      <alignment vertical="center"/>
    </xf>
    <xf numFmtId="0" fontId="10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3" xfId="0" applyFont="1" applyBorder="1">
      <alignment vertical="center"/>
    </xf>
    <xf numFmtId="0" fontId="10" fillId="0" borderId="2" xfId="0" applyFont="1" applyBorder="1">
      <alignment vertical="center"/>
    </xf>
    <xf numFmtId="0" fontId="10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49" fontId="12" fillId="0" borderId="1" xfId="0" applyNumberFormat="1" applyFont="1" applyBorder="1" applyAlignment="1">
      <alignment horizontal="left" vertical="center" wrapText="1"/>
    </xf>
    <xf numFmtId="3" fontId="12" fillId="0" borderId="1" xfId="0" applyNumberFormat="1" applyFont="1" applyBorder="1" applyAlignment="1">
      <alignment horizontal="right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58" fontId="14" fillId="0" borderId="1" xfId="0" applyNumberFormat="1" applyFont="1" applyBorder="1" applyAlignment="1">
      <alignment horizontal="left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14" fillId="0" borderId="4" xfId="1" applyFont="1" applyBorder="1" applyAlignment="1">
      <alignment horizontal="left" vertical="center" wrapText="1"/>
    </xf>
    <xf numFmtId="0" fontId="12" fillId="0" borderId="4" xfId="1" applyFont="1" applyBorder="1" applyAlignment="1">
      <alignment horizontal="left" vertical="center" wrapText="1"/>
    </xf>
    <xf numFmtId="49" fontId="12" fillId="0" borderId="4" xfId="1" applyNumberFormat="1" applyFont="1" applyBorder="1" applyAlignment="1">
      <alignment horizontal="center" vertical="center" wrapText="1"/>
    </xf>
    <xf numFmtId="3" fontId="12" fillId="0" borderId="4" xfId="1" applyNumberFormat="1" applyFont="1" applyBorder="1" applyAlignment="1">
      <alignment horizontal="right" vertical="center" wrapText="1"/>
    </xf>
    <xf numFmtId="49" fontId="12" fillId="0" borderId="4" xfId="1" applyNumberFormat="1" applyFont="1" applyBorder="1" applyAlignment="1">
      <alignment horizontal="left" vertical="center" wrapText="1"/>
    </xf>
    <xf numFmtId="0" fontId="10" fillId="0" borderId="4" xfId="1" applyFont="1" applyBorder="1" applyAlignment="1">
      <alignment horizontal="left" vertical="center" wrapText="1"/>
    </xf>
    <xf numFmtId="49" fontId="10" fillId="0" borderId="4" xfId="1" applyNumberFormat="1" applyFont="1" applyBorder="1" applyAlignment="1">
      <alignment horizontal="center" vertical="center" wrapText="1"/>
    </xf>
    <xf numFmtId="3" fontId="10" fillId="0" borderId="4" xfId="1" applyNumberFormat="1" applyFont="1" applyBorder="1" applyAlignment="1">
      <alignment horizontal="right" vertical="center" wrapText="1"/>
    </xf>
    <xf numFmtId="49" fontId="10" fillId="0" borderId="4" xfId="1" applyNumberFormat="1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49" fontId="12" fillId="0" borderId="4" xfId="0" applyNumberFormat="1" applyFont="1" applyBorder="1" applyAlignment="1">
      <alignment horizontal="left" vertical="center" wrapText="1"/>
    </xf>
    <xf numFmtId="58" fontId="14" fillId="0" borderId="4" xfId="0" applyNumberFormat="1" applyFont="1" applyBorder="1" applyAlignment="1">
      <alignment horizontal="left" vertical="center" wrapText="1"/>
    </xf>
    <xf numFmtId="3" fontId="12" fillId="0" borderId="4" xfId="0" applyNumberFormat="1" applyFont="1" applyBorder="1" applyAlignment="1">
      <alignment vertical="center" wrapText="1"/>
    </xf>
    <xf numFmtId="0" fontId="12" fillId="0" borderId="4" xfId="0" applyFont="1" applyBorder="1" applyAlignment="1">
      <alignment horizontal="left" vertical="top" wrapText="1"/>
    </xf>
    <xf numFmtId="185" fontId="12" fillId="0" borderId="4" xfId="0" applyNumberFormat="1" applyFont="1" applyBorder="1" applyAlignment="1">
      <alignment horizontal="left" vertical="top" wrapText="1"/>
    </xf>
    <xf numFmtId="3" fontId="12" fillId="0" borderId="4" xfId="0" applyNumberFormat="1" applyFont="1" applyBorder="1" applyAlignment="1">
      <alignment horizontal="right" vertical="top" wrapText="1"/>
    </xf>
    <xf numFmtId="182" fontId="12" fillId="0" borderId="1" xfId="0" applyNumberFormat="1" applyFont="1" applyBorder="1" applyAlignment="1">
      <alignment horizontal="left" vertical="top" wrapText="1"/>
    </xf>
    <xf numFmtId="3" fontId="12" fillId="0" borderId="5" xfId="0" applyNumberFormat="1" applyFont="1" applyBorder="1" applyAlignment="1">
      <alignment horizontal="right" vertical="top" wrapText="1"/>
    </xf>
    <xf numFmtId="0" fontId="10" fillId="0" borderId="4" xfId="0" applyFont="1" applyBorder="1" applyAlignment="1">
      <alignment horizontal="left" vertical="center" wrapText="1"/>
    </xf>
    <xf numFmtId="178" fontId="10" fillId="0" borderId="4" xfId="0" applyNumberFormat="1" applyFont="1" applyBorder="1" applyAlignment="1">
      <alignment horizontal="left" vertical="center" wrapText="1"/>
    </xf>
    <xf numFmtId="178" fontId="12" fillId="0" borderId="4" xfId="0" applyNumberFormat="1" applyFont="1" applyBorder="1" applyAlignment="1">
      <alignment horizontal="left" vertical="center" wrapText="1"/>
    </xf>
    <xf numFmtId="49" fontId="10" fillId="0" borderId="4" xfId="0" applyNumberFormat="1" applyFont="1" applyBorder="1" applyAlignment="1">
      <alignment horizontal="left" vertical="center" wrapText="1"/>
    </xf>
    <xf numFmtId="58" fontId="10" fillId="0" borderId="4" xfId="0" applyNumberFormat="1" applyFont="1" applyBorder="1" applyAlignment="1">
      <alignment horizontal="left" vertical="center" wrapText="1"/>
    </xf>
    <xf numFmtId="3" fontId="10" fillId="0" borderId="4" xfId="0" applyNumberFormat="1" applyFont="1" applyBorder="1" applyAlignment="1">
      <alignment horizontal="right" vertical="center" wrapText="1"/>
    </xf>
    <xf numFmtId="178" fontId="10" fillId="0" borderId="4" xfId="1" applyNumberFormat="1" applyFont="1" applyBorder="1" applyAlignment="1">
      <alignment horizontal="left" vertical="center" wrapText="1"/>
    </xf>
    <xf numFmtId="0" fontId="12" fillId="2" borderId="4" xfId="0" applyFont="1" applyFill="1" applyBorder="1" applyAlignment="1">
      <alignment horizontal="left" vertical="center" wrapText="1"/>
    </xf>
    <xf numFmtId="0" fontId="13" fillId="2" borderId="4" xfId="0" applyFont="1" applyFill="1" applyBorder="1" applyAlignment="1">
      <alignment horizontal="left" vertical="center" wrapText="1"/>
    </xf>
    <xf numFmtId="180" fontId="12" fillId="2" borderId="4" xfId="0" applyNumberFormat="1" applyFont="1" applyFill="1" applyBorder="1" applyAlignment="1">
      <alignment horizontal="left" vertical="center" wrapText="1"/>
    </xf>
    <xf numFmtId="181" fontId="12" fillId="2" borderId="4" xfId="0" applyNumberFormat="1" applyFont="1" applyFill="1" applyBorder="1" applyAlignment="1">
      <alignment horizontal="right" vertical="center" wrapText="1"/>
    </xf>
    <xf numFmtId="177" fontId="12" fillId="2" borderId="4" xfId="0" applyNumberFormat="1" applyFont="1" applyFill="1" applyBorder="1" applyAlignment="1">
      <alignment horizontal="left" vertical="center" wrapText="1"/>
    </xf>
    <xf numFmtId="0" fontId="14" fillId="0" borderId="9" xfId="0" applyFont="1" applyBorder="1" applyAlignment="1">
      <alignment horizontal="left" vertical="center" wrapText="1"/>
    </xf>
    <xf numFmtId="0" fontId="12" fillId="0" borderId="7" xfId="0" applyFont="1" applyBorder="1" applyAlignment="1">
      <alignment horizontal="left" vertical="center" wrapText="1"/>
    </xf>
    <xf numFmtId="49" fontId="12" fillId="0" borderId="4" xfId="0" applyNumberFormat="1" applyFont="1" applyBorder="1" applyAlignment="1">
      <alignment horizontal="center" vertical="center" wrapText="1"/>
    </xf>
    <xf numFmtId="3" fontId="12" fillId="0" borderId="4" xfId="0" applyNumberFormat="1" applyFont="1" applyBorder="1" applyAlignment="1">
      <alignment horizontal="right" vertical="center" wrapText="1"/>
    </xf>
    <xf numFmtId="0" fontId="14" fillId="0" borderId="9" xfId="1" applyFont="1" applyBorder="1" applyAlignment="1">
      <alignment horizontal="left" vertical="center" wrapText="1"/>
    </xf>
    <xf numFmtId="0" fontId="10" fillId="0" borderId="7" xfId="1" applyFont="1" applyBorder="1" applyAlignment="1">
      <alignment horizontal="left" vertical="center" wrapText="1"/>
    </xf>
    <xf numFmtId="0" fontId="12" fillId="0" borderId="9" xfId="1" applyFont="1" applyBorder="1" applyAlignment="1">
      <alignment horizontal="left" vertical="center" wrapText="1"/>
    </xf>
    <xf numFmtId="0" fontId="12" fillId="0" borderId="7" xfId="1" applyFont="1" applyBorder="1" applyAlignment="1">
      <alignment horizontal="left" vertical="center" wrapText="1"/>
    </xf>
    <xf numFmtId="49" fontId="10" fillId="0" borderId="4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top" wrapText="1"/>
    </xf>
    <xf numFmtId="0" fontId="12" fillId="2" borderId="4" xfId="0" applyFont="1" applyFill="1" applyBorder="1" applyAlignment="1">
      <alignment horizontal="center" vertical="center" wrapText="1"/>
    </xf>
    <xf numFmtId="0" fontId="14" fillId="0" borderId="7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3" fontId="14" fillId="0" borderId="4" xfId="0" applyNumberFormat="1" applyFont="1" applyBorder="1" applyAlignment="1">
      <alignment horizontal="right" vertical="center" wrapText="1"/>
    </xf>
    <xf numFmtId="49" fontId="14" fillId="0" borderId="4" xfId="0" applyNumberFormat="1" applyFont="1" applyBorder="1" applyAlignment="1">
      <alignment horizontal="center" vertical="center" wrapText="1"/>
    </xf>
    <xf numFmtId="0" fontId="14" fillId="0" borderId="8" xfId="1" applyFont="1" applyBorder="1" applyAlignment="1">
      <alignment horizontal="left" vertical="center" wrapText="1"/>
    </xf>
    <xf numFmtId="3" fontId="14" fillId="0" borderId="7" xfId="1" applyNumberFormat="1" applyFont="1" applyBorder="1" applyAlignment="1">
      <alignment horizontal="right" vertical="center" wrapText="1"/>
    </xf>
    <xf numFmtId="49" fontId="14" fillId="0" borderId="4" xfId="1" applyNumberFormat="1" applyFont="1" applyBorder="1" applyAlignment="1">
      <alignment horizontal="center" vertical="center" wrapText="1"/>
    </xf>
    <xf numFmtId="49" fontId="14" fillId="0" borderId="4" xfId="1" applyNumberFormat="1" applyFont="1" applyBorder="1" applyAlignment="1">
      <alignment horizontal="left" vertical="center" wrapText="1"/>
    </xf>
    <xf numFmtId="0" fontId="12" fillId="0" borderId="4" xfId="0" applyFont="1" applyBorder="1" applyAlignment="1">
      <alignment horizontal="center" vertical="top" wrapText="1"/>
    </xf>
    <xf numFmtId="49" fontId="10" fillId="0" borderId="6" xfId="0" applyNumberFormat="1" applyFont="1" applyBorder="1" applyAlignment="1">
      <alignment horizontal="center" vertical="center" wrapText="1"/>
    </xf>
    <xf numFmtId="49" fontId="14" fillId="0" borderId="8" xfId="1" applyNumberFormat="1" applyFont="1" applyBorder="1" applyAlignment="1">
      <alignment horizontal="center" vertical="center" wrapText="1"/>
    </xf>
    <xf numFmtId="14" fontId="12" fillId="0" borderId="1" xfId="0" applyNumberFormat="1" applyFont="1" applyBorder="1" applyAlignment="1">
      <alignment horizontal="left" vertical="center" wrapText="1"/>
    </xf>
    <xf numFmtId="182" fontId="10" fillId="0" borderId="4" xfId="1" applyNumberFormat="1" applyFont="1" applyBorder="1" applyAlignment="1">
      <alignment horizontal="left" vertical="center" wrapText="1"/>
    </xf>
    <xf numFmtId="182" fontId="12" fillId="0" borderId="4" xfId="1" applyNumberFormat="1" applyFont="1" applyBorder="1" applyAlignment="1">
      <alignment horizontal="left" vertical="center" wrapText="1"/>
    </xf>
    <xf numFmtId="182" fontId="12" fillId="0" borderId="4" xfId="0" applyNumberFormat="1" applyFont="1" applyBorder="1" applyAlignment="1">
      <alignment horizontal="left" vertical="center" wrapText="1"/>
    </xf>
  </cellXfs>
  <cellStyles count="10">
    <cellStyle name="桁区切り 2" xfId="2" xr:uid="{00000000-0005-0000-0000-000000000000}"/>
    <cellStyle name="標準" xfId="0" builtinId="0"/>
    <cellStyle name="標準 2" xfId="1" xr:uid="{00000000-0005-0000-0000-000002000000}"/>
    <cellStyle name="標準 3" xfId="3" xr:uid="{00000000-0005-0000-0000-000003000000}"/>
    <cellStyle name="標準 4" xfId="4" xr:uid="{00000000-0005-0000-0000-000004000000}"/>
    <cellStyle name="標準 5" xfId="5" xr:uid="{00000000-0005-0000-0000-000005000000}"/>
    <cellStyle name="標準 6" xfId="6" xr:uid="{00000000-0005-0000-0000-000006000000}"/>
    <cellStyle name="標準 7" xfId="7" xr:uid="{00000000-0005-0000-0000-000007000000}"/>
    <cellStyle name="標準 8" xfId="8" xr:uid="{00000000-0005-0000-0000-000008000000}"/>
    <cellStyle name="標準 9" xfId="9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H31"/>
  <sheetViews>
    <sheetView tabSelected="1" view="pageBreakPreview" zoomScale="80" zoomScaleNormal="100" zoomScaleSheetLayoutView="80" workbookViewId="0">
      <selection activeCell="A26" sqref="A26"/>
    </sheetView>
  </sheetViews>
  <sheetFormatPr defaultColWidth="9" defaultRowHeight="14.25" x14ac:dyDescent="0.15"/>
  <cols>
    <col min="1" max="1" width="25.875" style="1" customWidth="1"/>
    <col min="2" max="2" width="50.625" style="16" customWidth="1"/>
    <col min="3" max="3" width="34.375" style="1" customWidth="1"/>
    <col min="4" max="4" width="11.625" style="1" customWidth="1"/>
    <col min="5" max="5" width="23" style="1" bestFit="1" customWidth="1"/>
    <col min="6" max="6" width="13.875" style="3" bestFit="1" customWidth="1"/>
    <col min="7" max="7" width="8" style="4" bestFit="1" customWidth="1"/>
    <col min="8" max="8" width="14.75" style="1" customWidth="1"/>
    <col min="9" max="9" width="23.375" style="4" customWidth="1"/>
    <col min="10" max="16384" width="9" style="4"/>
  </cols>
  <sheetData>
    <row r="2" spans="1:8" x14ac:dyDescent="0.15">
      <c r="A2" s="1" t="s">
        <v>7</v>
      </c>
      <c r="B2" s="2"/>
    </row>
    <row r="4" spans="1:8" s="9" customFormat="1" x14ac:dyDescent="0.15">
      <c r="A4" s="5" t="s">
        <v>0</v>
      </c>
      <c r="B4" s="6" t="s">
        <v>1</v>
      </c>
      <c r="C4" s="5" t="s">
        <v>2</v>
      </c>
      <c r="D4" s="5" t="s">
        <v>3</v>
      </c>
      <c r="E4" s="5" t="s">
        <v>4</v>
      </c>
      <c r="F4" s="7" t="s">
        <v>5</v>
      </c>
      <c r="G4" s="8"/>
      <c r="H4" s="5" t="s">
        <v>6</v>
      </c>
    </row>
    <row r="5" spans="1:8" ht="28.5" x14ac:dyDescent="0.15">
      <c r="A5" s="26" t="s">
        <v>8</v>
      </c>
      <c r="B5" s="26" t="s">
        <v>9</v>
      </c>
      <c r="C5" s="26" t="s">
        <v>12</v>
      </c>
      <c r="D5" s="49" t="s">
        <v>10</v>
      </c>
      <c r="E5" s="28" t="s">
        <v>11</v>
      </c>
      <c r="F5" s="29">
        <v>1175600</v>
      </c>
      <c r="G5" s="49" t="s">
        <v>107</v>
      </c>
      <c r="H5" s="27" t="s">
        <v>95</v>
      </c>
    </row>
    <row r="6" spans="1:8" ht="42.75" x14ac:dyDescent="0.15">
      <c r="A6" s="30" t="s">
        <v>13</v>
      </c>
      <c r="B6" s="30" t="s">
        <v>14</v>
      </c>
      <c r="C6" s="30" t="s">
        <v>33</v>
      </c>
      <c r="D6" s="67">
        <v>131</v>
      </c>
      <c r="E6" s="31" t="s">
        <v>15</v>
      </c>
      <c r="F6" s="32">
        <v>102130</v>
      </c>
      <c r="G6" s="56" t="s">
        <v>16</v>
      </c>
      <c r="H6" s="33" t="s">
        <v>17</v>
      </c>
    </row>
    <row r="7" spans="1:8" ht="57" x14ac:dyDescent="0.15">
      <c r="A7" s="30" t="s">
        <v>18</v>
      </c>
      <c r="B7" s="30" t="s">
        <v>19</v>
      </c>
      <c r="C7" s="30" t="s">
        <v>33</v>
      </c>
      <c r="D7" s="67" t="s">
        <v>20</v>
      </c>
      <c r="E7" s="31" t="s">
        <v>21</v>
      </c>
      <c r="F7" s="34">
        <v>35800</v>
      </c>
      <c r="G7" s="56" t="s">
        <v>22</v>
      </c>
      <c r="H7" s="33" t="s">
        <v>23</v>
      </c>
    </row>
    <row r="8" spans="1:8" ht="57" x14ac:dyDescent="0.15">
      <c r="A8" s="30" t="s">
        <v>18</v>
      </c>
      <c r="B8" s="30" t="s">
        <v>19</v>
      </c>
      <c r="C8" s="30" t="s">
        <v>33</v>
      </c>
      <c r="D8" s="67" t="s">
        <v>24</v>
      </c>
      <c r="E8" s="31" t="s">
        <v>25</v>
      </c>
      <c r="F8" s="34">
        <v>35780</v>
      </c>
      <c r="G8" s="56" t="s">
        <v>22</v>
      </c>
      <c r="H8" s="33" t="s">
        <v>23</v>
      </c>
    </row>
    <row r="9" spans="1:8" ht="42.75" x14ac:dyDescent="0.15">
      <c r="A9" s="30" t="s">
        <v>26</v>
      </c>
      <c r="B9" s="30" t="s">
        <v>27</v>
      </c>
      <c r="C9" s="30" t="s">
        <v>33</v>
      </c>
      <c r="D9" s="67">
        <v>123</v>
      </c>
      <c r="E9" s="31" t="s">
        <v>28</v>
      </c>
      <c r="F9" s="34">
        <v>829950</v>
      </c>
      <c r="G9" s="56" t="s">
        <v>22</v>
      </c>
      <c r="H9" s="33" t="s">
        <v>29</v>
      </c>
    </row>
    <row r="10" spans="1:8" ht="42.75" x14ac:dyDescent="0.15">
      <c r="A10" s="30" t="s">
        <v>30</v>
      </c>
      <c r="B10" s="30" t="s">
        <v>31</v>
      </c>
      <c r="C10" s="30" t="s">
        <v>33</v>
      </c>
      <c r="D10" s="67">
        <v>54</v>
      </c>
      <c r="E10" s="31" t="s">
        <v>32</v>
      </c>
      <c r="F10" s="32">
        <v>8158000</v>
      </c>
      <c r="G10" s="56" t="s">
        <v>16</v>
      </c>
      <c r="H10" s="33" t="s">
        <v>17</v>
      </c>
    </row>
    <row r="11" spans="1:8" ht="28.5" x14ac:dyDescent="0.15">
      <c r="A11" s="10" t="s">
        <v>34</v>
      </c>
      <c r="B11" s="10" t="s">
        <v>35</v>
      </c>
      <c r="C11" s="10" t="s">
        <v>47</v>
      </c>
      <c r="D11" s="15" t="s">
        <v>36</v>
      </c>
      <c r="E11" s="70" t="s">
        <v>37</v>
      </c>
      <c r="F11" s="12" t="s">
        <v>38</v>
      </c>
      <c r="G11" s="13" t="s">
        <v>39</v>
      </c>
      <c r="H11" s="11" t="s">
        <v>40</v>
      </c>
    </row>
    <row r="12" spans="1:8" ht="42.75" x14ac:dyDescent="0.15">
      <c r="A12" s="10" t="s">
        <v>41</v>
      </c>
      <c r="B12" s="10" t="s">
        <v>42</v>
      </c>
      <c r="C12" s="10" t="s">
        <v>47</v>
      </c>
      <c r="D12" s="15" t="s">
        <v>43</v>
      </c>
      <c r="E12" s="70" t="s">
        <v>44</v>
      </c>
      <c r="F12" s="12" t="s">
        <v>45</v>
      </c>
      <c r="G12" s="13" t="s">
        <v>22</v>
      </c>
      <c r="H12" s="11" t="s">
        <v>46</v>
      </c>
    </row>
    <row r="13" spans="1:8" x14ac:dyDescent="0.15">
      <c r="A13" s="17" t="s">
        <v>48</v>
      </c>
      <c r="B13" s="18" t="s">
        <v>49</v>
      </c>
      <c r="C13" s="18" t="s">
        <v>63</v>
      </c>
      <c r="D13" s="19" t="s">
        <v>50</v>
      </c>
      <c r="E13" s="71">
        <v>45833</v>
      </c>
      <c r="F13" s="20">
        <f>3000*4213</f>
        <v>12639000</v>
      </c>
      <c r="G13" s="19" t="s">
        <v>39</v>
      </c>
      <c r="H13" s="21" t="s">
        <v>69</v>
      </c>
    </row>
    <row r="14" spans="1:8" ht="28.5" x14ac:dyDescent="0.15">
      <c r="A14" s="18" t="s">
        <v>51</v>
      </c>
      <c r="B14" s="18" t="s">
        <v>52</v>
      </c>
      <c r="C14" s="18" t="s">
        <v>63</v>
      </c>
      <c r="D14" s="19" t="s">
        <v>53</v>
      </c>
      <c r="E14" s="71">
        <v>45842</v>
      </c>
      <c r="F14" s="20">
        <f>1000*2806</f>
        <v>2806000</v>
      </c>
      <c r="G14" s="19" t="s">
        <v>39</v>
      </c>
      <c r="H14" s="21" t="s">
        <v>68</v>
      </c>
    </row>
    <row r="15" spans="1:8" ht="42.75" x14ac:dyDescent="0.15">
      <c r="A15" s="18" t="s">
        <v>54</v>
      </c>
      <c r="B15" s="18" t="s">
        <v>55</v>
      </c>
      <c r="C15" s="18" t="s">
        <v>63</v>
      </c>
      <c r="D15" s="19" t="s">
        <v>53</v>
      </c>
      <c r="E15" s="72">
        <v>45842</v>
      </c>
      <c r="F15" s="20">
        <f>250*7727</f>
        <v>1931750</v>
      </c>
      <c r="G15" s="19" t="s">
        <v>107</v>
      </c>
      <c r="H15" s="21" t="s">
        <v>67</v>
      </c>
    </row>
    <row r="16" spans="1:8" ht="28.5" x14ac:dyDescent="0.15">
      <c r="A16" s="17" t="s">
        <v>56</v>
      </c>
      <c r="B16" s="22" t="s">
        <v>57</v>
      </c>
      <c r="C16" s="18" t="s">
        <v>63</v>
      </c>
      <c r="D16" s="23" t="s">
        <v>58</v>
      </c>
      <c r="E16" s="72">
        <v>45852</v>
      </c>
      <c r="F16" s="24">
        <f>20*503</f>
        <v>10060</v>
      </c>
      <c r="G16" s="19" t="s">
        <v>107</v>
      </c>
      <c r="H16" s="21" t="s">
        <v>64</v>
      </c>
    </row>
    <row r="17" spans="1:8" ht="28.5" x14ac:dyDescent="0.15">
      <c r="A17" s="17" t="s">
        <v>59</v>
      </c>
      <c r="B17" s="22" t="s">
        <v>31</v>
      </c>
      <c r="C17" s="18" t="s">
        <v>63</v>
      </c>
      <c r="D17" s="23" t="s">
        <v>60</v>
      </c>
      <c r="E17" s="71">
        <v>45758</v>
      </c>
      <c r="F17" s="24">
        <f>1000*36876</f>
        <v>36876000</v>
      </c>
      <c r="G17" s="23" t="s">
        <v>39</v>
      </c>
      <c r="H17" s="25" t="s">
        <v>65</v>
      </c>
    </row>
    <row r="18" spans="1:8" ht="28.5" x14ac:dyDescent="0.15">
      <c r="A18" s="18" t="s">
        <v>61</v>
      </c>
      <c r="B18" s="18" t="s">
        <v>31</v>
      </c>
      <c r="C18" s="18" t="s">
        <v>63</v>
      </c>
      <c r="D18" s="19" t="s">
        <v>62</v>
      </c>
      <c r="E18" s="72">
        <v>45730</v>
      </c>
      <c r="F18" s="20">
        <f>3000*7066</f>
        <v>21198000</v>
      </c>
      <c r="G18" s="19" t="s">
        <v>39</v>
      </c>
      <c r="H18" s="21" t="s">
        <v>66</v>
      </c>
    </row>
    <row r="19" spans="1:8" ht="28.5" x14ac:dyDescent="0.15">
      <c r="A19" s="35" t="s">
        <v>70</v>
      </c>
      <c r="B19" s="36" t="s">
        <v>71</v>
      </c>
      <c r="C19" s="37" t="s">
        <v>72</v>
      </c>
      <c r="D19" s="55" t="s">
        <v>73</v>
      </c>
      <c r="E19" s="39" t="s">
        <v>74</v>
      </c>
      <c r="F19" s="40">
        <v>71520000</v>
      </c>
      <c r="G19" s="55" t="s">
        <v>16</v>
      </c>
      <c r="H19" s="38" t="s">
        <v>75</v>
      </c>
    </row>
    <row r="20" spans="1:8" ht="28.5" x14ac:dyDescent="0.15">
      <c r="A20" s="35" t="s">
        <v>76</v>
      </c>
      <c r="B20" s="36" t="s">
        <v>77</v>
      </c>
      <c r="C20" s="37" t="s">
        <v>72</v>
      </c>
      <c r="D20" s="68" t="s">
        <v>78</v>
      </c>
      <c r="E20" s="39" t="s">
        <v>74</v>
      </c>
      <c r="F20" s="40">
        <v>65520000</v>
      </c>
      <c r="G20" s="55" t="s">
        <v>16</v>
      </c>
      <c r="H20" s="38" t="s">
        <v>75</v>
      </c>
    </row>
    <row r="21" spans="1:8" ht="57" x14ac:dyDescent="0.15">
      <c r="A21" s="35" t="s">
        <v>79</v>
      </c>
      <c r="B21" s="36" t="s">
        <v>80</v>
      </c>
      <c r="C21" s="37" t="s">
        <v>72</v>
      </c>
      <c r="D21" s="55" t="s">
        <v>81</v>
      </c>
      <c r="E21" s="39" t="s">
        <v>82</v>
      </c>
      <c r="F21" s="40">
        <v>39400</v>
      </c>
      <c r="G21" s="55" t="s">
        <v>16</v>
      </c>
      <c r="H21" s="38" t="s">
        <v>83</v>
      </c>
    </row>
    <row r="22" spans="1:8" ht="42.75" x14ac:dyDescent="0.15">
      <c r="A22" s="22" t="s">
        <v>84</v>
      </c>
      <c r="B22" s="41" t="s">
        <v>85</v>
      </c>
      <c r="C22" s="37" t="s">
        <v>72</v>
      </c>
      <c r="D22" s="23" t="s">
        <v>86</v>
      </c>
      <c r="E22" s="39" t="s">
        <v>82</v>
      </c>
      <c r="F22" s="40">
        <v>102460</v>
      </c>
      <c r="G22" s="55" t="s">
        <v>16</v>
      </c>
      <c r="H22" s="38" t="s">
        <v>83</v>
      </c>
    </row>
    <row r="23" spans="1:8" ht="42.75" x14ac:dyDescent="0.15">
      <c r="A23" s="22" t="s">
        <v>84</v>
      </c>
      <c r="B23" s="41" t="s">
        <v>85</v>
      </c>
      <c r="C23" s="37" t="s">
        <v>72</v>
      </c>
      <c r="D23" s="23" t="s">
        <v>87</v>
      </c>
      <c r="E23" s="39" t="s">
        <v>88</v>
      </c>
      <c r="F23" s="40">
        <v>114620</v>
      </c>
      <c r="G23" s="55" t="s">
        <v>16</v>
      </c>
      <c r="H23" s="38" t="s">
        <v>89</v>
      </c>
    </row>
    <row r="24" spans="1:8" ht="28.5" x14ac:dyDescent="0.15">
      <c r="A24" s="35" t="s">
        <v>90</v>
      </c>
      <c r="B24" s="36" t="s">
        <v>91</v>
      </c>
      <c r="C24" s="37" t="s">
        <v>72</v>
      </c>
      <c r="D24" s="55" t="s">
        <v>92</v>
      </c>
      <c r="E24" s="39" t="s">
        <v>93</v>
      </c>
      <c r="F24" s="40">
        <v>239300</v>
      </c>
      <c r="G24" s="55" t="s">
        <v>107</v>
      </c>
      <c r="H24" s="38" t="s">
        <v>94</v>
      </c>
    </row>
    <row r="25" spans="1:8" x14ac:dyDescent="0.15">
      <c r="A25" s="42" t="s">
        <v>96</v>
      </c>
      <c r="B25" s="43" t="s">
        <v>97</v>
      </c>
      <c r="C25" s="43" t="s">
        <v>98</v>
      </c>
      <c r="D25" s="57">
        <v>83</v>
      </c>
      <c r="E25" s="44">
        <v>45835</v>
      </c>
      <c r="F25" s="45">
        <v>12625000</v>
      </c>
      <c r="G25" s="57" t="s">
        <v>16</v>
      </c>
      <c r="H25" s="46">
        <v>46419</v>
      </c>
    </row>
    <row r="26" spans="1:8" ht="28.5" x14ac:dyDescent="0.15">
      <c r="A26" s="58" t="s">
        <v>99</v>
      </c>
      <c r="B26" s="59" t="s">
        <v>100</v>
      </c>
      <c r="C26" s="59" t="s">
        <v>101</v>
      </c>
      <c r="D26" s="62" t="s">
        <v>102</v>
      </c>
      <c r="E26" s="28" t="s">
        <v>103</v>
      </c>
      <c r="F26" s="61">
        <v>730500</v>
      </c>
      <c r="G26" s="62" t="s">
        <v>107</v>
      </c>
      <c r="H26" s="60" t="s">
        <v>64</v>
      </c>
    </row>
    <row r="27" spans="1:8" ht="28.5" x14ac:dyDescent="0.15">
      <c r="A27" s="17" t="s">
        <v>104</v>
      </c>
      <c r="B27" s="17" t="s">
        <v>100</v>
      </c>
      <c r="C27" s="63" t="s">
        <v>101</v>
      </c>
      <c r="D27" s="69" t="s">
        <v>105</v>
      </c>
      <c r="E27" s="14" t="s">
        <v>106</v>
      </c>
      <c r="F27" s="64">
        <v>709500</v>
      </c>
      <c r="G27" s="65" t="s">
        <v>107</v>
      </c>
      <c r="H27" s="66" t="s">
        <v>94</v>
      </c>
    </row>
    <row r="28" spans="1:8" ht="42.75" x14ac:dyDescent="0.15">
      <c r="A28" s="47" t="s">
        <v>108</v>
      </c>
      <c r="B28" s="48" t="s">
        <v>109</v>
      </c>
      <c r="C28" s="48" t="s">
        <v>110</v>
      </c>
      <c r="D28" s="49" t="s">
        <v>111</v>
      </c>
      <c r="E28" s="73">
        <v>45902</v>
      </c>
      <c r="F28" s="50">
        <f>50*20308</f>
        <v>1015400</v>
      </c>
      <c r="G28" s="49" t="s">
        <v>107</v>
      </c>
      <c r="H28" s="27" t="s">
        <v>117</v>
      </c>
    </row>
    <row r="29" spans="1:8" ht="28.5" x14ac:dyDescent="0.15">
      <c r="A29" s="51" t="s">
        <v>112</v>
      </c>
      <c r="B29" s="52" t="s">
        <v>113</v>
      </c>
      <c r="C29" s="52" t="s">
        <v>110</v>
      </c>
      <c r="D29" s="23" t="s">
        <v>114</v>
      </c>
      <c r="E29" s="71">
        <v>45772</v>
      </c>
      <c r="F29" s="20">
        <f>1000*15350</f>
        <v>15350000</v>
      </c>
      <c r="G29" s="23" t="s">
        <v>39</v>
      </c>
      <c r="H29" s="25" t="s">
        <v>118</v>
      </c>
    </row>
    <row r="30" spans="1:8" ht="28.5" x14ac:dyDescent="0.15">
      <c r="A30" s="51" t="s">
        <v>112</v>
      </c>
      <c r="B30" s="52" t="s">
        <v>113</v>
      </c>
      <c r="C30" s="52" t="s">
        <v>110</v>
      </c>
      <c r="D30" s="23" t="s">
        <v>115</v>
      </c>
      <c r="E30" s="71">
        <v>45856</v>
      </c>
      <c r="F30" s="20">
        <f>1000*6371</f>
        <v>6371000</v>
      </c>
      <c r="G30" s="23" t="s">
        <v>39</v>
      </c>
      <c r="H30" s="25" t="s">
        <v>67</v>
      </c>
    </row>
    <row r="31" spans="1:8" ht="28.5" x14ac:dyDescent="0.15">
      <c r="A31" s="53" t="s">
        <v>61</v>
      </c>
      <c r="B31" s="54" t="s">
        <v>31</v>
      </c>
      <c r="C31" s="54" t="s">
        <v>110</v>
      </c>
      <c r="D31" s="19" t="s">
        <v>116</v>
      </c>
      <c r="E31" s="72">
        <v>45520</v>
      </c>
      <c r="F31" s="20">
        <f>1000*26052</f>
        <v>26052000</v>
      </c>
      <c r="G31" s="19" t="s">
        <v>39</v>
      </c>
      <c r="H31" s="21" t="s">
        <v>119</v>
      </c>
    </row>
  </sheetData>
  <autoFilter ref="A4:H26" xr:uid="{00000000-0009-0000-0000-000000000000}"/>
  <phoneticPr fontId="1"/>
  <dataValidations count="1">
    <dataValidation imeMode="halfAlpha" allowBlank="1" showInputMessage="1" showErrorMessage="1" sqref="E5:E31" xr:uid="{00000000-0002-0000-0000-000000000000}"/>
  </dataValidations>
  <pageMargins left="0.70866141732283472" right="0.70866141732283472" top="0.74803149606299213" bottom="0.74803149606299213" header="0.31496062992125984" footer="0.31496062992125984"/>
  <pageSetup paperSize="9" scale="48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7C069D79DCD92439D7A3FA4E24E91D7" ma:contentTypeVersion="15" ma:contentTypeDescription="新しいドキュメントを作成します。" ma:contentTypeScope="" ma:versionID="a37281b383a04d66785248004d6aec69">
  <xsd:schema xmlns:xsd="http://www.w3.org/2001/XMLSchema" xmlns:xs="http://www.w3.org/2001/XMLSchema" xmlns:p="http://schemas.microsoft.com/office/2006/metadata/properties" xmlns:ns2="5eaa6846-6903-46ba-8fbc-20920eb450dd" xmlns:ns3="675252fc-6df6-4bd1-a26a-1bf5d07293e6" targetNamespace="http://schemas.microsoft.com/office/2006/metadata/properties" ma:root="true" ma:fieldsID="5819a89c3d15a78fc031d92ce3a656dc" ns2:_="" ns3:_="">
    <xsd:import namespace="5eaa6846-6903-46ba-8fbc-20920eb450dd"/>
    <xsd:import namespace="675252fc-6df6-4bd1-a26a-1bf5d07293e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eaa6846-6903-46ba-8fbc-20920eb450d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6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5252fc-6df6-4bd1-a26a-1bf5d07293e6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5c8326a7-a38d-4044-b4f3-a4c3825f545f}" ma:internalName="TaxCatchAll" ma:showField="CatchAllData" ma:web="675252fc-6df6-4bd1-a26a-1bf5d07293e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ediaLengthInSeconds xmlns="5eaa6846-6903-46ba-8fbc-20920eb450dd" xsi:nil="true"/>
    <lcf76f155ced4ddcb4097134ff3c332f xmlns="5eaa6846-6903-46ba-8fbc-20920eb450dd">
      <Terms xmlns="http://schemas.microsoft.com/office/infopath/2007/PartnerControls"/>
    </lcf76f155ced4ddcb4097134ff3c332f>
    <TaxCatchAll xmlns="675252fc-6df6-4bd1-a26a-1bf5d07293e6" xsi:nil="true"/>
  </documentManagement>
</p:properties>
</file>

<file path=customXml/itemProps1.xml><?xml version="1.0" encoding="utf-8"?>
<ds:datastoreItem xmlns:ds="http://schemas.openxmlformats.org/officeDocument/2006/customXml" ds:itemID="{03503EE5-B05B-41AB-AD17-65E5DCDC961F}"/>
</file>

<file path=customXml/itemProps2.xml><?xml version="1.0" encoding="utf-8"?>
<ds:datastoreItem xmlns:ds="http://schemas.openxmlformats.org/officeDocument/2006/customXml" ds:itemID="{7AB0FE0E-B1D0-4B6C-B5A1-8F0F86E3C505}"/>
</file>

<file path=customXml/itemProps3.xml><?xml version="1.0" encoding="utf-8"?>
<ds:datastoreItem xmlns:ds="http://schemas.openxmlformats.org/officeDocument/2006/customXml" ds:itemID="{21A19361-D954-410E-9E53-D7A4222037B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R709報告</vt:lpstr>
      <vt:lpstr>'R709報告'!Print_Area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2025-10-31T04:47:07Z</dcterms:created>
  <dcterms:modified xsi:type="dcterms:W3CDTF">2025-10-31T04:47:20Z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rder">
    <vt:r8>2079300</vt:r8>
  </property>
  <property fmtid="{D5CDD505-2E9C-101B-9397-08002B2CF9AE}" pid="3" name="xd_ProgID">
    <vt:lpwstr/>
  </property>
  <property fmtid="{D5CDD505-2E9C-101B-9397-08002B2CF9AE}" pid="4" name="MediaServiceImageTags">
    <vt:lpwstr/>
  </property>
  <property fmtid="{D5CDD505-2E9C-101B-9397-08002B2CF9AE}" pid="5" name="ContentTypeId">
    <vt:lpwstr>0x01010047C069D79DCD92439D7A3FA4E24E91D7</vt:lpwstr>
  </property>
  <property fmtid="{D5CDD505-2E9C-101B-9397-08002B2CF9AE}" pid="6" name="ComplianceAssetId">
    <vt:lpwstr/>
  </property>
  <property fmtid="{D5CDD505-2E9C-101B-9397-08002B2CF9AE}" pid="7" name="TemplateUrl">
    <vt:lpwstr/>
  </property>
  <property fmtid="{D5CDD505-2E9C-101B-9397-08002B2CF9AE}" pid="8" name="_ExtendedDescription">
    <vt:lpwstr/>
  </property>
  <property fmtid="{D5CDD505-2E9C-101B-9397-08002B2CF9AE}" pid="9" name="TriggerFlowInfo">
    <vt:lpwstr/>
  </property>
  <property fmtid="{D5CDD505-2E9C-101B-9397-08002B2CF9AE}" pid="10" name="xd_Signature">
    <vt:bool>false</vt:bool>
  </property>
</Properties>
</file>