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55" documentId="10_ncr:100_{05B514BA-FC20-4C57-91D8-77831FD7C2CA}" xr6:coauthVersionLast="47" xr6:coauthVersionMax="47" xr10:uidLastSave="{5465415A-8393-4B50-94A8-12250014A2C7}"/>
  <bookViews>
    <workbookView xWindow="19095" yWindow="0" windowWidth="19410" windowHeight="15585" tabRatio="507" xr2:uid="{00000000-000D-0000-FFFF-FFFF00000000}"/>
  </bookViews>
  <sheets>
    <sheet name="R803報告" sheetId="3" r:id="rId1"/>
  </sheets>
  <definedNames>
    <definedName name="_xlnm._FilterDatabase" localSheetId="0" hidden="1">'R803報告'!$A$4:$H$26</definedName>
    <definedName name="_xlnm.Print_Area" localSheetId="0">'R803報告'!$A$1:$H$28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3" l="1"/>
  <c r="F27" i="3"/>
  <c r="F26" i="3"/>
  <c r="F25" i="3"/>
  <c r="F24" i="3"/>
  <c r="F23" i="3"/>
  <c r="F22" i="3"/>
  <c r="F21" i="3"/>
  <c r="F20" i="3"/>
</calcChain>
</file>

<file path=xl/sharedStrings.xml><?xml version="1.0" encoding="utf-8"?>
<sst xmlns="http://schemas.openxmlformats.org/spreadsheetml/2006/main" count="155" uniqueCount="109">
  <si>
    <t>品　名</t>
    <rPh sb="0" eb="1">
      <t>シナ</t>
    </rPh>
    <rPh sb="2" eb="3">
      <t>メイ</t>
    </rPh>
    <phoneticPr fontId="1"/>
  </si>
  <si>
    <t>一般的名称</t>
    <rPh sb="0" eb="3">
      <t>イッパンテキ</t>
    </rPh>
    <rPh sb="3" eb="5">
      <t>メイショウ</t>
    </rPh>
    <phoneticPr fontId="1"/>
  </si>
  <si>
    <t>製造販売業者</t>
    <rPh sb="0" eb="2">
      <t>セイゾウ</t>
    </rPh>
    <rPh sb="2" eb="4">
      <t>ハンバイ</t>
    </rPh>
    <rPh sb="4" eb="6">
      <t>ギョウシャ</t>
    </rPh>
    <phoneticPr fontId="1"/>
  </si>
  <si>
    <t>製造番号</t>
    <rPh sb="0" eb="2">
      <t>セイゾウ</t>
    </rPh>
    <rPh sb="2" eb="4">
      <t>バンゴウ</t>
    </rPh>
    <phoneticPr fontId="1"/>
  </si>
  <si>
    <t>製造（輸入）年月日</t>
    <rPh sb="0" eb="2">
      <t>セイゾウ</t>
    </rPh>
    <rPh sb="3" eb="5">
      <t>ユニュウ</t>
    </rPh>
    <rPh sb="6" eb="9">
      <t>ネンガッピ</t>
    </rPh>
    <phoneticPr fontId="1"/>
  </si>
  <si>
    <t>　製造（輸入）量</t>
    <rPh sb="1" eb="3">
      <t>セイゾウ</t>
    </rPh>
    <rPh sb="4" eb="6">
      <t>ユニュウ</t>
    </rPh>
    <rPh sb="7" eb="8">
      <t>リョウ</t>
    </rPh>
    <phoneticPr fontId="1"/>
  </si>
  <si>
    <t>使用期限</t>
    <rPh sb="0" eb="2">
      <t>シヨウ</t>
    </rPh>
    <rPh sb="2" eb="4">
      <t>キゲン</t>
    </rPh>
    <phoneticPr fontId="1"/>
  </si>
  <si>
    <t>検定対象外シードロット製剤製造販売数量（令和８年３月報告分）</t>
    <rPh sb="20" eb="22">
      <t>レイワ</t>
    </rPh>
    <rPh sb="23" eb="24">
      <t>ネン</t>
    </rPh>
    <rPh sb="25" eb="26">
      <t>ガツ</t>
    </rPh>
    <rPh sb="26" eb="28">
      <t>ホウコク</t>
    </rPh>
    <rPh sb="28" eb="29">
      <t>ブン</t>
    </rPh>
    <phoneticPr fontId="1"/>
  </si>
  <si>
    <t>ポーシリスERY</t>
  </si>
  <si>
    <t>豚丹毒（トコフェロール酢酸エステルアジュバント加）不活化ワクチン（シード）</t>
    <rPh sb="0" eb="3">
      <t>トンタンドク</t>
    </rPh>
    <rPh sb="11" eb="13">
      <t>サクサン</t>
    </rPh>
    <rPh sb="23" eb="24">
      <t>カ</t>
    </rPh>
    <rPh sb="25" eb="28">
      <t>フカツカ</t>
    </rPh>
    <phoneticPr fontId="14"/>
  </si>
  <si>
    <t>5063</t>
    <phoneticPr fontId="14"/>
  </si>
  <si>
    <t xml:space="preserve">令和7年10月13日　　　　　　（令和7年12月9日）               </t>
    <rPh sb="0" eb="2">
      <t>レイワ</t>
    </rPh>
    <rPh sb="3" eb="4">
      <t>ネン</t>
    </rPh>
    <rPh sb="6" eb="7">
      <t>ガツ</t>
    </rPh>
    <rPh sb="9" eb="10">
      <t>ニチ</t>
    </rPh>
    <rPh sb="17" eb="19">
      <t>レイワ</t>
    </rPh>
    <rPh sb="20" eb="21">
      <t>ネン</t>
    </rPh>
    <rPh sb="23" eb="24">
      <t>ガツ</t>
    </rPh>
    <rPh sb="25" eb="26">
      <t>ニチ</t>
    </rPh>
    <phoneticPr fontId="14"/>
  </si>
  <si>
    <t>2028年1月</t>
    <rPh sb="6" eb="7">
      <t>ガツ</t>
    </rPh>
    <phoneticPr fontId="14"/>
  </si>
  <si>
    <t>松研薬品工業株式会社</t>
    <rPh sb="0" eb="10">
      <t>マツケン</t>
    </rPh>
    <phoneticPr fontId="1"/>
  </si>
  <si>
    <t>ピシバック　ビブリオ</t>
    <phoneticPr fontId="14"/>
  </si>
  <si>
    <t>さけ科魚類ビブリオ病２価不活化ワクチン(シード)</t>
    <phoneticPr fontId="14"/>
  </si>
  <si>
    <t>mL</t>
    <phoneticPr fontId="14"/>
  </si>
  <si>
    <t>ＡＥ生ワクチン・ＫＳ</t>
    <phoneticPr fontId="14"/>
  </si>
  <si>
    <t>鶏脳脊髄炎生ワクチン(シード)</t>
    <phoneticPr fontId="14"/>
  </si>
  <si>
    <t>ポールバックＭＤ　cvi</t>
    <phoneticPr fontId="14"/>
  </si>
  <si>
    <t>マレック病(マレック病ウイルス1型)凍結生ワクチン(シード)</t>
    <phoneticPr fontId="14"/>
  </si>
  <si>
    <t>B-295</t>
    <phoneticPr fontId="14"/>
  </si>
  <si>
    <t>ポールバックＭＤ　ＨＶＴ</t>
    <phoneticPr fontId="14"/>
  </si>
  <si>
    <t>マレック病（七面鳥ヘルペスウイルス）生ワクチン(シード)</t>
    <phoneticPr fontId="14"/>
  </si>
  <si>
    <t>B-16</t>
    <phoneticPr fontId="14"/>
  </si>
  <si>
    <t>共立製薬株式会社</t>
    <rPh sb="0" eb="8">
      <t>キョウリツ</t>
    </rPh>
    <phoneticPr fontId="1"/>
  </si>
  <si>
    <t>ピュアバックスRCPCh-FeLV 0.5</t>
    <phoneticPr fontId="14"/>
  </si>
  <si>
    <t>猫ウイルス性鼻気管炎・猫カリシウイルス感染症2価・猫汎白血球減少症・猫白血病
（猫白血病ウイルス由来防御抗原たん白遺伝子導入カナリア痘ウイルス）・猫クラミジア感染症混合ワクチン（シード）</t>
    <phoneticPr fontId="14"/>
  </si>
  <si>
    <t>H27182</t>
    <phoneticPr fontId="14"/>
  </si>
  <si>
    <t>令和7年4月17日
(令和7年11月30日)</t>
    <rPh sb="0" eb="2">
      <t>レイワ</t>
    </rPh>
    <rPh sb="3" eb="4">
      <t>ネン</t>
    </rPh>
    <rPh sb="5" eb="6">
      <t>ガツ</t>
    </rPh>
    <rPh sb="8" eb="9">
      <t>ニチ</t>
    </rPh>
    <rPh sb="11" eb="13">
      <t>レイワ</t>
    </rPh>
    <rPh sb="14" eb="15">
      <t>ネン</t>
    </rPh>
    <rPh sb="17" eb="18">
      <t>ガツ</t>
    </rPh>
    <rPh sb="20" eb="21">
      <t>ニチ</t>
    </rPh>
    <phoneticPr fontId="14"/>
  </si>
  <si>
    <t>50,090
(50,530)</t>
    <phoneticPr fontId="14"/>
  </si>
  <si>
    <t>ドーズ</t>
    <phoneticPr fontId="14"/>
  </si>
  <si>
    <t>令和8年10月</t>
    <rPh sb="0" eb="2">
      <t>レイワ</t>
    </rPh>
    <rPh sb="3" eb="4">
      <t>ネン</t>
    </rPh>
    <rPh sb="6" eb="7">
      <t>ガツ</t>
    </rPh>
    <phoneticPr fontId="14"/>
  </si>
  <si>
    <t>ベーリンガーインゲルハイムアニマルヘルスジャパン株式会社</t>
    <phoneticPr fontId="1"/>
  </si>
  <si>
    <t>アカバネ病生ワクチン</t>
  </si>
  <si>
    <t>アカバネ病生ワクチン（シード）</t>
  </si>
  <si>
    <t xml:space="preserve">令和7年10月23日
</t>
    <phoneticPr fontId="14"/>
  </si>
  <si>
    <t>令和10年1月</t>
    <phoneticPr fontId="14"/>
  </si>
  <si>
    <t>“京都微研„ 牛流行熱･イバラキ病混合不活化ワクチン</t>
  </si>
  <si>
    <t>牛流行熱・イバラキ病混合（アジュバント加）不活化ワクチン（シード）</t>
  </si>
  <si>
    <t xml:space="preserve">令和7年11月5日
</t>
    <phoneticPr fontId="14"/>
  </si>
  <si>
    <t>令和10年2月</t>
    <phoneticPr fontId="14"/>
  </si>
  <si>
    <t>“京都微研„ 牛ヘモフィルスワクチン-C</t>
  </si>
  <si>
    <t>牛ヒストフィルス・ソムニ（ヘモフィルス・ソムナス）感染症（アジュバント加）不活化ワクチン（シード）</t>
  </si>
  <si>
    <t xml:space="preserve">令和7年10月31日
</t>
    <phoneticPr fontId="14"/>
  </si>
  <si>
    <t>株式会社微生物化学研究所</t>
    <rPh sb="0" eb="12">
      <t>ビケン</t>
    </rPh>
    <phoneticPr fontId="1"/>
  </si>
  <si>
    <t>ノビリス　Ｇｕｍｂｏｒｏ　２２８Ｅ　ＳＰＨ  １０００</t>
    <phoneticPr fontId="14"/>
  </si>
  <si>
    <t>鶏伝染性ファブリキウス嚢病生ワクチン（ひな用中等毒）（シード）</t>
    <phoneticPr fontId="14"/>
  </si>
  <si>
    <t>MSDアニマルヘルス株式会社</t>
    <rPh sb="0" eb="14">
      <t>msdアニマルヘルスカブシキガイシャ</t>
    </rPh>
    <phoneticPr fontId="14"/>
  </si>
  <si>
    <t>SA663AA39</t>
    <phoneticPr fontId="14"/>
  </si>
  <si>
    <t>令和7年11月28日
（令和8年1月21日）</t>
    <phoneticPr fontId="14"/>
  </si>
  <si>
    <t>令和9年11月</t>
    <rPh sb="0" eb="2">
      <t>レイワ</t>
    </rPh>
    <rPh sb="3" eb="4">
      <t>ネン</t>
    </rPh>
    <rPh sb="6" eb="7">
      <t>ガツ</t>
    </rPh>
    <phoneticPr fontId="14"/>
  </si>
  <si>
    <t>ノビリス　ＩＢ　４－９１　ＳＰＨ　５０００</t>
    <phoneticPr fontId="14"/>
  </si>
  <si>
    <t>鶏伝染性気管支炎生ワクチン（シード）</t>
    <phoneticPr fontId="14"/>
  </si>
  <si>
    <t>SA650AA11</t>
    <phoneticPr fontId="14"/>
  </si>
  <si>
    <t>令和7年9月12日
（令和7年10月14日）</t>
    <phoneticPr fontId="14"/>
  </si>
  <si>
    <t>令和9年9月</t>
    <phoneticPr fontId="14"/>
  </si>
  <si>
    <t>ノビリス  Ｇｕｍｂｏｒｏ　Ｄ７８　ＳＰＨ　５０００</t>
    <phoneticPr fontId="14"/>
  </si>
  <si>
    <t>鶏伝染性ファブリキウス嚢病生ワクチン（ひな用）（シード）</t>
    <phoneticPr fontId="14"/>
  </si>
  <si>
    <t>SA642AC11</t>
    <phoneticPr fontId="14"/>
  </si>
  <si>
    <t>令和7年7月4日
（令和7年8月5日）</t>
    <phoneticPr fontId="14"/>
  </si>
  <si>
    <t>令和9年7月</t>
    <phoneticPr fontId="14"/>
  </si>
  <si>
    <t>ポーシリス  ＰＣＶ</t>
    <phoneticPr fontId="14"/>
  </si>
  <si>
    <t>豚サーコウイルス(2型・組換え型)感染症(酢酸トコフェロール・油性アジュバント加)不活化ワクチン（シード）</t>
    <phoneticPr fontId="14"/>
  </si>
  <si>
    <t>B910A01-1</t>
    <phoneticPr fontId="14"/>
  </si>
  <si>
    <t>令和7年4月7日
（令和7年11月18日）</t>
    <phoneticPr fontId="14"/>
  </si>
  <si>
    <t>令和10年4月</t>
    <phoneticPr fontId="14"/>
  </si>
  <si>
    <t>B912A01-1</t>
    <phoneticPr fontId="14"/>
  </si>
  <si>
    <t>令和7年1月6日
（令和7年11月18日）</t>
    <phoneticPr fontId="14"/>
  </si>
  <si>
    <t>ポーシリス　ＳＴＲＥＰＳＵＩＳ</t>
    <phoneticPr fontId="14"/>
  </si>
  <si>
    <t>豚ストレプトコッカス・スイス(２型)感染症(酢酸トコフェロールアジュバント加)不活化ワクチン（シード）</t>
    <phoneticPr fontId="14"/>
  </si>
  <si>
    <t>A082A01-1</t>
    <phoneticPr fontId="14"/>
  </si>
  <si>
    <t>令和7年8月1日
（令和7年10月7日）</t>
    <phoneticPr fontId="14"/>
  </si>
  <si>
    <t>令和10年8月</t>
    <phoneticPr fontId="14"/>
  </si>
  <si>
    <t>アビテクトIB/TM</t>
    <phoneticPr fontId="14"/>
  </si>
  <si>
    <t>鶏伝染性気管支炎生ワクチン（シード）</t>
  </si>
  <si>
    <t>KMバイオロジクス株式会社</t>
    <rPh sb="9" eb="13">
      <t>カブシキガイシャ</t>
    </rPh>
    <phoneticPr fontId="14"/>
  </si>
  <si>
    <t>KTM0001</t>
    <phoneticPr fontId="14"/>
  </si>
  <si>
    <t>令和10年3月</t>
    <rPh sb="0" eb="2">
      <t>レイワ</t>
    </rPh>
    <rPh sb="4" eb="5">
      <t>ネン</t>
    </rPh>
    <rPh sb="6" eb="7">
      <t>ガツ</t>
    </rPh>
    <phoneticPr fontId="14"/>
  </si>
  <si>
    <t>KTM0002</t>
    <phoneticPr fontId="14"/>
  </si>
  <si>
    <t>令和10年4月</t>
    <rPh sb="0" eb="2">
      <t>レイワ</t>
    </rPh>
    <rPh sb="4" eb="5">
      <t>ネン</t>
    </rPh>
    <rPh sb="6" eb="7">
      <t>ガツ</t>
    </rPh>
    <phoneticPr fontId="14"/>
  </si>
  <si>
    <t>ガルエヌテクトＳ９５－ＩＢ</t>
  </si>
  <si>
    <t>日生研株式会社</t>
    <rPh sb="0" eb="7">
      <t>ニッセイケン</t>
    </rPh>
    <phoneticPr fontId="14"/>
  </si>
  <si>
    <t>32</t>
    <phoneticPr fontId="14"/>
  </si>
  <si>
    <t>2028年3月</t>
    <rPh sb="4" eb="5">
      <t>ネン</t>
    </rPh>
    <rPh sb="6" eb="7">
      <t>ガツ</t>
    </rPh>
    <phoneticPr fontId="14"/>
  </si>
  <si>
    <t>日生研鶏コクシ弱毒３価
生ワクチン（TAM）</t>
    <rPh sb="3" eb="4">
      <t>ニワトリ</t>
    </rPh>
    <rPh sb="7" eb="9">
      <t>ジャクドク</t>
    </rPh>
    <rPh sb="10" eb="11">
      <t>カ</t>
    </rPh>
    <phoneticPr fontId="14"/>
  </si>
  <si>
    <t>鶏コクシジウム感染症（アセルブリナ・テネラ・マキシマ）混合生ワクチン（シード）</t>
  </si>
  <si>
    <t>109</t>
    <phoneticPr fontId="14"/>
  </si>
  <si>
    <t>2027年3月</t>
    <rPh sb="4" eb="5">
      <t>ネン</t>
    </rPh>
    <rPh sb="6" eb="7">
      <t>ガツ</t>
    </rPh>
    <phoneticPr fontId="14"/>
  </si>
  <si>
    <t>日生研鶏コクシ弱毒生ワクチン（Neca）</t>
    <rPh sb="3" eb="4">
      <t>ニワトリ</t>
    </rPh>
    <rPh sb="7" eb="9">
      <t>ジャクドク</t>
    </rPh>
    <phoneticPr fontId="14"/>
  </si>
  <si>
    <t>鶏コクシジウム感染症（ネカトリックス）生ワクチン（シード）</t>
  </si>
  <si>
    <t>67</t>
    <phoneticPr fontId="14"/>
  </si>
  <si>
    <t>2026年11月</t>
    <phoneticPr fontId="14"/>
  </si>
  <si>
    <t>日生研ＴＧＥ・ＰＥＤ混合
生ワクチン</t>
    <phoneticPr fontId="14"/>
  </si>
  <si>
    <t>豚伝染性胃腸炎･豚流行性
下痢混合生ワクチン（シード）</t>
    <phoneticPr fontId="14"/>
  </si>
  <si>
    <t>95</t>
    <phoneticPr fontId="14"/>
  </si>
  <si>
    <t>2027年4月</t>
    <rPh sb="4" eb="5">
      <t>ネン</t>
    </rPh>
    <rPh sb="6" eb="7">
      <t>ガツ</t>
    </rPh>
    <phoneticPr fontId="14"/>
  </si>
  <si>
    <t>スワインテクトＡＰＸ－ME</t>
    <phoneticPr fontId="14"/>
  </si>
  <si>
    <t>豚アクチノバシラス・プルロニューモニエ（1・2・5型、組換え型毒素）感染症（アジュバント・油性アジュバント加）不活化ワクチン（シード）</t>
    <rPh sb="45" eb="47">
      <t>ユセイ</t>
    </rPh>
    <phoneticPr fontId="14"/>
  </si>
  <si>
    <t>18</t>
    <phoneticPr fontId="14"/>
  </si>
  <si>
    <t>2029年2月</t>
    <rPh sb="4" eb="5">
      <t>ネン</t>
    </rPh>
    <rPh sb="6" eb="7">
      <t>ガツ</t>
    </rPh>
    <phoneticPr fontId="14"/>
  </si>
  <si>
    <t>オーシャンテクトＶＮＮ</t>
    <phoneticPr fontId="14"/>
  </si>
  <si>
    <t>まはたウイルス性神経壊死症不活化ワクチン（シード）</t>
    <rPh sb="7" eb="8">
      <t>セイ</t>
    </rPh>
    <rPh sb="8" eb="10">
      <t>シンケイ</t>
    </rPh>
    <rPh sb="10" eb="12">
      <t>エシ</t>
    </rPh>
    <rPh sb="12" eb="13">
      <t>ショウ</t>
    </rPh>
    <phoneticPr fontId="14"/>
  </si>
  <si>
    <t>14</t>
    <phoneticPr fontId="14"/>
  </si>
  <si>
    <t>2027年11月</t>
    <rPh sb="4" eb="5">
      <t>ネン</t>
    </rPh>
    <rPh sb="7" eb="8">
      <t>ガツ</t>
    </rPh>
    <phoneticPr fontId="14"/>
  </si>
  <si>
    <t>破傷風トキソイド「日生研」</t>
  </si>
  <si>
    <t>破傷風（アジュバント加）トキソイド（シード）</t>
  </si>
  <si>
    <t>35</t>
    <phoneticPr fontId="14"/>
  </si>
  <si>
    <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</si>
</sst>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lt;=43585]ggge&quot;年&quot;m&quot;月&quot;;[&gt;=43831]ggge&quot;年&quot;m&quot;月&quot;;ggg&quot;元年&quot;m&quot;月&quot;"/>
    <numFmt numFmtId="178" formatCode="[DBNum3][$-411]0"/>
    <numFmt numFmtId="179" formatCode="[$-F800]dddd\,\ mmmm\ dd\,\ yyyy"/>
    <numFmt numFmtId="180" formatCode="[&lt;=43585]ggge&quot;年&quot;m&quot;月&quot;d&quot;日&quot;;[&gt;=43831]ggge&quot;年&quot;m&quot;月&quot;d&quot;日&quot;;ggg&quot;元年&quot;m&quot;月&quot;d&quot;日&quot;"/>
    <numFmt numFmtId="181" formatCode="#,##0_ "/>
    <numFmt numFmtId="182" formatCode="[$]ggge&quot;年&quot;m&quot;月&quot;d&quot;日&quot;;@" x16r2:formatCode16="[$-ja-JP-x-gannen]ggge&quot;年&quot;m&quot;月&quot;d&quot;日&quot;;@"/>
    <numFmt numFmtId="185" formatCode="[$]ggge&quot;年&quot;m&quot;月&quot;d&quot;日&quot;;@" x16r2:formatCode16="[$-ja-JP-x-gannen,80]ggge&quot;年&quot;m&quot;月&quot;d&quot;日&quot;;@"/>
  </numFmts>
  <fonts count="18" x14ac:knownFonts="1">
    <font>
      <sz val="11"/>
      <color theme="1"/>
      <name val="ＭＳ Ｐゴシック"/>
      <family val="2"/>
      <charset val="128"/>
      <scheme val="minor"/>
    </font>
    <font>
      <sz val="6"/>
      <name val="ＭＳ Ｐゴシック"/>
      <family val="2"/>
      <charset val="128"/>
      <scheme val="minor"/>
    </font>
    <font>
      <sz val="10"/>
      <color rgb="FF000000"/>
      <name val="Times New Roman"/>
      <family val="1"/>
    </font>
    <font>
      <sz val="10"/>
      <color rgb="FF000000"/>
      <name val="Times New Roman"/>
      <family val="1"/>
    </font>
    <font>
      <sz val="10"/>
      <color rgb="FF000000"/>
      <name val="Times New Roman"/>
      <family val="1"/>
    </font>
    <font>
      <sz val="10"/>
      <color rgb="FF000000"/>
      <name val="Times New Roman"/>
      <family val="1"/>
    </font>
    <font>
      <sz val="10"/>
      <color rgb="FF000000"/>
      <name val="Times New Roman"/>
      <family val="1"/>
    </font>
    <font>
      <sz val="10"/>
      <color rgb="FF000000"/>
      <name val="Times New Roman"/>
      <family val="1"/>
    </font>
    <font>
      <sz val="10"/>
      <color rgb="FF000000"/>
      <name val="Times New Roman"/>
      <family val="1"/>
    </font>
    <font>
      <sz val="10"/>
      <color rgb="FF000000"/>
      <name val="Times New Roman"/>
      <family val="1"/>
    </font>
    <font>
      <sz val="12"/>
      <color theme="1"/>
      <name val="ＭＳ 明朝"/>
      <family val="1"/>
      <charset val="128"/>
    </font>
    <font>
      <b/>
      <sz val="12"/>
      <color theme="1"/>
      <name val="ＭＳ 明朝"/>
      <family val="1"/>
      <charset val="128"/>
    </font>
    <font>
      <sz val="11"/>
      <color rgb="FF000000"/>
      <name val="ＭＳ 明朝"/>
      <family val="1"/>
      <charset val="128"/>
    </font>
    <font>
      <sz val="11"/>
      <name val="ＭＳ 明朝"/>
      <family val="1"/>
      <charset val="128"/>
    </font>
    <font>
      <sz val="6"/>
      <name val="ＭＳ Ｐゴシック"/>
      <family val="3"/>
      <charset val="128"/>
    </font>
    <font>
      <sz val="11"/>
      <color rgb="FF000000"/>
      <name val="ＭＳ Ｐ明朝"/>
      <family val="1"/>
      <charset val="128"/>
    </font>
    <font>
      <sz val="11"/>
      <color theme="1"/>
      <name val="ＭＳ 明朝"/>
      <family val="1"/>
      <charset val="128"/>
    </font>
    <font>
      <sz val="11"/>
      <name val="ＭＳ Ｐ明朝"/>
      <family val="1"/>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s>
  <cellStyleXfs count="10">
    <xf numFmtId="0" fontId="0" fillId="0" borderId="0">
      <alignment vertical="center"/>
    </xf>
    <xf numFmtId="0" fontId="2" fillId="0" borderId="0"/>
    <xf numFmtId="38" fontId="2" fillId="0" borderId="0" applyFont="0" applyFill="0" applyBorder="0" applyAlignment="0" applyProtection="0">
      <alignment vertical="center"/>
    </xf>
    <xf numFmtId="0" fontId="3" fillId="0" borderId="0"/>
    <xf numFmtId="0" fontId="4" fillId="0" borderId="0"/>
    <xf numFmtId="0" fontId="5" fillId="0" borderId="0"/>
    <xf numFmtId="0" fontId="6" fillId="0" borderId="0"/>
    <xf numFmtId="0" fontId="7" fillId="0" borderId="0"/>
    <xf numFmtId="0" fontId="8" fillId="0" borderId="0"/>
    <xf numFmtId="0" fontId="9" fillId="0" borderId="0"/>
  </cellStyleXfs>
  <cellXfs count="71">
    <xf numFmtId="0" fontId="0" fillId="0" borderId="0" xfId="0">
      <alignment vertical="center"/>
    </xf>
    <xf numFmtId="0" fontId="10" fillId="0" borderId="0" xfId="0" applyFont="1" applyAlignment="1">
      <alignment horizontal="left" vertical="center"/>
    </xf>
    <xf numFmtId="0" fontId="11" fillId="0" borderId="0" xfId="0" applyFont="1" applyAlignment="1">
      <alignment horizontal="left" vertical="center" wrapText="1"/>
    </xf>
    <xf numFmtId="176" fontId="10" fillId="0" borderId="0" xfId="0" applyNumberFormat="1" applyFont="1">
      <alignment vertical="center"/>
    </xf>
    <xf numFmtId="0" fontId="10" fillId="0" borderId="0" xfId="0" applyFont="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3" xfId="0" applyFont="1" applyBorder="1">
      <alignment vertical="center"/>
    </xf>
    <xf numFmtId="0" fontId="10" fillId="0" borderId="2" xfId="0" applyFont="1" applyBorder="1">
      <alignment vertical="center"/>
    </xf>
    <xf numFmtId="0" fontId="10" fillId="0" borderId="0" xfId="0" applyFont="1" applyAlignment="1">
      <alignment horizontal="center"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0" xfId="0" applyFont="1" applyAlignment="1">
      <alignment horizontal="left" vertical="center" wrapText="1"/>
    </xf>
    <xf numFmtId="0" fontId="15" fillId="0" borderId="4" xfId="0" applyFont="1" applyBorder="1" applyAlignment="1">
      <alignment horizontal="left" vertical="center" wrapText="1"/>
    </xf>
    <xf numFmtId="0" fontId="16" fillId="0" borderId="1" xfId="0" applyFont="1" applyBorder="1" applyAlignment="1">
      <alignment vertical="center" wrapText="1"/>
    </xf>
    <xf numFmtId="58" fontId="17" fillId="0" borderId="4" xfId="0" applyNumberFormat="1" applyFont="1" applyBorder="1" applyAlignment="1">
      <alignment horizontal="left" vertical="center" wrapText="1"/>
    </xf>
    <xf numFmtId="0" fontId="12" fillId="0" borderId="4" xfId="0" applyFont="1" applyBorder="1" applyAlignment="1">
      <alignment horizontal="left" vertical="center" wrapText="1"/>
    </xf>
    <xf numFmtId="49" fontId="12" fillId="0" borderId="4" xfId="0" applyNumberFormat="1" applyFont="1" applyBorder="1" applyAlignment="1">
      <alignment horizontal="left" vertical="center" wrapText="1"/>
    </xf>
    <xf numFmtId="58" fontId="13" fillId="0" borderId="4" xfId="0" applyNumberFormat="1" applyFont="1" applyBorder="1" applyAlignment="1">
      <alignment horizontal="left" vertical="center" wrapText="1"/>
    </xf>
    <xf numFmtId="3" fontId="12" fillId="0" borderId="4" xfId="0" applyNumberFormat="1" applyFont="1" applyBorder="1" applyAlignment="1">
      <alignment vertical="center" wrapText="1"/>
    </xf>
    <xf numFmtId="0" fontId="12" fillId="2" borderId="4" xfId="0" applyFont="1" applyFill="1" applyBorder="1" applyAlignment="1">
      <alignment horizontal="left" vertical="center" wrapText="1"/>
    </xf>
    <xf numFmtId="180" fontId="12" fillId="2" borderId="4" xfId="0" applyNumberFormat="1" applyFont="1" applyFill="1" applyBorder="1" applyAlignment="1">
      <alignment horizontal="left" vertical="center" wrapText="1"/>
    </xf>
    <xf numFmtId="181" fontId="12" fillId="2" borderId="4" xfId="0" applyNumberFormat="1" applyFont="1" applyFill="1" applyBorder="1" applyAlignment="1">
      <alignment horizontal="right" vertical="center" wrapText="1"/>
    </xf>
    <xf numFmtId="177" fontId="12" fillId="2" borderId="4" xfId="0" applyNumberFormat="1"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4" xfId="1" applyFont="1" applyFill="1" applyBorder="1" applyAlignment="1">
      <alignment horizontal="left" vertical="center" wrapText="1"/>
    </xf>
    <xf numFmtId="180" fontId="12" fillId="2" borderId="4" xfId="1" applyNumberFormat="1" applyFont="1" applyFill="1" applyBorder="1" applyAlignment="1">
      <alignment horizontal="left" vertical="center" wrapText="1"/>
    </xf>
    <xf numFmtId="181" fontId="16" fillId="2" borderId="4" xfId="1" applyNumberFormat="1" applyFont="1" applyFill="1" applyBorder="1" applyAlignment="1">
      <alignment horizontal="right" vertical="center" wrapText="1"/>
    </xf>
    <xf numFmtId="177" fontId="12" fillId="2" borderId="4" xfId="1" applyNumberFormat="1" applyFont="1" applyFill="1" applyBorder="1" applyAlignment="1">
      <alignment horizontal="left" vertical="center" wrapText="1"/>
    </xf>
    <xf numFmtId="49" fontId="12" fillId="2" borderId="4" xfId="0" applyNumberFormat="1" applyFont="1" applyFill="1" applyBorder="1" applyAlignment="1">
      <alignment horizontal="left" vertical="center" wrapText="1"/>
    </xf>
    <xf numFmtId="181" fontId="16" fillId="2" borderId="4" xfId="0" applyNumberFormat="1" applyFont="1" applyFill="1" applyBorder="1" applyAlignment="1">
      <alignment horizontal="right" vertical="center" wrapText="1"/>
    </xf>
    <xf numFmtId="177" fontId="12" fillId="2" borderId="6" xfId="0" applyNumberFormat="1" applyFont="1" applyFill="1" applyBorder="1" applyAlignment="1">
      <alignment horizontal="left" vertical="center" wrapText="1"/>
    </xf>
    <xf numFmtId="0" fontId="12" fillId="0" borderId="1" xfId="0" applyFont="1" applyBorder="1" applyAlignment="1">
      <alignment horizontal="left" vertical="center"/>
    </xf>
    <xf numFmtId="38" fontId="12" fillId="0" borderId="1" xfId="2" applyFont="1" applyFill="1" applyBorder="1" applyAlignment="1">
      <alignment horizontal="right" vertical="center"/>
    </xf>
    <xf numFmtId="177" fontId="12" fillId="2" borderId="5" xfId="0" applyNumberFormat="1" applyFont="1" applyFill="1" applyBorder="1" applyAlignment="1">
      <alignment horizontal="left" vertical="center" wrapText="1"/>
    </xf>
    <xf numFmtId="178" fontId="13" fillId="0" borderId="1" xfId="0" applyNumberFormat="1" applyFont="1" applyBorder="1" applyAlignment="1">
      <alignment horizontal="left" vertical="center" wrapText="1"/>
    </xf>
    <xf numFmtId="49" fontId="13" fillId="0" borderId="1" xfId="0" applyNumberFormat="1" applyFont="1" applyBorder="1" applyAlignment="1">
      <alignment horizontal="left" vertical="center" wrapText="1"/>
    </xf>
    <xf numFmtId="3" fontId="13" fillId="0" borderId="1" xfId="0" applyNumberFormat="1" applyFont="1" applyBorder="1" applyAlignment="1">
      <alignment horizontal="right" vertical="center" wrapText="1"/>
    </xf>
    <xf numFmtId="0" fontId="12" fillId="0" borderId="4" xfId="0" applyFont="1" applyBorder="1" applyAlignment="1">
      <alignment horizontal="left" vertical="top" wrapText="1"/>
    </xf>
    <xf numFmtId="185" fontId="12" fillId="0" borderId="4" xfId="0" applyNumberFormat="1" applyFont="1" applyBorder="1" applyAlignment="1">
      <alignment horizontal="left" vertical="top" wrapText="1"/>
    </xf>
    <xf numFmtId="3" fontId="12" fillId="0" borderId="7" xfId="0" applyNumberFormat="1" applyFont="1" applyBorder="1" applyAlignment="1">
      <alignment horizontal="right" vertical="top" wrapText="1"/>
    </xf>
    <xf numFmtId="49" fontId="12" fillId="0" borderId="8" xfId="0" applyNumberFormat="1" applyFont="1" applyBorder="1" applyAlignment="1">
      <alignment horizontal="left" vertical="top" wrapText="1"/>
    </xf>
    <xf numFmtId="182" fontId="12" fillId="0" borderId="1" xfId="0" applyNumberFormat="1" applyFont="1" applyBorder="1" applyAlignment="1">
      <alignment horizontal="left" vertical="top" wrapText="1"/>
    </xf>
    <xf numFmtId="0" fontId="16" fillId="0" borderId="4" xfId="0" applyFont="1" applyBorder="1" applyAlignment="1">
      <alignment horizontal="left" vertical="center" wrapText="1"/>
    </xf>
    <xf numFmtId="178" fontId="16" fillId="0" borderId="4" xfId="0" applyNumberFormat="1" applyFont="1" applyBorder="1" applyAlignment="1">
      <alignment horizontal="left" vertical="center" wrapText="1"/>
    </xf>
    <xf numFmtId="178" fontId="12" fillId="0" borderId="4" xfId="0" applyNumberFormat="1" applyFont="1" applyBorder="1" applyAlignment="1">
      <alignment horizontal="left" vertical="center" wrapText="1"/>
    </xf>
    <xf numFmtId="49" fontId="16" fillId="0" borderId="4" xfId="0" applyNumberFormat="1" applyFont="1" applyBorder="1" applyAlignment="1">
      <alignment horizontal="left" vertical="center" wrapText="1"/>
    </xf>
    <xf numFmtId="58" fontId="16" fillId="0" borderId="4" xfId="0" applyNumberFormat="1" applyFont="1" applyBorder="1" applyAlignment="1">
      <alignment horizontal="left" vertical="center" wrapText="1"/>
    </xf>
    <xf numFmtId="3" fontId="16" fillId="0" borderId="4" xfId="0" applyNumberFormat="1" applyFont="1" applyBorder="1" applyAlignment="1">
      <alignment horizontal="right" vertical="center" wrapText="1"/>
    </xf>
    <xf numFmtId="49" fontId="16" fillId="0" borderId="6" xfId="0" applyNumberFormat="1" applyFont="1" applyBorder="1" applyAlignment="1">
      <alignment horizontal="left" vertical="center" wrapText="1"/>
    </xf>
    <xf numFmtId="0" fontId="13" fillId="0" borderId="4" xfId="1" applyFont="1" applyBorder="1" applyAlignment="1">
      <alignment horizontal="left" vertical="center" wrapText="1"/>
    </xf>
    <xf numFmtId="0" fontId="16" fillId="0" borderId="4" xfId="1" applyFont="1" applyBorder="1" applyAlignment="1">
      <alignment horizontal="left" vertical="center" wrapText="1"/>
    </xf>
    <xf numFmtId="49" fontId="16" fillId="0" borderId="4" xfId="1" applyNumberFormat="1" applyFont="1" applyBorder="1" applyAlignment="1">
      <alignment horizontal="center" vertical="center" wrapText="1"/>
    </xf>
    <xf numFmtId="179" fontId="16" fillId="0" borderId="4" xfId="1" applyNumberFormat="1" applyFont="1" applyBorder="1" applyAlignment="1">
      <alignment horizontal="center" vertical="center" wrapText="1"/>
    </xf>
    <xf numFmtId="3" fontId="16" fillId="0" borderId="4" xfId="1" applyNumberFormat="1" applyFont="1" applyBorder="1" applyAlignment="1">
      <alignment horizontal="right" vertical="center" wrapText="1"/>
    </xf>
    <xf numFmtId="0" fontId="13" fillId="0" borderId="9" xfId="1" applyFont="1" applyBorder="1" applyAlignment="1">
      <alignment horizontal="left" vertical="center" wrapText="1"/>
    </xf>
    <xf numFmtId="0" fontId="16" fillId="0" borderId="10" xfId="1" applyFont="1" applyBorder="1" applyAlignment="1">
      <alignment horizontal="left" vertical="center" wrapText="1"/>
    </xf>
    <xf numFmtId="3" fontId="12" fillId="0" borderId="4" xfId="1" applyNumberFormat="1" applyFont="1" applyBorder="1" applyAlignment="1">
      <alignment horizontal="right" vertical="center" wrapText="1"/>
    </xf>
    <xf numFmtId="0" fontId="12" fillId="0" borderId="4" xfId="1" applyFont="1" applyBorder="1" applyAlignment="1">
      <alignment horizontal="left" vertical="center" wrapText="1"/>
    </xf>
    <xf numFmtId="49" fontId="12" fillId="0" borderId="4" xfId="1" applyNumberFormat="1" applyFont="1" applyBorder="1" applyAlignment="1">
      <alignment horizontal="center" vertical="center" wrapText="1"/>
    </xf>
    <xf numFmtId="49" fontId="12" fillId="0" borderId="4" xfId="1" applyNumberFormat="1" applyFont="1" applyBorder="1" applyAlignment="1">
      <alignment horizontal="left" vertical="center" wrapText="1"/>
    </xf>
    <xf numFmtId="0" fontId="13" fillId="0" borderId="4" xfId="0" applyFont="1" applyBorder="1" applyAlignment="1">
      <alignment horizontal="left" vertical="center" wrapText="1"/>
    </xf>
    <xf numFmtId="49" fontId="12" fillId="0" borderId="4" xfId="0" applyNumberFormat="1" applyFont="1" applyBorder="1" applyAlignment="1">
      <alignment horizontal="center" vertical="center" wrapText="1"/>
    </xf>
    <xf numFmtId="179" fontId="16" fillId="0" borderId="4" xfId="0" applyNumberFormat="1" applyFont="1" applyBorder="1" applyAlignment="1">
      <alignment horizontal="center" vertical="center" wrapText="1"/>
    </xf>
    <xf numFmtId="3" fontId="12" fillId="0" borderId="4" xfId="0" applyNumberFormat="1" applyFont="1" applyBorder="1" applyAlignment="1">
      <alignment horizontal="right" vertical="center" wrapText="1"/>
    </xf>
    <xf numFmtId="0" fontId="13" fillId="0" borderId="9" xfId="0" applyFont="1" applyBorder="1" applyAlignment="1">
      <alignment horizontal="left" vertical="center" wrapText="1"/>
    </xf>
    <xf numFmtId="0" fontId="12" fillId="0" borderId="10" xfId="0" applyFont="1" applyBorder="1" applyAlignment="1">
      <alignment horizontal="left" vertical="center" wrapText="1"/>
    </xf>
    <xf numFmtId="49" fontId="17" fillId="0" borderId="4" xfId="0" quotePrefix="1" applyNumberFormat="1" applyFont="1" applyBorder="1" applyAlignment="1">
      <alignment horizontal="left" vertical="center" wrapText="1"/>
    </xf>
    <xf numFmtId="3" fontId="17" fillId="0" borderId="4" xfId="0" applyNumberFormat="1" applyFont="1" applyBorder="1" applyAlignment="1">
      <alignment horizontal="right" vertical="center" wrapText="1"/>
    </xf>
    <xf numFmtId="49" fontId="17" fillId="0" borderId="4" xfId="0" applyNumberFormat="1" applyFont="1" applyBorder="1" applyAlignment="1">
      <alignment horizontal="left" vertical="center"/>
    </xf>
    <xf numFmtId="49" fontId="17" fillId="0" borderId="4" xfId="0" applyNumberFormat="1" applyFont="1" applyBorder="1" applyAlignment="1">
      <alignment horizontal="left" vertical="center" wrapText="1"/>
    </xf>
  </cellXfs>
  <cellStyles count="10">
    <cellStyle name="桁区切り 2" xfId="2" xr:uid="{00000000-0005-0000-0000-000000000000}"/>
    <cellStyle name="標準" xfId="0" builtinId="0"/>
    <cellStyle name="標準 2" xfId="1"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 name="標準 9"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28"/>
  <sheetViews>
    <sheetView tabSelected="1" view="pageBreakPreview" zoomScale="80" zoomScaleNormal="100" zoomScaleSheetLayoutView="80" workbookViewId="0">
      <selection activeCell="G11" sqref="G11"/>
    </sheetView>
  </sheetViews>
  <sheetFormatPr defaultColWidth="9" defaultRowHeight="14.25" x14ac:dyDescent="0.15"/>
  <cols>
    <col min="1" max="1" width="25.875" style="1" customWidth="1"/>
    <col min="2" max="2" width="50.625" style="12" customWidth="1"/>
    <col min="3" max="3" width="34.375" style="1" customWidth="1"/>
    <col min="4" max="4" width="11.625" style="1" customWidth="1"/>
    <col min="5" max="5" width="23" style="1" bestFit="1" customWidth="1"/>
    <col min="6" max="6" width="13.875" style="3" bestFit="1" customWidth="1"/>
    <col min="7" max="7" width="8" style="4" bestFit="1" customWidth="1"/>
    <col min="8" max="8" width="14.75" style="1" customWidth="1"/>
    <col min="9" max="9" width="23.375" style="4" customWidth="1"/>
    <col min="10" max="16384" width="9" style="4"/>
  </cols>
  <sheetData>
    <row r="2" spans="1:8" x14ac:dyDescent="0.15">
      <c r="A2" s="1" t="s">
        <v>7</v>
      </c>
      <c r="B2" s="2"/>
    </row>
    <row r="4" spans="1:8" s="9" customFormat="1" x14ac:dyDescent="0.15">
      <c r="A4" s="5" t="s">
        <v>0</v>
      </c>
      <c r="B4" s="6" t="s">
        <v>1</v>
      </c>
      <c r="C4" s="5" t="s">
        <v>2</v>
      </c>
      <c r="D4" s="5" t="s">
        <v>3</v>
      </c>
      <c r="E4" s="5" t="s">
        <v>4</v>
      </c>
      <c r="F4" s="7" t="s">
        <v>5</v>
      </c>
      <c r="G4" s="8"/>
      <c r="H4" s="5" t="s">
        <v>6</v>
      </c>
    </row>
    <row r="5" spans="1:8" ht="27" x14ac:dyDescent="0.15">
      <c r="A5" s="16" t="s">
        <v>8</v>
      </c>
      <c r="B5" s="16" t="s">
        <v>9</v>
      </c>
      <c r="C5" s="14" t="s">
        <v>13</v>
      </c>
      <c r="D5" s="17" t="s">
        <v>10</v>
      </c>
      <c r="E5" s="18" t="s">
        <v>11</v>
      </c>
      <c r="F5" s="19">
        <v>1173900</v>
      </c>
      <c r="G5" s="17" t="s">
        <v>108</v>
      </c>
      <c r="H5" s="17" t="s">
        <v>12</v>
      </c>
    </row>
    <row r="6" spans="1:8" ht="24.75" customHeight="1" x14ac:dyDescent="0.15">
      <c r="A6" s="20" t="s">
        <v>14</v>
      </c>
      <c r="B6" s="20" t="s">
        <v>15</v>
      </c>
      <c r="C6" s="20" t="s">
        <v>25</v>
      </c>
      <c r="D6" s="20">
        <v>46</v>
      </c>
      <c r="E6" s="21">
        <v>46009</v>
      </c>
      <c r="F6" s="22">
        <v>2559000</v>
      </c>
      <c r="G6" s="20" t="s">
        <v>16</v>
      </c>
      <c r="H6" s="23">
        <v>46784</v>
      </c>
    </row>
    <row r="7" spans="1:8" ht="24.75" customHeight="1" x14ac:dyDescent="0.15">
      <c r="A7" s="24" t="s">
        <v>17</v>
      </c>
      <c r="B7" s="20" t="s">
        <v>18</v>
      </c>
      <c r="C7" s="20" t="s">
        <v>25</v>
      </c>
      <c r="D7" s="25">
        <v>10</v>
      </c>
      <c r="E7" s="26">
        <v>46038</v>
      </c>
      <c r="F7" s="27">
        <v>9899000</v>
      </c>
      <c r="G7" s="36" t="s">
        <v>31</v>
      </c>
      <c r="H7" s="28">
        <v>47058</v>
      </c>
    </row>
    <row r="8" spans="1:8" ht="24.75" customHeight="1" x14ac:dyDescent="0.15">
      <c r="A8" s="20" t="s">
        <v>19</v>
      </c>
      <c r="B8" s="20" t="s">
        <v>20</v>
      </c>
      <c r="C8" s="20" t="s">
        <v>25</v>
      </c>
      <c r="D8" s="29" t="s">
        <v>21</v>
      </c>
      <c r="E8" s="21">
        <v>46052</v>
      </c>
      <c r="F8" s="30">
        <v>9604000</v>
      </c>
      <c r="G8" s="36" t="s">
        <v>31</v>
      </c>
      <c r="H8" s="31">
        <v>47119</v>
      </c>
    </row>
    <row r="9" spans="1:8" ht="24.75" customHeight="1" x14ac:dyDescent="0.15">
      <c r="A9" s="32" t="s">
        <v>22</v>
      </c>
      <c r="B9" s="10" t="s">
        <v>23</v>
      </c>
      <c r="C9" s="10" t="s">
        <v>25</v>
      </c>
      <c r="D9" s="32" t="s">
        <v>24</v>
      </c>
      <c r="E9" s="21">
        <v>46052</v>
      </c>
      <c r="F9" s="33">
        <v>17700000</v>
      </c>
      <c r="G9" s="36" t="s">
        <v>31</v>
      </c>
      <c r="H9" s="34">
        <v>47150</v>
      </c>
    </row>
    <row r="10" spans="1:8" ht="67.5" x14ac:dyDescent="0.15">
      <c r="A10" s="11" t="s">
        <v>26</v>
      </c>
      <c r="B10" s="35" t="s">
        <v>27</v>
      </c>
      <c r="C10" s="35" t="s">
        <v>33</v>
      </c>
      <c r="D10" s="36" t="s">
        <v>28</v>
      </c>
      <c r="E10" s="11" t="s">
        <v>29</v>
      </c>
      <c r="F10" s="37" t="s">
        <v>30</v>
      </c>
      <c r="G10" s="36" t="s">
        <v>31</v>
      </c>
      <c r="H10" s="36" t="s">
        <v>32</v>
      </c>
    </row>
    <row r="11" spans="1:8" ht="54" x14ac:dyDescent="0.15">
      <c r="A11" s="38" t="s">
        <v>34</v>
      </c>
      <c r="B11" s="38" t="s">
        <v>35</v>
      </c>
      <c r="C11" s="38" t="s">
        <v>45</v>
      </c>
      <c r="D11" s="38">
        <v>74</v>
      </c>
      <c r="E11" s="39" t="s">
        <v>36</v>
      </c>
      <c r="F11" s="40">
        <v>40460</v>
      </c>
      <c r="G11" s="69" t="s">
        <v>31</v>
      </c>
      <c r="H11" s="42" t="s">
        <v>37</v>
      </c>
    </row>
    <row r="12" spans="1:8" ht="54" x14ac:dyDescent="0.15">
      <c r="A12" s="38" t="s">
        <v>38</v>
      </c>
      <c r="B12" s="38" t="s">
        <v>39</v>
      </c>
      <c r="C12" s="38" t="s">
        <v>45</v>
      </c>
      <c r="D12" s="38">
        <v>28</v>
      </c>
      <c r="E12" s="39" t="s">
        <v>40</v>
      </c>
      <c r="F12" s="40">
        <v>62140</v>
      </c>
      <c r="G12" s="41" t="s">
        <v>108</v>
      </c>
      <c r="H12" s="42" t="s">
        <v>41</v>
      </c>
    </row>
    <row r="13" spans="1:8" ht="54" x14ac:dyDescent="0.15">
      <c r="A13" s="38" t="s">
        <v>42</v>
      </c>
      <c r="B13" s="38" t="s">
        <v>43</v>
      </c>
      <c r="C13" s="38" t="s">
        <v>45</v>
      </c>
      <c r="D13" s="38">
        <v>99</v>
      </c>
      <c r="E13" s="39" t="s">
        <v>44</v>
      </c>
      <c r="F13" s="40">
        <v>334000</v>
      </c>
      <c r="G13" s="41" t="s">
        <v>108</v>
      </c>
      <c r="H13" s="42" t="s">
        <v>37</v>
      </c>
    </row>
    <row r="14" spans="1:8" ht="36" customHeight="1" x14ac:dyDescent="0.15">
      <c r="A14" s="43" t="s">
        <v>46</v>
      </c>
      <c r="B14" s="44" t="s">
        <v>47</v>
      </c>
      <c r="C14" s="45" t="s">
        <v>48</v>
      </c>
      <c r="D14" s="46" t="s">
        <v>49</v>
      </c>
      <c r="E14" s="47" t="s">
        <v>50</v>
      </c>
      <c r="F14" s="48">
        <v>1152000</v>
      </c>
      <c r="G14" s="69" t="s">
        <v>31</v>
      </c>
      <c r="H14" s="46" t="s">
        <v>51</v>
      </c>
    </row>
    <row r="15" spans="1:8" ht="36" customHeight="1" x14ac:dyDescent="0.15">
      <c r="A15" s="43" t="s">
        <v>52</v>
      </c>
      <c r="B15" s="44" t="s">
        <v>53</v>
      </c>
      <c r="C15" s="45" t="s">
        <v>48</v>
      </c>
      <c r="D15" s="46" t="s">
        <v>54</v>
      </c>
      <c r="E15" s="47" t="s">
        <v>55</v>
      </c>
      <c r="F15" s="48">
        <v>71520000</v>
      </c>
      <c r="G15" s="69" t="s">
        <v>31</v>
      </c>
      <c r="H15" s="46" t="s">
        <v>56</v>
      </c>
    </row>
    <row r="16" spans="1:8" ht="36" customHeight="1" x14ac:dyDescent="0.15">
      <c r="A16" s="43" t="s">
        <v>57</v>
      </c>
      <c r="B16" s="44" t="s">
        <v>58</v>
      </c>
      <c r="C16" s="45" t="s">
        <v>48</v>
      </c>
      <c r="D16" s="49" t="s">
        <v>59</v>
      </c>
      <c r="E16" s="47" t="s">
        <v>60</v>
      </c>
      <c r="F16" s="48">
        <v>131400000</v>
      </c>
      <c r="G16" s="69" t="s">
        <v>31</v>
      </c>
      <c r="H16" s="46" t="s">
        <v>61</v>
      </c>
    </row>
    <row r="17" spans="1:8" ht="40.5" customHeight="1" x14ac:dyDescent="0.15">
      <c r="A17" s="43" t="s">
        <v>62</v>
      </c>
      <c r="B17" s="44" t="s">
        <v>63</v>
      </c>
      <c r="C17" s="45" t="s">
        <v>48</v>
      </c>
      <c r="D17" s="46" t="s">
        <v>64</v>
      </c>
      <c r="E17" s="47" t="s">
        <v>65</v>
      </c>
      <c r="F17" s="48">
        <v>1160400</v>
      </c>
      <c r="G17" s="46" t="s">
        <v>108</v>
      </c>
      <c r="H17" s="46" t="s">
        <v>66</v>
      </c>
    </row>
    <row r="18" spans="1:8" ht="40.5" customHeight="1" x14ac:dyDescent="0.15">
      <c r="A18" s="43" t="s">
        <v>62</v>
      </c>
      <c r="B18" s="44" t="s">
        <v>63</v>
      </c>
      <c r="C18" s="45" t="s">
        <v>48</v>
      </c>
      <c r="D18" s="46" t="s">
        <v>67</v>
      </c>
      <c r="E18" s="47" t="s">
        <v>68</v>
      </c>
      <c r="F18" s="48">
        <v>1177700</v>
      </c>
      <c r="G18" s="46" t="s">
        <v>108</v>
      </c>
      <c r="H18" s="46" t="s">
        <v>37</v>
      </c>
    </row>
    <row r="19" spans="1:8" ht="40.5" customHeight="1" x14ac:dyDescent="0.15">
      <c r="A19" s="43" t="s">
        <v>69</v>
      </c>
      <c r="B19" s="44" t="s">
        <v>70</v>
      </c>
      <c r="C19" s="45" t="s">
        <v>48</v>
      </c>
      <c r="D19" s="46" t="s">
        <v>71</v>
      </c>
      <c r="E19" s="47" t="s">
        <v>72</v>
      </c>
      <c r="F19" s="48">
        <v>747850</v>
      </c>
      <c r="G19" s="46" t="s">
        <v>108</v>
      </c>
      <c r="H19" s="46" t="s">
        <v>73</v>
      </c>
    </row>
    <row r="20" spans="1:8" ht="32.25" customHeight="1" x14ac:dyDescent="0.15">
      <c r="A20" s="13" t="s">
        <v>74</v>
      </c>
      <c r="B20" s="13" t="s">
        <v>75</v>
      </c>
      <c r="C20" s="13" t="s">
        <v>76</v>
      </c>
      <c r="D20" s="67" t="s">
        <v>77</v>
      </c>
      <c r="E20" s="15">
        <v>46015</v>
      </c>
      <c r="F20" s="68">
        <f>7030*5000</f>
        <v>35150000</v>
      </c>
      <c r="G20" s="69" t="s">
        <v>31</v>
      </c>
      <c r="H20" s="70" t="s">
        <v>78</v>
      </c>
    </row>
    <row r="21" spans="1:8" ht="32.25" customHeight="1" x14ac:dyDescent="0.15">
      <c r="A21" s="13" t="s">
        <v>74</v>
      </c>
      <c r="B21" s="13" t="s">
        <v>75</v>
      </c>
      <c r="C21" s="13" t="s">
        <v>76</v>
      </c>
      <c r="D21" s="67" t="s">
        <v>79</v>
      </c>
      <c r="E21" s="15">
        <v>46037</v>
      </c>
      <c r="F21" s="68">
        <f>7115*5000</f>
        <v>35575000</v>
      </c>
      <c r="G21" s="69" t="s">
        <v>31</v>
      </c>
      <c r="H21" s="70" t="s">
        <v>80</v>
      </c>
    </row>
    <row r="22" spans="1:8" ht="30.75" customHeight="1" x14ac:dyDescent="0.15">
      <c r="A22" s="50" t="s">
        <v>81</v>
      </c>
      <c r="B22" s="51" t="s">
        <v>75</v>
      </c>
      <c r="C22" s="51" t="s">
        <v>82</v>
      </c>
      <c r="D22" s="52" t="s">
        <v>83</v>
      </c>
      <c r="E22" s="53">
        <v>46059</v>
      </c>
      <c r="F22" s="54">
        <f>3000*9228</f>
        <v>27684000</v>
      </c>
      <c r="G22" s="69" t="s">
        <v>31</v>
      </c>
      <c r="H22" s="52" t="s">
        <v>84</v>
      </c>
    </row>
    <row r="23" spans="1:8" ht="30.75" customHeight="1" x14ac:dyDescent="0.15">
      <c r="A23" s="55" t="s">
        <v>85</v>
      </c>
      <c r="B23" s="56" t="s">
        <v>86</v>
      </c>
      <c r="C23" s="51" t="s">
        <v>82</v>
      </c>
      <c r="D23" s="52" t="s">
        <v>87</v>
      </c>
      <c r="E23" s="53">
        <v>46003</v>
      </c>
      <c r="F23" s="57">
        <f>1000*11512</f>
        <v>11512000</v>
      </c>
      <c r="G23" s="69" t="s">
        <v>31</v>
      </c>
      <c r="H23" s="52" t="s">
        <v>88</v>
      </c>
    </row>
    <row r="24" spans="1:8" ht="30.75" customHeight="1" x14ac:dyDescent="0.15">
      <c r="A24" s="58" t="s">
        <v>89</v>
      </c>
      <c r="B24" s="58" t="s">
        <v>90</v>
      </c>
      <c r="C24" s="51" t="s">
        <v>82</v>
      </c>
      <c r="D24" s="59" t="s">
        <v>91</v>
      </c>
      <c r="E24" s="53">
        <v>46010</v>
      </c>
      <c r="F24" s="57">
        <f>1000*3289</f>
        <v>3289000</v>
      </c>
      <c r="G24" s="69" t="s">
        <v>31</v>
      </c>
      <c r="H24" s="59" t="s">
        <v>92</v>
      </c>
    </row>
    <row r="25" spans="1:8" ht="30.75" customHeight="1" x14ac:dyDescent="0.15">
      <c r="A25" s="61" t="s">
        <v>93</v>
      </c>
      <c r="B25" s="16" t="s">
        <v>94</v>
      </c>
      <c r="C25" s="51" t="s">
        <v>82</v>
      </c>
      <c r="D25" s="62" t="s">
        <v>95</v>
      </c>
      <c r="E25" s="63">
        <v>45828</v>
      </c>
      <c r="F25" s="64">
        <f>10*13566</f>
        <v>135660</v>
      </c>
      <c r="G25" s="69" t="s">
        <v>31</v>
      </c>
      <c r="H25" s="52" t="s">
        <v>96</v>
      </c>
    </row>
    <row r="26" spans="1:8" ht="47.25" customHeight="1" x14ac:dyDescent="0.15">
      <c r="A26" s="65" t="s">
        <v>97</v>
      </c>
      <c r="B26" s="66" t="s">
        <v>98</v>
      </c>
      <c r="C26" s="51" t="s">
        <v>82</v>
      </c>
      <c r="D26" s="62" t="s">
        <v>99</v>
      </c>
      <c r="E26" s="53">
        <v>46014</v>
      </c>
      <c r="F26" s="64">
        <f>50*20329</f>
        <v>1016450</v>
      </c>
      <c r="G26" s="17" t="s">
        <v>108</v>
      </c>
      <c r="H26" s="62" t="s">
        <v>100</v>
      </c>
    </row>
    <row r="27" spans="1:8" ht="28.5" customHeight="1" x14ac:dyDescent="0.15">
      <c r="A27" s="61" t="s">
        <v>101</v>
      </c>
      <c r="B27" s="16" t="s">
        <v>102</v>
      </c>
      <c r="C27" s="51" t="s">
        <v>82</v>
      </c>
      <c r="D27" s="62" t="s">
        <v>103</v>
      </c>
      <c r="E27" s="53">
        <v>46038</v>
      </c>
      <c r="F27" s="64">
        <f>100*819</f>
        <v>81900</v>
      </c>
      <c r="G27" s="17" t="s">
        <v>108</v>
      </c>
      <c r="H27" s="62" t="s">
        <v>104</v>
      </c>
    </row>
    <row r="28" spans="1:8" ht="27" x14ac:dyDescent="0.15">
      <c r="A28" s="50" t="s">
        <v>105</v>
      </c>
      <c r="B28" s="51" t="s">
        <v>106</v>
      </c>
      <c r="C28" s="51" t="s">
        <v>82</v>
      </c>
      <c r="D28" s="52" t="s">
        <v>107</v>
      </c>
      <c r="E28" s="53">
        <v>46077</v>
      </c>
      <c r="F28" s="54">
        <f>20*1030</f>
        <v>20600</v>
      </c>
      <c r="G28" s="60" t="s">
        <v>108</v>
      </c>
      <c r="H28" s="52" t="s">
        <v>84</v>
      </c>
    </row>
  </sheetData>
  <autoFilter ref="A4:H26" xr:uid="{00000000-0009-0000-0000-000000000000}"/>
  <phoneticPr fontId="1"/>
  <dataValidations count="1">
    <dataValidation imeMode="halfAlpha" allowBlank="1" showInputMessage="1" showErrorMessage="1" sqref="E5:E7 E10:E28" xr:uid="{00000000-0002-0000-0000-000000000000}"/>
  </dataValidations>
  <pageMargins left="0.70866141732283472" right="0.70866141732283472" top="0.74803149606299213" bottom="0.74803149606299213" header="0.31496062992125984" footer="0.31496062992125984"/>
  <pageSetup paperSize="9" scale="48" fitToHeight="0" orientation="portrait"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5eaa6846-6903-46ba-8fbc-20920eb450dd" xsi:nil="true"/>
    <TaxCatchAll xmlns="675252fc-6df6-4bd1-a26a-1bf5d07293e6" xsi:nil="true"/>
    <lcf76f155ced4ddcb4097134ff3c332f xmlns="5eaa6846-6903-46ba-8fbc-20920eb450d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7C069D79DCD92439D7A3FA4E24E91D7" ma:contentTypeVersion="15" ma:contentTypeDescription="新しいドキュメントを作成します。" ma:contentTypeScope="" ma:versionID="04e85d450c7689a989e21e733da5040e">
  <xsd:schema xmlns:xsd="http://www.w3.org/2001/XMLSchema" xmlns:xs="http://www.w3.org/2001/XMLSchema" xmlns:p="http://schemas.microsoft.com/office/2006/metadata/properties" xmlns:ns2="5eaa6846-6903-46ba-8fbc-20920eb450dd" xmlns:ns3="675252fc-6df6-4bd1-a26a-1bf5d07293e6" targetNamespace="http://schemas.microsoft.com/office/2006/metadata/properties" ma:root="true" ma:fieldsID="fde9011ad332e0f44f1e386611b29b9e" ns2:_="" ns3:_="">
    <xsd:import namespace="5eaa6846-6903-46ba-8fbc-20920eb450dd"/>
    <xsd:import namespace="675252fc-6df6-4bd1-a26a-1bf5d07293e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aa6846-6903-46ba-8fbc-20920eb450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5252fc-6df6-4bd1-a26a-1bf5d07293e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5c8326a7-a38d-4044-b4f3-a4c3825f545f}" ma:internalName="TaxCatchAll" ma:showField="CatchAllData" ma:web="675252fc-6df6-4bd1-a26a-1bf5d07293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8FBD93-6AEF-4403-ABEF-EE38601D80CF}">
  <ds:schemaRefs>
    <ds:schemaRef ds:uri="http://schemas.microsoft.com/sharepoint/v3/contenttype/forms"/>
  </ds:schemaRefs>
</ds:datastoreItem>
</file>

<file path=customXml/itemProps2.xml><?xml version="1.0" encoding="utf-8"?>
<ds:datastoreItem xmlns:ds="http://schemas.openxmlformats.org/officeDocument/2006/customXml" ds:itemID="{16231FE0-FEBD-48DF-8C08-9D797405E5DC}">
  <ds:schemaRefs>
    <ds:schemaRef ds:uri="http://schemas.microsoft.com/office/2006/metadata/properties"/>
    <ds:schemaRef ds:uri="http://schemas.microsoft.com/office/infopath/2007/PartnerControls"/>
    <ds:schemaRef ds:uri="5eaa6846-6903-46ba-8fbc-20920eb450dd"/>
    <ds:schemaRef ds:uri="675252fc-6df6-4bd1-a26a-1bf5d07293e6"/>
  </ds:schemaRefs>
</ds:datastoreItem>
</file>

<file path=customXml/itemProps3.xml><?xml version="1.0" encoding="utf-8"?>
<ds:datastoreItem xmlns:ds="http://schemas.openxmlformats.org/officeDocument/2006/customXml" ds:itemID="{A656326C-E707-4ACA-B312-6FA2A61E7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aa6846-6903-46ba-8fbc-20920eb450dd"/>
    <ds:schemaRef ds:uri="675252fc-6df6-4bd1-a26a-1bf5d07293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R803報告</vt:lpstr>
      <vt:lpstr>'R803報告'!Print_Area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2020-12-04T02:54:36Z</dcterms:created>
  <dcterms:modified xsi:type="dcterms:W3CDTF">2026-04-14T05:35:39Z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0x01010047C069D79DCD92439D7A3FA4E24E91D7</vt:lpwstr>
  </property>
  <property fmtid="{D5CDD505-2E9C-101B-9397-08002B2CF9AE}" pid="3" name="Order">
    <vt:r8>2079300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