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37" documentId="13_ncr:1_{077C955A-F686-496C-A92A-27852CBC9EE3}" xr6:coauthVersionLast="47" xr6:coauthVersionMax="47" xr10:uidLastSave="{D17D7DAC-7CE5-4584-B65A-3E8737A73670}"/>
  <bookViews>
    <workbookView xWindow="-120" yWindow="-16320" windowWidth="29040" windowHeight="15720" activeTab="1" xr2:uid="{C97E4405-18E2-4DB8-90DF-FFABA7B83202}"/>
  </bookViews>
  <sheets>
    <sheet name="提案書様式別添" sheetId="12" r:id="rId1"/>
    <sheet name="標準様式(R8)共通" sheetId="15" r:id="rId2"/>
    <sheet name="添付説明" sheetId="7" r:id="rId3"/>
    <sheet name="添付説明 (2)" sheetId="13" r:id="rId4"/>
    <sheet name="添付説明 (3)" sheetId="14" r:id="rId5"/>
    <sheet name="別紙りすと" sheetId="8" state="hidden" r:id="rId6"/>
    <sheet name="リスト（共通）" sheetId="3" state="hidden" r:id="rId7"/>
    <sheet name="転記用BD (協議会)" sheetId="10" state="hidden" r:id="rId8"/>
    <sheet name="転記用BD" sheetId="4" state="hidden" r:id="rId9"/>
  </sheets>
  <definedNames>
    <definedName name="_xlnm._FilterDatabase" localSheetId="8" hidden="1">転記用BD!$A$2:$A$15</definedName>
    <definedName name="_xlnm._FilterDatabase" localSheetId="7" hidden="1">'転記用BD (協議会)'!$A$2:$A$15</definedName>
    <definedName name="_xlnm.Criteria" localSheetId="8">転記用BD!#REF!</definedName>
    <definedName name="_xlnm.Criteria" localSheetId="7">'転記用BD (協議会)'!#REF!</definedName>
    <definedName name="_xlnm.Print_Area" localSheetId="0">提案書様式別添!$A$1:$J$48</definedName>
    <definedName name="_xlnm.Print_Area" localSheetId="2">添付説明!$A$1:$J$148</definedName>
    <definedName name="_xlnm.Print_Area" localSheetId="3">'添付説明 (2)'!$A$1:$J$148</definedName>
    <definedName name="_xlnm.Print_Area" localSheetId="4">'添付説明 (3)'!$A$1:$J$148</definedName>
    <definedName name="_xlnm.Print_Area" localSheetId="1">'標準様式(R8)共通'!$A$1:$AO$547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62" i="15" l="1"/>
  <c r="AE335" i="15"/>
  <c r="R335" i="15"/>
  <c r="AE334" i="15"/>
  <c r="R334" i="15"/>
  <c r="I335" i="15"/>
  <c r="I334" i="15"/>
  <c r="AA335" i="15"/>
  <c r="AA334" i="15"/>
  <c r="AA333" i="15"/>
  <c r="AA332" i="15"/>
  <c r="AA331" i="15"/>
  <c r="R331" i="15"/>
  <c r="U334" i="15"/>
  <c r="U335" i="15"/>
  <c r="U333" i="15"/>
  <c r="U264" i="15"/>
  <c r="X264" i="15" s="1"/>
  <c r="U262" i="15"/>
  <c r="X262" i="15" s="1"/>
  <c r="U331" i="15" l="1"/>
  <c r="AA264" i="15"/>
  <c r="U332" i="15" s="1"/>
  <c r="O404" i="15"/>
  <c r="P5" i="10"/>
  <c r="Q5" i="10"/>
  <c r="R5" i="10"/>
  <c r="S5" i="10"/>
  <c r="T5" i="10"/>
  <c r="P6" i="10"/>
  <c r="Q6" i="10"/>
  <c r="R6" i="10"/>
  <c r="S6" i="10"/>
  <c r="T6" i="10"/>
  <c r="P7" i="10"/>
  <c r="Q7" i="10"/>
  <c r="R7" i="10"/>
  <c r="S7" i="10"/>
  <c r="T7" i="10"/>
  <c r="P8" i="10"/>
  <c r="Q8" i="10"/>
  <c r="R8" i="10"/>
  <c r="S8" i="10"/>
  <c r="T8" i="10"/>
  <c r="P9" i="10"/>
  <c r="Q9" i="10"/>
  <c r="R9" i="10"/>
  <c r="S9" i="10"/>
  <c r="T9" i="10"/>
  <c r="P10" i="10"/>
  <c r="Q10" i="10"/>
  <c r="R10" i="10"/>
  <c r="S10" i="10"/>
  <c r="T10" i="10"/>
  <c r="P11" i="10"/>
  <c r="Q11" i="10"/>
  <c r="R11" i="10"/>
  <c r="S11" i="10"/>
  <c r="T11" i="10"/>
  <c r="P12" i="10"/>
  <c r="Q12" i="10"/>
  <c r="R12" i="10"/>
  <c r="S12" i="10"/>
  <c r="T12" i="10"/>
  <c r="P13" i="10"/>
  <c r="Q13" i="10"/>
  <c r="R13" i="10"/>
  <c r="S13" i="10"/>
  <c r="T13" i="10"/>
  <c r="P14" i="10"/>
  <c r="Q14" i="10"/>
  <c r="R14" i="10"/>
  <c r="S14" i="10"/>
  <c r="T14" i="10"/>
  <c r="P15" i="10"/>
  <c r="Q15" i="10"/>
  <c r="R15" i="10"/>
  <c r="S15" i="10"/>
  <c r="T15" i="10"/>
  <c r="O11" i="10"/>
  <c r="O10" i="10"/>
  <c r="O9" i="10"/>
  <c r="O8" i="10"/>
  <c r="O7" i="10"/>
  <c r="O15" i="10"/>
  <c r="O14" i="10"/>
  <c r="O13" i="10"/>
  <c r="O12" i="10"/>
  <c r="O6" i="10"/>
  <c r="O5" i="10"/>
  <c r="P4" i="10"/>
  <c r="Q4" i="10"/>
  <c r="R4" i="10"/>
  <c r="S4" i="10"/>
  <c r="T4" i="10"/>
  <c r="O4" i="10"/>
  <c r="P3" i="10"/>
  <c r="Q3" i="10"/>
  <c r="R3" i="10"/>
  <c r="S3" i="10"/>
  <c r="T3" i="10"/>
  <c r="O3" i="10"/>
  <c r="P2" i="10"/>
  <c r="Q2" i="10"/>
  <c r="R2" i="10"/>
  <c r="S2" i="10"/>
  <c r="T2" i="10"/>
  <c r="O2" i="10"/>
  <c r="A15" i="10"/>
  <c r="A14" i="10"/>
  <c r="A13" i="10"/>
  <c r="A12" i="10"/>
  <c r="A11" i="10"/>
  <c r="A10" i="10"/>
  <c r="A9" i="10"/>
  <c r="A8" i="10"/>
  <c r="A7" i="10"/>
  <c r="A6" i="10"/>
  <c r="A5" i="10"/>
  <c r="A4" i="10"/>
  <c r="A3" i="10"/>
  <c r="A2" i="10"/>
  <c r="A37" i="10"/>
  <c r="A36" i="10"/>
  <c r="A35" i="10"/>
  <c r="A34" i="10"/>
  <c r="A33" i="10"/>
  <c r="A32" i="10"/>
  <c r="A31" i="10"/>
  <c r="A30" i="10"/>
  <c r="A29" i="10"/>
  <c r="A28" i="10"/>
  <c r="A27" i="10"/>
  <c r="A26" i="10"/>
  <c r="A24" i="10"/>
  <c r="A25" i="10"/>
  <c r="A23" i="10"/>
  <c r="A22" i="10"/>
  <c r="W48" i="15" l="1"/>
  <c r="I48" i="15" l="1"/>
  <c r="O546" i="15" l="1"/>
  <c r="O545" i="15"/>
  <c r="O544" i="15"/>
  <c r="O543" i="15"/>
  <c r="O542" i="15"/>
  <c r="O541" i="15"/>
  <c r="O540" i="15"/>
  <c r="O539" i="15"/>
  <c r="O538" i="15"/>
  <c r="O537" i="15"/>
  <c r="O536" i="15"/>
  <c r="O535" i="15"/>
  <c r="O534" i="15"/>
  <c r="O533" i="15"/>
  <c r="O532" i="15"/>
  <c r="O531" i="15"/>
  <c r="O530" i="15"/>
  <c r="O529" i="15"/>
  <c r="O528" i="15"/>
  <c r="O527" i="15"/>
  <c r="O526" i="15"/>
  <c r="AC525" i="15"/>
  <c r="Y525" i="15"/>
  <c r="T525" i="15"/>
  <c r="O523" i="15"/>
  <c r="O522" i="15"/>
  <c r="O521" i="15"/>
  <c r="O520" i="15"/>
  <c r="O519" i="15"/>
  <c r="O518" i="15"/>
  <c r="O517" i="15"/>
  <c r="O516" i="15"/>
  <c r="O515" i="15"/>
  <c r="O514" i="15"/>
  <c r="O513" i="15"/>
  <c r="O512" i="15"/>
  <c r="O511" i="15"/>
  <c r="O510" i="15"/>
  <c r="O509" i="15"/>
  <c r="O508" i="15"/>
  <c r="O507" i="15"/>
  <c r="AC506" i="15"/>
  <c r="Y506" i="15"/>
  <c r="T506" i="15"/>
  <c r="O504" i="15"/>
  <c r="O503" i="15"/>
  <c r="O502" i="15"/>
  <c r="O501" i="15"/>
  <c r="O500" i="15"/>
  <c r="O499" i="15"/>
  <c r="O498" i="15"/>
  <c r="O497" i="15"/>
  <c r="O496" i="15"/>
  <c r="O495" i="15"/>
  <c r="O494" i="15"/>
  <c r="O493" i="15"/>
  <c r="O492" i="15"/>
  <c r="O491" i="15"/>
  <c r="O490" i="15"/>
  <c r="O489" i="15"/>
  <c r="O488" i="15"/>
  <c r="AC486" i="15"/>
  <c r="Y486" i="15"/>
  <c r="T486" i="15"/>
  <c r="H483" i="15"/>
  <c r="O478" i="15"/>
  <c r="O477" i="15"/>
  <c r="O476" i="15"/>
  <c r="O475" i="15"/>
  <c r="O474" i="15"/>
  <c r="O473" i="15"/>
  <c r="O472" i="15"/>
  <c r="O471" i="15"/>
  <c r="O470" i="15"/>
  <c r="O469" i="15"/>
  <c r="O468" i="15"/>
  <c r="O467" i="15"/>
  <c r="O466" i="15"/>
  <c r="O465" i="15"/>
  <c r="O464" i="15"/>
  <c r="O463" i="15"/>
  <c r="O462" i="15"/>
  <c r="O461" i="15"/>
  <c r="O460" i="15"/>
  <c r="O459" i="15"/>
  <c r="O458" i="15"/>
  <c r="AC457" i="15"/>
  <c r="Y457" i="15"/>
  <c r="T457" i="15"/>
  <c r="O455" i="15"/>
  <c r="O454" i="15"/>
  <c r="O453" i="15"/>
  <c r="O452" i="15"/>
  <c r="O451" i="15"/>
  <c r="O450" i="15"/>
  <c r="O449" i="15"/>
  <c r="O448" i="15"/>
  <c r="O447" i="15"/>
  <c r="O446" i="15"/>
  <c r="O445" i="15"/>
  <c r="O444" i="15"/>
  <c r="O443" i="15"/>
  <c r="O442" i="15"/>
  <c r="O441" i="15"/>
  <c r="O440" i="15"/>
  <c r="O439" i="15"/>
  <c r="AC438" i="15"/>
  <c r="Y438" i="15"/>
  <c r="T438" i="15"/>
  <c r="O436" i="15"/>
  <c r="O435" i="15"/>
  <c r="O434" i="15"/>
  <c r="O433" i="15"/>
  <c r="O432" i="15"/>
  <c r="O431" i="15"/>
  <c r="O430" i="15"/>
  <c r="O429" i="15"/>
  <c r="O428" i="15"/>
  <c r="O427" i="15"/>
  <c r="O426" i="15"/>
  <c r="O425" i="15"/>
  <c r="O424" i="15"/>
  <c r="O423" i="15"/>
  <c r="O422" i="15"/>
  <c r="O421" i="15"/>
  <c r="O420" i="15"/>
  <c r="AC418" i="15"/>
  <c r="Y418" i="15"/>
  <c r="T418" i="15"/>
  <c r="H415" i="15"/>
  <c r="O410" i="15"/>
  <c r="O409" i="15"/>
  <c r="O408" i="15"/>
  <c r="O407" i="15"/>
  <c r="O406" i="15"/>
  <c r="O405" i="15"/>
  <c r="O403" i="15"/>
  <c r="O402" i="15"/>
  <c r="O401" i="15"/>
  <c r="O400" i="15"/>
  <c r="O399" i="15"/>
  <c r="O398" i="15"/>
  <c r="O397" i="15"/>
  <c r="O396" i="15"/>
  <c r="O395" i="15"/>
  <c r="O394" i="15"/>
  <c r="O393" i="15"/>
  <c r="O392" i="15"/>
  <c r="O391" i="15"/>
  <c r="O390" i="15"/>
  <c r="AC389" i="15"/>
  <c r="Y389" i="15"/>
  <c r="T389" i="15"/>
  <c r="O387" i="15"/>
  <c r="O386" i="15"/>
  <c r="O385" i="15"/>
  <c r="O384" i="15"/>
  <c r="O383" i="15"/>
  <c r="O382" i="15"/>
  <c r="O381" i="15"/>
  <c r="O380" i="15"/>
  <c r="O379" i="15"/>
  <c r="O378" i="15"/>
  <c r="O377" i="15"/>
  <c r="O376" i="15"/>
  <c r="O375" i="15"/>
  <c r="O374" i="15"/>
  <c r="O373" i="15"/>
  <c r="O372" i="15"/>
  <c r="O371" i="15"/>
  <c r="AC370" i="15"/>
  <c r="Y370" i="15"/>
  <c r="T370" i="15"/>
  <c r="O368" i="15"/>
  <c r="O367" i="15"/>
  <c r="O366" i="15"/>
  <c r="O365" i="15"/>
  <c r="O364" i="15"/>
  <c r="O363" i="15"/>
  <c r="O362" i="15"/>
  <c r="O361" i="15"/>
  <c r="O360" i="15"/>
  <c r="O359" i="15"/>
  <c r="O358" i="15"/>
  <c r="O357" i="15"/>
  <c r="O356" i="15"/>
  <c r="O355" i="15"/>
  <c r="O354" i="15"/>
  <c r="O353" i="15"/>
  <c r="O352" i="15"/>
  <c r="AC350" i="15"/>
  <c r="Y350" i="15"/>
  <c r="T350" i="15"/>
  <c r="H347" i="15"/>
  <c r="AB339" i="15"/>
  <c r="AE333" i="15"/>
  <c r="R333" i="15"/>
  <c r="I333" i="15"/>
  <c r="AE332" i="15"/>
  <c r="R332" i="15"/>
  <c r="I332" i="15"/>
  <c r="AE331" i="15"/>
  <c r="I331" i="15"/>
  <c r="Y324" i="15"/>
  <c r="U324" i="15"/>
  <c r="M324" i="15"/>
  <c r="I324" i="15"/>
  <c r="Y323" i="15"/>
  <c r="U323" i="15"/>
  <c r="M323" i="15"/>
  <c r="I323" i="15"/>
  <c r="Y322" i="15"/>
  <c r="U322" i="15"/>
  <c r="M322" i="15"/>
  <c r="I322" i="15"/>
  <c r="Y321" i="15"/>
  <c r="U321" i="15"/>
  <c r="M321" i="15"/>
  <c r="I321" i="15"/>
  <c r="C257" i="15"/>
  <c r="S125" i="15"/>
  <c r="AS64" i="15"/>
  <c r="T63" i="15" s="1"/>
  <c r="H37" i="14"/>
  <c r="A37" i="14"/>
  <c r="H37" i="13"/>
  <c r="A37" i="13"/>
  <c r="O506" i="15" l="1"/>
  <c r="O525" i="15"/>
  <c r="O438" i="15"/>
  <c r="O370" i="15"/>
  <c r="AC479" i="15"/>
  <c r="Y547" i="15"/>
  <c r="O389" i="15"/>
  <c r="Y479" i="15"/>
  <c r="T547" i="15"/>
  <c r="AC547" i="15"/>
  <c r="O457" i="15"/>
  <c r="T411" i="15"/>
  <c r="Y411" i="15"/>
  <c r="AC411" i="15"/>
  <c r="T479" i="15"/>
  <c r="O350" i="15"/>
  <c r="O418" i="15"/>
  <c r="O486" i="15"/>
  <c r="A56" i="4"/>
  <c r="B56" i="4" s="1"/>
  <c r="C56" i="4" s="1"/>
  <c r="A55" i="4"/>
  <c r="B55" i="4" s="1"/>
  <c r="C55" i="4" s="1"/>
  <c r="A54" i="4"/>
  <c r="A53" i="4"/>
  <c r="B53" i="4" s="1"/>
  <c r="C53" i="4" s="1"/>
  <c r="A52" i="4"/>
  <c r="B52" i="4" s="1"/>
  <c r="C52" i="4" s="1"/>
  <c r="A51" i="4"/>
  <c r="B51" i="4" s="1"/>
  <c r="C51" i="4" s="1"/>
  <c r="A50" i="4"/>
  <c r="A49" i="4"/>
  <c r="A48" i="4"/>
  <c r="B48" i="4" s="1"/>
  <c r="C48" i="4" s="1"/>
  <c r="A47" i="4"/>
  <c r="B47" i="4" s="1"/>
  <c r="C47" i="4" s="1"/>
  <c r="A46" i="4"/>
  <c r="A45" i="4"/>
  <c r="B45" i="4" s="1"/>
  <c r="C45" i="4" s="1"/>
  <c r="A44" i="4"/>
  <c r="B44" i="4" s="1"/>
  <c r="C44" i="4" s="1"/>
  <c r="A43" i="4"/>
  <c r="B43" i="4" s="1"/>
  <c r="C43" i="4" s="1"/>
  <c r="A42" i="4"/>
  <c r="A41" i="4"/>
  <c r="B54" i="4"/>
  <c r="C54" i="4" s="1"/>
  <c r="B50" i="4"/>
  <c r="C50" i="4" s="1"/>
  <c r="B49" i="4"/>
  <c r="C49" i="4" s="1"/>
  <c r="B46" i="4"/>
  <c r="C46" i="4" s="1"/>
  <c r="B42" i="4"/>
  <c r="C42" i="4" s="1"/>
  <c r="B41" i="4"/>
  <c r="C41" i="4" s="1"/>
  <c r="A37" i="4"/>
  <c r="A36" i="4"/>
  <c r="A35" i="4"/>
  <c r="A34" i="4"/>
  <c r="A33" i="4"/>
  <c r="A32" i="4"/>
  <c r="A31" i="4"/>
  <c r="A30" i="4"/>
  <c r="A29" i="4"/>
  <c r="A28" i="4"/>
  <c r="A27" i="4"/>
  <c r="A26" i="4"/>
  <c r="A25" i="4"/>
  <c r="A24" i="4"/>
  <c r="A23" i="4"/>
  <c r="A22" i="4"/>
  <c r="O547" i="15" l="1"/>
  <c r="O411" i="15"/>
  <c r="O479" i="15"/>
  <c r="L339" i="15"/>
  <c r="D43" i="4"/>
  <c r="D44" i="4"/>
  <c r="D41" i="4"/>
  <c r="D42" i="4"/>
  <c r="D48" i="4"/>
  <c r="D47" i="4"/>
  <c r="D46" i="4"/>
  <c r="D45" i="4"/>
  <c r="E56" i="4"/>
  <c r="U339" i="15" l="1"/>
  <c r="A37" i="7"/>
  <c r="H37" i="7"/>
  <c r="B2" i="10"/>
  <c r="C2" i="10" s="1"/>
  <c r="B3" i="10"/>
  <c r="C3" i="10" l="1"/>
  <c r="B4" i="10"/>
  <c r="C4" i="10" s="1"/>
  <c r="B37" i="10"/>
  <c r="B36" i="10"/>
  <c r="B35" i="10"/>
  <c r="B34" i="10"/>
  <c r="B33" i="10"/>
  <c r="B32" i="10"/>
  <c r="B31" i="10"/>
  <c r="B30" i="10"/>
  <c r="B29" i="10"/>
  <c r="B28" i="10"/>
  <c r="B27" i="10"/>
  <c r="B26" i="10"/>
  <c r="B25" i="10"/>
  <c r="B24" i="10"/>
  <c r="C24" i="10" s="1"/>
  <c r="B23" i="10"/>
  <c r="B22" i="10"/>
  <c r="B15" i="10"/>
  <c r="B14" i="10"/>
  <c r="B13" i="10"/>
  <c r="B12" i="10"/>
  <c r="B11" i="10"/>
  <c r="B10" i="10"/>
  <c r="B9" i="10"/>
  <c r="B8" i="10"/>
  <c r="B7" i="10"/>
  <c r="B6" i="10"/>
  <c r="B5" i="10"/>
  <c r="C5" i="10" s="1"/>
  <c r="A15" i="4"/>
  <c r="B15" i="4" s="1"/>
  <c r="A14" i="4"/>
  <c r="B14" i="4" s="1"/>
  <c r="A13" i="4"/>
  <c r="B13" i="4" s="1"/>
  <c r="A12" i="4"/>
  <c r="B12" i="4" s="1"/>
  <c r="A11" i="4"/>
  <c r="B11" i="4" s="1"/>
  <c r="C11" i="4" s="1"/>
  <c r="A10" i="4"/>
  <c r="A9" i="4"/>
  <c r="B9" i="4" s="1"/>
  <c r="A8" i="4"/>
  <c r="B8" i="4" s="1"/>
  <c r="C8" i="4" s="1"/>
  <c r="A7" i="4"/>
  <c r="B7" i="4" s="1"/>
  <c r="A6" i="4"/>
  <c r="B6" i="4" s="1"/>
  <c r="A5" i="4"/>
  <c r="B5" i="4" s="1"/>
  <c r="A4" i="4"/>
  <c r="B4" i="4" s="1"/>
  <c r="A3" i="4"/>
  <c r="B3" i="4" s="1"/>
  <c r="A2" i="4"/>
  <c r="O10" i="4"/>
  <c r="P10" i="4"/>
  <c r="Q10" i="4"/>
  <c r="R10" i="4"/>
  <c r="S10" i="4"/>
  <c r="T10" i="4"/>
  <c r="O11" i="4"/>
  <c r="P11" i="4"/>
  <c r="Q11" i="4"/>
  <c r="R11" i="4"/>
  <c r="S11" i="4"/>
  <c r="T11" i="4"/>
  <c r="O12" i="4"/>
  <c r="P12" i="4"/>
  <c r="Q12" i="4"/>
  <c r="R12" i="4"/>
  <c r="S12" i="4"/>
  <c r="T12" i="4"/>
  <c r="O13" i="4"/>
  <c r="P13" i="4"/>
  <c r="Q13" i="4"/>
  <c r="R13" i="4"/>
  <c r="S13" i="4"/>
  <c r="T13" i="4"/>
  <c r="O14" i="4"/>
  <c r="P14" i="4"/>
  <c r="Q14" i="4"/>
  <c r="R14" i="4"/>
  <c r="S14" i="4"/>
  <c r="T14" i="4"/>
  <c r="O15" i="4"/>
  <c r="P15" i="4"/>
  <c r="Q15" i="4"/>
  <c r="R15" i="4"/>
  <c r="S15" i="4"/>
  <c r="T15" i="4"/>
  <c r="T9" i="4"/>
  <c r="S9" i="4"/>
  <c r="R9" i="4"/>
  <c r="Q9" i="4"/>
  <c r="P9" i="4"/>
  <c r="O9" i="4"/>
  <c r="O7" i="4"/>
  <c r="P7" i="4"/>
  <c r="Q7" i="4"/>
  <c r="R7" i="4"/>
  <c r="S7" i="4"/>
  <c r="T7" i="4"/>
  <c r="O8" i="4"/>
  <c r="P8" i="4"/>
  <c r="Q8" i="4"/>
  <c r="R8" i="4"/>
  <c r="S8" i="4"/>
  <c r="T8" i="4"/>
  <c r="T6" i="4"/>
  <c r="S6" i="4"/>
  <c r="R6" i="4"/>
  <c r="Q6" i="4"/>
  <c r="P6" i="4"/>
  <c r="O6" i="4"/>
  <c r="O4" i="4"/>
  <c r="P4" i="4"/>
  <c r="Q4" i="4"/>
  <c r="R4" i="4"/>
  <c r="S4" i="4"/>
  <c r="T4" i="4"/>
  <c r="O5" i="4"/>
  <c r="P5" i="4"/>
  <c r="Q5" i="4"/>
  <c r="R5" i="4"/>
  <c r="S5" i="4"/>
  <c r="T5" i="4"/>
  <c r="T3" i="4"/>
  <c r="S3" i="4"/>
  <c r="R3" i="4"/>
  <c r="Q3" i="4"/>
  <c r="P3" i="4"/>
  <c r="O3" i="4"/>
  <c r="P2" i="4"/>
  <c r="Q2" i="4"/>
  <c r="R2" i="4"/>
  <c r="S2" i="4"/>
  <c r="T2" i="4"/>
  <c r="O2" i="4"/>
  <c r="B37" i="4"/>
  <c r="B36" i="4"/>
  <c r="B35" i="4"/>
  <c r="B34" i="4"/>
  <c r="B33" i="4"/>
  <c r="B32" i="4"/>
  <c r="C32" i="4" s="1"/>
  <c r="B31" i="4"/>
  <c r="B30" i="4"/>
  <c r="B29" i="4"/>
  <c r="B28" i="4"/>
  <c r="C28" i="4" s="1"/>
  <c r="B27" i="4"/>
  <c r="C27" i="4" s="1"/>
  <c r="B26" i="4"/>
  <c r="B25" i="4"/>
  <c r="B24" i="4"/>
  <c r="C24" i="4" s="1"/>
  <c r="B23" i="4"/>
  <c r="C23" i="4" s="1"/>
  <c r="B22" i="4"/>
  <c r="B10" i="4"/>
  <c r="C10" i="4" s="1"/>
  <c r="B2" i="4"/>
  <c r="C2" i="4" s="1"/>
  <c r="C26" i="10" l="1"/>
  <c r="C27" i="10"/>
  <c r="C23" i="10"/>
  <c r="C9" i="10"/>
  <c r="C7" i="10"/>
  <c r="C6" i="10"/>
  <c r="C13" i="10"/>
  <c r="C10" i="10"/>
  <c r="C11" i="10"/>
  <c r="C15" i="10"/>
  <c r="C25" i="10"/>
  <c r="C22" i="10"/>
  <c r="E37" i="10"/>
  <c r="C37" i="4"/>
  <c r="C34" i="4"/>
  <c r="C36" i="4"/>
  <c r="C35" i="4"/>
  <c r="C31" i="4"/>
  <c r="C29" i="4"/>
  <c r="C25" i="4"/>
  <c r="C22" i="4"/>
  <c r="E37" i="4"/>
  <c r="C8" i="10"/>
  <c r="C14" i="10"/>
  <c r="C30" i="10"/>
  <c r="C29" i="10"/>
  <c r="C4" i="4"/>
  <c r="C5" i="4"/>
  <c r="C34" i="10"/>
  <c r="C36" i="10"/>
  <c r="C37" i="10"/>
  <c r="C31" i="10"/>
  <c r="C32" i="10"/>
  <c r="C33" i="10"/>
  <c r="C35" i="10"/>
  <c r="C28" i="10"/>
  <c r="C12" i="10"/>
  <c r="C15" i="4"/>
  <c r="C13" i="4"/>
  <c r="C7" i="4"/>
  <c r="C6" i="4"/>
  <c r="C9" i="4"/>
  <c r="C30" i="4"/>
  <c r="C33" i="4"/>
  <c r="C26" i="4"/>
  <c r="C12" i="4"/>
  <c r="C14" i="4"/>
  <c r="C3" i="4"/>
  <c r="H2" i="10" l="1"/>
  <c r="Y338" i="15"/>
  <c r="J5" i="10"/>
  <c r="D50" i="4"/>
  <c r="D49" i="4"/>
  <c r="D54" i="4"/>
  <c r="D56" i="4"/>
  <c r="D52" i="4"/>
  <c r="D53" i="4"/>
  <c r="D55" i="4"/>
  <c r="D51" i="4"/>
  <c r="M3" i="10"/>
  <c r="L5" i="10"/>
  <c r="D4" i="10"/>
  <c r="M5" i="10"/>
  <c r="I4" i="10"/>
  <c r="L3" i="10"/>
  <c r="I3" i="10"/>
  <c r="D5" i="10"/>
  <c r="J4" i="10"/>
  <c r="M2" i="10"/>
  <c r="H4" i="10"/>
  <c r="J3" i="10"/>
  <c r="L2" i="10"/>
  <c r="H5" i="10"/>
  <c r="K2" i="10"/>
  <c r="D3" i="10"/>
  <c r="K4" i="10"/>
  <c r="H3" i="10"/>
  <c r="D2" i="10"/>
  <c r="L4" i="10"/>
  <c r="J2" i="10"/>
  <c r="K5" i="10"/>
  <c r="M4" i="10"/>
  <c r="I2" i="10"/>
  <c r="K3" i="10"/>
  <c r="D37" i="10"/>
  <c r="D23" i="10"/>
  <c r="D30" i="10"/>
  <c r="D36" i="10"/>
  <c r="D27" i="10"/>
  <c r="Y336" i="15" s="1"/>
  <c r="D26" i="10"/>
  <c r="D25" i="10"/>
  <c r="D31" i="10"/>
  <c r="D24" i="10"/>
  <c r="D28" i="10"/>
  <c r="D29" i="10"/>
  <c r="D32" i="10"/>
  <c r="D33" i="10"/>
  <c r="D34" i="10"/>
  <c r="D35" i="10"/>
  <c r="D22" i="10"/>
  <c r="I5" i="10"/>
  <c r="C16" i="10"/>
  <c r="J5" i="4"/>
  <c r="M5" i="4"/>
  <c r="I5" i="4"/>
  <c r="H5" i="4"/>
  <c r="D5" i="4"/>
  <c r="L5" i="4"/>
  <c r="K5" i="4"/>
  <c r="H4" i="4"/>
  <c r="J2" i="4"/>
  <c r="M3" i="4"/>
  <c r="H3" i="4"/>
  <c r="K4" i="4"/>
  <c r="M2" i="4"/>
  <c r="H2" i="4"/>
  <c r="K3" i="4"/>
  <c r="I4" i="4"/>
  <c r="K2" i="4"/>
  <c r="I3" i="4"/>
  <c r="L4" i="4"/>
  <c r="I2" i="4"/>
  <c r="L3" i="4"/>
  <c r="M4" i="4"/>
  <c r="J4" i="4"/>
  <c r="L2" i="4"/>
  <c r="J3" i="4"/>
  <c r="D23" i="4"/>
  <c r="D36" i="4"/>
  <c r="D22" i="4"/>
  <c r="D29" i="4"/>
  <c r="D26" i="4"/>
  <c r="D32" i="4"/>
  <c r="D30" i="4"/>
  <c r="D28" i="4"/>
  <c r="D33" i="4"/>
  <c r="D35" i="4"/>
  <c r="D25" i="4"/>
  <c r="D27" i="4"/>
  <c r="D24" i="4"/>
  <c r="D31" i="4"/>
  <c r="D37" i="4"/>
  <c r="D34" i="4"/>
  <c r="C16" i="4"/>
  <c r="D4" i="4"/>
  <c r="D2" i="4"/>
  <c r="D3" i="4"/>
  <c r="AF329" i="15" l="1"/>
  <c r="I328" i="15"/>
  <c r="AC326" i="15"/>
  <c r="AB328" i="15"/>
  <c r="I326" i="15"/>
  <c r="AA327" i="15"/>
  <c r="AF326" i="15"/>
  <c r="AE329" i="15"/>
  <c r="AE326" i="15"/>
  <c r="AC327" i="15"/>
  <c r="AD327" i="15"/>
  <c r="AD328" i="15"/>
  <c r="AC328" i="15"/>
  <c r="AF327" i="15"/>
  <c r="AC329" i="15"/>
  <c r="AE327" i="15"/>
  <c r="P183" i="15"/>
  <c r="AA328" i="15"/>
  <c r="AF328" i="15"/>
  <c r="I327" i="15"/>
  <c r="I329" i="15"/>
  <c r="AA329" i="15"/>
  <c r="AA326" i="15"/>
  <c r="AE328" i="15"/>
  <c r="AB329" i="15"/>
  <c r="AB326" i="15"/>
  <c r="AD329" i="15"/>
  <c r="AD326" i="15"/>
  <c r="AB327" i="15"/>
  <c r="Q337" i="15"/>
  <c r="I338" i="15"/>
  <c r="Q336" i="15"/>
  <c r="I337" i="15"/>
  <c r="Q338" i="15"/>
  <c r="Y33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7" authorId="0" shapeId="0" xr:uid="{974C6578-21D8-478B-9017-1F19F247B66E}">
      <text>
        <r>
          <rPr>
            <b/>
            <sz val="8"/>
            <color indexed="81"/>
            <rFont val="MS P ゴシック"/>
            <family val="3"/>
            <charset val="128"/>
          </rPr>
          <t>◎は最大４つ</t>
        </r>
      </text>
    </comment>
  </commentList>
</comments>
</file>

<file path=xl/sharedStrings.xml><?xml version="1.0" encoding="utf-8"?>
<sst xmlns="http://schemas.openxmlformats.org/spreadsheetml/2006/main" count="1955" uniqueCount="926">
  <si>
    <t>標準様式</t>
    <rPh sb="0" eb="2">
      <t>ヒョウジュン</t>
    </rPh>
    <phoneticPr fontId="3"/>
  </si>
  <si>
    <t>※行・列・セルの挿入・削除等は絶対にしないでください。</t>
    <rPh sb="13" eb="14">
      <t>トウ</t>
    </rPh>
    <phoneticPr fontId="3"/>
  </si>
  <si>
    <t>事業計画開始年度</t>
    <rPh sb="0" eb="2">
      <t>ジギョウ</t>
    </rPh>
    <rPh sb="2" eb="4">
      <t>ケイカク</t>
    </rPh>
    <rPh sb="4" eb="6">
      <t>カイシ</t>
    </rPh>
    <rPh sb="6" eb="8">
      <t>ネンド</t>
    </rPh>
    <phoneticPr fontId="3"/>
  </si>
  <si>
    <t>年度</t>
    <rPh sb="0" eb="2">
      <t>ネンド</t>
    </rPh>
    <phoneticPr fontId="3"/>
  </si>
  <si>
    <t>事業完了年度
（予定）</t>
    <rPh sb="0" eb="2">
      <t>ジギョウ</t>
    </rPh>
    <rPh sb="2" eb="4">
      <t>カンリョウ</t>
    </rPh>
    <rPh sb="4" eb="5">
      <t>トシ</t>
    </rPh>
    <rPh sb="5" eb="6">
      <t>ド</t>
    </rPh>
    <rPh sb="8" eb="10">
      <t>ヨテイ</t>
    </rPh>
    <phoneticPr fontId="3"/>
  </si>
  <si>
    <t>山村活性化対策事業提案書</t>
    <phoneticPr fontId="3"/>
  </si>
  <si>
    <t>記入方法</t>
    <rPh sb="0" eb="2">
      <t>キニュウ</t>
    </rPh>
    <rPh sb="2" eb="4">
      <t>ホウホウ</t>
    </rPh>
    <phoneticPr fontId="2"/>
  </si>
  <si>
    <t>無地セルは、必要な情報を直接、ご記入ください。</t>
    <rPh sb="0" eb="2">
      <t>ムジ</t>
    </rPh>
    <rPh sb="6" eb="8">
      <t>ヒツヨウ</t>
    </rPh>
    <rPh sb="9" eb="11">
      <t>ジョウホウ</t>
    </rPh>
    <rPh sb="12" eb="14">
      <t>チョクセツ</t>
    </rPh>
    <rPh sb="16" eb="18">
      <t>キニュウ</t>
    </rPh>
    <phoneticPr fontId="2"/>
  </si>
  <si>
    <t>黄色セルは、選択肢から該当・最も近いものを選択してください。</t>
    <rPh sb="0" eb="2">
      <t>キイロ</t>
    </rPh>
    <rPh sb="6" eb="9">
      <t>センタクシ</t>
    </rPh>
    <rPh sb="11" eb="13">
      <t>ガイトウ</t>
    </rPh>
    <rPh sb="14" eb="15">
      <t>モット</t>
    </rPh>
    <rPh sb="16" eb="17">
      <t>チカ</t>
    </rPh>
    <rPh sb="21" eb="23">
      <t>センタク</t>
    </rPh>
    <phoneticPr fontId="2"/>
  </si>
  <si>
    <t>緑色セルは、他所から自動転記・集計されている箇所です。</t>
    <rPh sb="0" eb="1">
      <t>ミドリ</t>
    </rPh>
    <rPh sb="1" eb="2">
      <t>イロ</t>
    </rPh>
    <rPh sb="6" eb="8">
      <t>タショ</t>
    </rPh>
    <rPh sb="10" eb="12">
      <t>ジドウ</t>
    </rPh>
    <rPh sb="12" eb="14">
      <t>テンキ</t>
    </rPh>
    <rPh sb="15" eb="17">
      <t>シュウケイ</t>
    </rPh>
    <rPh sb="22" eb="24">
      <t>カショ</t>
    </rPh>
    <phoneticPr fontId="2"/>
  </si>
  <si>
    <t>※当該緑色セルでの記入の修正・変更はできません。</t>
    <rPh sb="1" eb="3">
      <t>トウガイ</t>
    </rPh>
    <rPh sb="3" eb="4">
      <t>ミドリ</t>
    </rPh>
    <rPh sb="4" eb="5">
      <t>イロ</t>
    </rPh>
    <rPh sb="9" eb="11">
      <t>キニュウ</t>
    </rPh>
    <rPh sb="12" eb="14">
      <t>シュウセイ</t>
    </rPh>
    <rPh sb="15" eb="17">
      <t>ヘンコウ</t>
    </rPh>
    <phoneticPr fontId="2"/>
  </si>
  <si>
    <r>
      <t>法人番号</t>
    </r>
    <r>
      <rPr>
        <sz val="10"/>
        <rFont val="BIZ UDゴシック"/>
        <family val="3"/>
        <charset val="128"/>
      </rPr>
      <t>（任意）</t>
    </r>
    <rPh sb="0" eb="2">
      <t>ホウジン</t>
    </rPh>
    <rPh sb="2" eb="4">
      <t>バンゴウ</t>
    </rPh>
    <rPh sb="5" eb="7">
      <t>ニンイ</t>
    </rPh>
    <phoneticPr fontId="3"/>
  </si>
  <si>
    <r>
      <t>振興山村名</t>
    </r>
    <r>
      <rPr>
        <sz val="8"/>
        <rFont val="BIZ UDゴシック"/>
        <family val="3"/>
        <charset val="128"/>
      </rPr>
      <t>（注１）</t>
    </r>
    <rPh sb="0" eb="2">
      <t>シンコウ</t>
    </rPh>
    <rPh sb="2" eb="4">
      <t>サンソン</t>
    </rPh>
    <rPh sb="4" eb="5">
      <t>メイ</t>
    </rPh>
    <rPh sb="6" eb="7">
      <t>チュウ</t>
    </rPh>
    <phoneticPr fontId="3"/>
  </si>
  <si>
    <t>指定番号</t>
    <rPh sb="0" eb="2">
      <t>シテイ</t>
    </rPh>
    <rPh sb="2" eb="4">
      <t>バンゴウ</t>
    </rPh>
    <phoneticPr fontId="3"/>
  </si>
  <si>
    <t>山村振興計画書名</t>
    <rPh sb="0" eb="2">
      <t>サンソン</t>
    </rPh>
    <rPh sb="2" eb="4">
      <t>シンコウ</t>
    </rPh>
    <rPh sb="4" eb="6">
      <t>ケイカク</t>
    </rPh>
    <rPh sb="6" eb="7">
      <t>ショ</t>
    </rPh>
    <rPh sb="7" eb="8">
      <t>メイ</t>
    </rPh>
    <phoneticPr fontId="3"/>
  </si>
  <si>
    <t>ＵＲＬ</t>
    <phoneticPr fontId="3"/>
  </si>
  <si>
    <t>※山村振興計画がウェブサイトに公表されている場合、当該ＵＲＬをご記入ください。</t>
    <rPh sb="1" eb="3">
      <t>サンソン</t>
    </rPh>
    <rPh sb="3" eb="5">
      <t>シンコウ</t>
    </rPh>
    <rPh sb="5" eb="7">
      <t>ケイカク</t>
    </rPh>
    <rPh sb="15" eb="17">
      <t>コウヒョウ</t>
    </rPh>
    <rPh sb="22" eb="24">
      <t>バアイ</t>
    </rPh>
    <rPh sb="25" eb="27">
      <t>トウガイ</t>
    </rPh>
    <phoneticPr fontId="2"/>
  </si>
  <si>
    <t>Ⅰ 事業実施主体等</t>
    <rPh sb="2" eb="4">
      <t>ジギョウ</t>
    </rPh>
    <rPh sb="4" eb="6">
      <t>ジッシ</t>
    </rPh>
    <rPh sb="6" eb="8">
      <t>シュタイ</t>
    </rPh>
    <rPh sb="8" eb="9">
      <t>トウ</t>
    </rPh>
    <phoneticPr fontId="3"/>
  </si>
  <si>
    <t>１ 事業対象の都道府県・市町村・振興山村名</t>
    <rPh sb="2" eb="4">
      <t>ジギョウ</t>
    </rPh>
    <rPh sb="4" eb="6">
      <t>タイショウ</t>
    </rPh>
    <rPh sb="7" eb="11">
      <t>トドウフケン</t>
    </rPh>
    <rPh sb="12" eb="15">
      <t>シチョウソン</t>
    </rPh>
    <rPh sb="16" eb="18">
      <t>シンコウ</t>
    </rPh>
    <rPh sb="18" eb="20">
      <t>サンソン</t>
    </rPh>
    <rPh sb="20" eb="21">
      <t>メイ</t>
    </rPh>
    <phoneticPr fontId="3"/>
  </si>
  <si>
    <t>都道府県名</t>
    <rPh sb="0" eb="2">
      <t>トドウ</t>
    </rPh>
    <rPh sb="2" eb="4">
      <t>フケン</t>
    </rPh>
    <rPh sb="4" eb="5">
      <t>メイ</t>
    </rPh>
    <phoneticPr fontId="3"/>
  </si>
  <si>
    <r>
      <rPr>
        <sz val="7"/>
        <rFont val="BIZ UDゴシック"/>
        <family val="3"/>
        <charset val="128"/>
      </rPr>
      <t>(ふりがな)</t>
    </r>
    <r>
      <rPr>
        <sz val="9"/>
        <rFont val="BIZ UDゴシック"/>
        <family val="3"/>
        <charset val="128"/>
      </rPr>
      <t xml:space="preserve">
市町村名</t>
    </r>
    <rPh sb="7" eb="10">
      <t>シチョウソン</t>
    </rPh>
    <rPh sb="10" eb="11">
      <t>メイ</t>
    </rPh>
    <phoneticPr fontId="3"/>
  </si>
  <si>
    <t>（</t>
    <phoneticPr fontId="2"/>
  </si>
  <si>
    <t>）</t>
    <phoneticPr fontId="2"/>
  </si>
  <si>
    <r>
      <rPr>
        <sz val="7"/>
        <rFont val="BIZ UDゴシック"/>
        <family val="3"/>
        <charset val="128"/>
      </rPr>
      <t>(ふりがな)</t>
    </r>
    <r>
      <rPr>
        <sz val="10"/>
        <rFont val="BIZ UDゴシック"/>
        <family val="3"/>
        <charset val="128"/>
      </rPr>
      <t xml:space="preserve">
</t>
    </r>
    <r>
      <rPr>
        <sz val="9"/>
        <rFont val="BIZ UDゴシック"/>
        <family val="3"/>
        <charset val="128"/>
      </rPr>
      <t>振興山村名</t>
    </r>
    <r>
      <rPr>
        <sz val="10"/>
        <rFont val="BIZ UDゴシック"/>
        <family val="3"/>
        <charset val="128"/>
      </rPr>
      <t xml:space="preserve">
</t>
    </r>
    <r>
      <rPr>
        <sz val="8"/>
        <rFont val="BIZ UDゴシック"/>
        <family val="3"/>
        <charset val="128"/>
      </rPr>
      <t>(注１)</t>
    </r>
    <rPh sb="7" eb="9">
      <t>シンコウ</t>
    </rPh>
    <rPh sb="9" eb="11">
      <t>サンソン</t>
    </rPh>
    <rPh sb="11" eb="12">
      <t>メイ</t>
    </rPh>
    <rPh sb="14" eb="15">
      <t>チュウ</t>
    </rPh>
    <phoneticPr fontId="2"/>
  </si>
  <si>
    <t xml:space="preserve">２ 山村振興計画の記載 </t>
    <rPh sb="2" eb="4">
      <t>サンソン</t>
    </rPh>
    <rPh sb="4" eb="6">
      <t>シンコウ</t>
    </rPh>
    <rPh sb="6" eb="8">
      <t>ケイカク</t>
    </rPh>
    <rPh sb="9" eb="11">
      <t>キサイ</t>
    </rPh>
    <phoneticPr fontId="3"/>
  </si>
  <si>
    <r>
      <t>３ 山村活性化対策事業実績</t>
    </r>
    <r>
      <rPr>
        <sz val="8"/>
        <rFont val="BIZ UDゴシック"/>
        <family val="3"/>
        <charset val="128"/>
      </rPr>
      <t>（注３）</t>
    </r>
    <rPh sb="2" eb="4">
      <t>サンソン</t>
    </rPh>
    <rPh sb="4" eb="7">
      <t>カッセイカ</t>
    </rPh>
    <rPh sb="7" eb="9">
      <t>タイサク</t>
    </rPh>
    <rPh sb="9" eb="11">
      <t>ジギョウ</t>
    </rPh>
    <rPh sb="11" eb="13">
      <t>ジッセキ</t>
    </rPh>
    <rPh sb="14" eb="15">
      <t>チュウ</t>
    </rPh>
    <phoneticPr fontId="3"/>
  </si>
  <si>
    <r>
      <t xml:space="preserve">上記回答が「3.１回実施」又は「4.複数回実施」の場合、各事業の実施主体・期間 </t>
    </r>
    <r>
      <rPr>
        <sz val="8"/>
        <rFont val="BIZ UDゴシック"/>
        <family val="3"/>
        <charset val="128"/>
      </rPr>
      <t>（注４）</t>
    </r>
    <rPh sb="9" eb="10">
      <t>カイ</t>
    </rPh>
    <rPh sb="10" eb="12">
      <t>ジッシ</t>
    </rPh>
    <rPh sb="20" eb="21">
      <t>カイ</t>
    </rPh>
    <rPh sb="21" eb="23">
      <t>ジッシ</t>
    </rPh>
    <rPh sb="28" eb="29">
      <t>カク</t>
    </rPh>
    <rPh sb="29" eb="31">
      <t>ジギョウ</t>
    </rPh>
    <rPh sb="32" eb="34">
      <t>ジッシ</t>
    </rPh>
    <rPh sb="34" eb="36">
      <t>シュタイ</t>
    </rPh>
    <rPh sb="37" eb="39">
      <t>キカン</t>
    </rPh>
    <rPh sb="41" eb="42">
      <t>チュウ</t>
    </rPh>
    <phoneticPr fontId="2"/>
  </si>
  <si>
    <t>１回目
主体</t>
    <rPh sb="1" eb="3">
      <t>カイメ</t>
    </rPh>
    <rPh sb="4" eb="6">
      <t>シュタイ</t>
    </rPh>
    <phoneticPr fontId="2"/>
  </si>
  <si>
    <t>２回目
主体</t>
    <rPh sb="1" eb="3">
      <t>カイメ</t>
    </rPh>
    <rPh sb="4" eb="6">
      <t>シュタイ</t>
    </rPh>
    <phoneticPr fontId="2"/>
  </si>
  <si>
    <t>３回目
主体</t>
    <rPh sb="1" eb="3">
      <t>カイメ</t>
    </rPh>
    <rPh sb="4" eb="6">
      <t>シュタイ</t>
    </rPh>
    <phoneticPr fontId="2"/>
  </si>
  <si>
    <t>～</t>
    <phoneticPr fontId="2"/>
  </si>
  <si>
    <r>
      <t>４ 事業実施主体・連携主体等</t>
    </r>
    <r>
      <rPr>
        <sz val="8"/>
        <rFont val="BIZ UDゴシック"/>
        <family val="3"/>
        <charset val="128"/>
      </rPr>
      <t>　</t>
    </r>
    <rPh sb="2" eb="4">
      <t>ジギョウ</t>
    </rPh>
    <rPh sb="4" eb="6">
      <t>ジッシ</t>
    </rPh>
    <rPh sb="6" eb="8">
      <t>シュタイ</t>
    </rPh>
    <rPh sb="9" eb="11">
      <t>レンケイ</t>
    </rPh>
    <rPh sb="11" eb="13">
      <t>シュタイ</t>
    </rPh>
    <rPh sb="13" eb="14">
      <t>トウ</t>
    </rPh>
    <phoneticPr fontId="2"/>
  </si>
  <si>
    <t>（注５）</t>
    <phoneticPr fontId="2"/>
  </si>
  <si>
    <t>氏名</t>
    <rPh sb="0" eb="2">
      <t>シメイ</t>
    </rPh>
    <phoneticPr fontId="2"/>
  </si>
  <si>
    <t>連絡先</t>
    <rPh sb="0" eb="3">
      <t>レンラクサキ</t>
    </rPh>
    <phoneticPr fontId="2"/>
  </si>
  <si>
    <t>代表者</t>
    <rPh sb="0" eb="2">
      <t>ダイヒョウ</t>
    </rPh>
    <rPh sb="2" eb="3">
      <t>シャ</t>
    </rPh>
    <phoneticPr fontId="2"/>
  </si>
  <si>
    <t>TEL</t>
    <phoneticPr fontId="2"/>
  </si>
  <si>
    <t>メール</t>
    <phoneticPr fontId="2"/>
  </si>
  <si>
    <t>事務局</t>
    <rPh sb="0" eb="3">
      <t>ジムキョク</t>
    </rPh>
    <phoneticPr fontId="2"/>
  </si>
  <si>
    <t>市町村
役場</t>
    <rPh sb="0" eb="3">
      <t>シチョウソン</t>
    </rPh>
    <rPh sb="4" eb="6">
      <t>ヤクバ</t>
    </rPh>
    <phoneticPr fontId="2"/>
  </si>
  <si>
    <t>主な活動組織等名称
（注６）</t>
    <rPh sb="0" eb="1">
      <t>オモ</t>
    </rPh>
    <rPh sb="2" eb="4">
      <t>カツドウ</t>
    </rPh>
    <rPh sb="4" eb="6">
      <t>ソシキ</t>
    </rPh>
    <rPh sb="6" eb="7">
      <t>トウ</t>
    </rPh>
    <rPh sb="7" eb="9">
      <t>メイショウ</t>
    </rPh>
    <rPh sb="11" eb="12">
      <t>チュウ</t>
    </rPh>
    <phoneticPr fontId="3"/>
  </si>
  <si>
    <t>法人形態等
（注７）</t>
    <rPh sb="0" eb="2">
      <t>ホウジン</t>
    </rPh>
    <rPh sb="2" eb="4">
      <t>ケイタイ</t>
    </rPh>
    <rPh sb="4" eb="5">
      <t>トウ</t>
    </rPh>
    <phoneticPr fontId="3"/>
  </si>
  <si>
    <t>産業分類
(注８)</t>
    <phoneticPr fontId="3"/>
  </si>
  <si>
    <t>事業実施における立場
主な担当・参画分野（注９）</t>
    <rPh sb="0" eb="2">
      <t>ジギョウ</t>
    </rPh>
    <rPh sb="2" eb="4">
      <t>ジッシ</t>
    </rPh>
    <rPh sb="8" eb="10">
      <t>タチバ</t>
    </rPh>
    <rPh sb="11" eb="12">
      <t>オモ</t>
    </rPh>
    <rPh sb="13" eb="15">
      <t>タントウ</t>
    </rPh>
    <rPh sb="16" eb="18">
      <t>サンカク</t>
    </rPh>
    <rPh sb="18" eb="20">
      <t>ブンヤ</t>
    </rPh>
    <rPh sb="21" eb="22">
      <t>チュウ</t>
    </rPh>
    <phoneticPr fontId="3"/>
  </si>
  <si>
    <t>所在地
(注10)</t>
    <rPh sb="0" eb="3">
      <t>ショザイチ</t>
    </rPh>
    <phoneticPr fontId="3"/>
  </si>
  <si>
    <t>設立年
（西暦）
(注11)</t>
    <rPh sb="0" eb="2">
      <t>セツリツ</t>
    </rPh>
    <rPh sb="2" eb="3">
      <t>ネン</t>
    </rPh>
    <rPh sb="5" eb="7">
      <t>セイレキ</t>
    </rPh>
    <phoneticPr fontId="3"/>
  </si>
  <si>
    <t>構成員(従業員)人数 （注12)</t>
    <rPh sb="0" eb="3">
      <t>コウセイイン</t>
    </rPh>
    <rPh sb="4" eb="7">
      <t>ジュウギョウイン</t>
    </rPh>
    <rPh sb="8" eb="9">
      <t>ニン</t>
    </rPh>
    <rPh sb="9" eb="10">
      <t>スウ</t>
    </rPh>
    <phoneticPr fontId="3"/>
  </si>
  <si>
    <t>立場</t>
    <rPh sb="0" eb="2">
      <t>タチバ</t>
    </rPh>
    <phoneticPr fontId="2"/>
  </si>
  <si>
    <t>①組織</t>
    <rPh sb="1" eb="3">
      <t>ソシキ</t>
    </rPh>
    <phoneticPr fontId="2"/>
  </si>
  <si>
    <t>②関与</t>
    <rPh sb="1" eb="3">
      <t>カンヨ</t>
    </rPh>
    <phoneticPr fontId="2"/>
  </si>
  <si>
    <t>年</t>
    <rPh sb="0" eb="1">
      <t>ネン</t>
    </rPh>
    <phoneticPr fontId="2"/>
  </si>
  <si>
    <t>人</t>
    <rPh sb="0" eb="1">
      <t>ニン</t>
    </rPh>
    <phoneticPr fontId="2"/>
  </si>
  <si>
    <t>その他の連携主体等（注６)</t>
    <rPh sb="2" eb="3">
      <t>ホカ</t>
    </rPh>
    <rPh sb="4" eb="6">
      <t>レンケイ</t>
    </rPh>
    <rPh sb="6" eb="8">
      <t>シュタイ</t>
    </rPh>
    <rPh sb="8" eb="9">
      <t>トウ</t>
    </rPh>
    <rPh sb="10" eb="11">
      <t>チュウ</t>
    </rPh>
    <phoneticPr fontId="2"/>
  </si>
  <si>
    <t>修了者</t>
    <rPh sb="0" eb="3">
      <t>シュウリョウシャ</t>
    </rPh>
    <phoneticPr fontId="2"/>
  </si>
  <si>
    <t>修了者
所属機関等</t>
    <rPh sb="0" eb="3">
      <t>シュウリョウシャ</t>
    </rPh>
    <rPh sb="4" eb="6">
      <t>ショゾク</t>
    </rPh>
    <rPh sb="6" eb="8">
      <t>キカン</t>
    </rPh>
    <rPh sb="8" eb="9">
      <t>トウ</t>
    </rPh>
    <phoneticPr fontId="2"/>
  </si>
  <si>
    <t>講習／ＷＳ</t>
    <rPh sb="0" eb="2">
      <t>コウシュウ</t>
    </rPh>
    <phoneticPr fontId="2"/>
  </si>
  <si>
    <t>修了者氏名</t>
    <rPh sb="0" eb="3">
      <t>シュウリョウシャ</t>
    </rPh>
    <rPh sb="3" eb="5">
      <t>シメイ</t>
    </rPh>
    <phoneticPr fontId="2"/>
  </si>
  <si>
    <t>注１</t>
    <rPh sb="0" eb="1">
      <t>チュウ</t>
    </rPh>
    <phoneticPr fontId="3"/>
  </si>
  <si>
    <t>注２</t>
    <rPh sb="0" eb="1">
      <t>チュウ</t>
    </rPh>
    <phoneticPr fontId="3"/>
  </si>
  <si>
    <t>注３</t>
    <rPh sb="0" eb="1">
      <t>チュウ</t>
    </rPh>
    <phoneticPr fontId="3"/>
  </si>
  <si>
    <t>今回の事業対象とする振興山村内で、過去、「山村活性化対策事業」に取り組んだ実績の有無等をご記入ください。なお、今回、事業対象となる振興山村が複数で、この一部のみで実施した場合も、「実施あり(３又は４）」となります。</t>
    <rPh sb="0" eb="2">
      <t>コンカイ</t>
    </rPh>
    <rPh sb="3" eb="5">
      <t>ジギョウ</t>
    </rPh>
    <rPh sb="5" eb="7">
      <t>タイショウ</t>
    </rPh>
    <rPh sb="10" eb="12">
      <t>シンコウ</t>
    </rPh>
    <rPh sb="12" eb="14">
      <t>サンソン</t>
    </rPh>
    <rPh sb="14" eb="15">
      <t>ナイ</t>
    </rPh>
    <rPh sb="17" eb="19">
      <t>カコ</t>
    </rPh>
    <rPh sb="21" eb="23">
      <t>サンソン</t>
    </rPh>
    <rPh sb="23" eb="26">
      <t>カッセイカ</t>
    </rPh>
    <rPh sb="26" eb="28">
      <t>タイサク</t>
    </rPh>
    <rPh sb="28" eb="30">
      <t>ジギョウ</t>
    </rPh>
    <rPh sb="32" eb="33">
      <t>ト</t>
    </rPh>
    <rPh sb="34" eb="35">
      <t>ク</t>
    </rPh>
    <rPh sb="37" eb="39">
      <t>ジッセキ</t>
    </rPh>
    <rPh sb="40" eb="42">
      <t>ウム</t>
    </rPh>
    <rPh sb="42" eb="43">
      <t>トウ</t>
    </rPh>
    <rPh sb="55" eb="57">
      <t>コンカイ</t>
    </rPh>
    <rPh sb="58" eb="60">
      <t>ジギョウ</t>
    </rPh>
    <rPh sb="60" eb="62">
      <t>タイショウ</t>
    </rPh>
    <rPh sb="65" eb="67">
      <t>シンコウ</t>
    </rPh>
    <rPh sb="67" eb="69">
      <t>サンソン</t>
    </rPh>
    <rPh sb="70" eb="72">
      <t>フクスウ</t>
    </rPh>
    <rPh sb="76" eb="78">
      <t>イチブ</t>
    </rPh>
    <rPh sb="81" eb="83">
      <t>ジッシ</t>
    </rPh>
    <rPh sb="85" eb="87">
      <t>バアイ</t>
    </rPh>
    <rPh sb="90" eb="92">
      <t>ジッシ</t>
    </rPh>
    <rPh sb="96" eb="97">
      <t>マタ</t>
    </rPh>
    <phoneticPr fontId="3"/>
  </si>
  <si>
    <t>注４</t>
    <rPh sb="0" eb="1">
      <t>チュウ</t>
    </rPh>
    <phoneticPr fontId="3"/>
  </si>
  <si>
    <t>上記で「3.１回実施」、「4.複数回実施」の場合、実施した全て（３回まで）について、当該事業の実施主体・期間（年度）をお答えください。またその場合、添付説明の作成・提出もお願いいたします。</t>
    <rPh sb="0" eb="2">
      <t>ジョウキ</t>
    </rPh>
    <rPh sb="8" eb="10">
      <t>ジッシ</t>
    </rPh>
    <rPh sb="15" eb="18">
      <t>フクスウカイ</t>
    </rPh>
    <rPh sb="18" eb="20">
      <t>ジッシ</t>
    </rPh>
    <rPh sb="22" eb="24">
      <t>バアイ</t>
    </rPh>
    <rPh sb="25" eb="27">
      <t>ジッシ</t>
    </rPh>
    <rPh sb="29" eb="30">
      <t>スベ</t>
    </rPh>
    <rPh sb="33" eb="34">
      <t>カイ</t>
    </rPh>
    <rPh sb="42" eb="44">
      <t>トウガイ</t>
    </rPh>
    <rPh sb="44" eb="46">
      <t>ジギョウ</t>
    </rPh>
    <rPh sb="47" eb="49">
      <t>ジッシ</t>
    </rPh>
    <rPh sb="49" eb="51">
      <t>シュタイ</t>
    </rPh>
    <rPh sb="52" eb="54">
      <t>キカン</t>
    </rPh>
    <rPh sb="55" eb="57">
      <t>ネンド</t>
    </rPh>
    <rPh sb="60" eb="61">
      <t>コタ</t>
    </rPh>
    <rPh sb="71" eb="73">
      <t>バアイ</t>
    </rPh>
    <rPh sb="74" eb="76">
      <t>テンプ</t>
    </rPh>
    <rPh sb="76" eb="78">
      <t>セツメイ</t>
    </rPh>
    <rPh sb="79" eb="81">
      <t>サクセイ</t>
    </rPh>
    <rPh sb="82" eb="84">
      <t>テイシュツ</t>
    </rPh>
    <rPh sb="86" eb="87">
      <t>ネガ</t>
    </rPh>
    <phoneticPr fontId="2"/>
  </si>
  <si>
    <t>注５</t>
    <rPh sb="0" eb="1">
      <t>チュウ</t>
    </rPh>
    <phoneticPr fontId="3"/>
  </si>
  <si>
    <t>注６</t>
    <rPh sb="0" eb="1">
      <t>チュウ</t>
    </rPh>
    <phoneticPr fontId="3"/>
  </si>
  <si>
    <t>注７</t>
    <rPh sb="0" eb="1">
      <t>チュウ</t>
    </rPh>
    <phoneticPr fontId="3"/>
  </si>
  <si>
    <t>法人形態は該当するものを選択し、個人・行政機関以外の場合は、右欄の産業分類も回答してください。</t>
    <rPh sb="5" eb="7">
      <t>ガイトウ</t>
    </rPh>
    <rPh sb="12" eb="14">
      <t>センタク</t>
    </rPh>
    <rPh sb="16" eb="18">
      <t>コジン</t>
    </rPh>
    <rPh sb="19" eb="21">
      <t>ギョウセイ</t>
    </rPh>
    <rPh sb="21" eb="23">
      <t>キカン</t>
    </rPh>
    <rPh sb="23" eb="25">
      <t>イガイ</t>
    </rPh>
    <rPh sb="26" eb="28">
      <t>バアイ</t>
    </rPh>
    <rPh sb="30" eb="31">
      <t>ミギ</t>
    </rPh>
    <rPh sb="31" eb="32">
      <t>ラン</t>
    </rPh>
    <rPh sb="33" eb="35">
      <t>サンギョウ</t>
    </rPh>
    <rPh sb="35" eb="37">
      <t>ブンルイ</t>
    </rPh>
    <rPh sb="38" eb="40">
      <t>カイトウ</t>
    </rPh>
    <phoneticPr fontId="3"/>
  </si>
  <si>
    <t>注８</t>
    <rPh sb="0" eb="1">
      <t>チュウ</t>
    </rPh>
    <phoneticPr fontId="3"/>
  </si>
  <si>
    <t>左欄選択肢が「個人」や「行政機関」以外の場合、産業分類を選択してください。</t>
    <rPh sb="0" eb="2">
      <t>サラン</t>
    </rPh>
    <rPh sb="2" eb="5">
      <t>センタクシ</t>
    </rPh>
    <rPh sb="7" eb="9">
      <t>コジン</t>
    </rPh>
    <rPh sb="12" eb="14">
      <t>ギョウセイ</t>
    </rPh>
    <rPh sb="14" eb="16">
      <t>キカン</t>
    </rPh>
    <rPh sb="17" eb="19">
      <t>イガイ</t>
    </rPh>
    <rPh sb="20" eb="22">
      <t>バアイ</t>
    </rPh>
    <rPh sb="23" eb="25">
      <t>サンギョウ</t>
    </rPh>
    <rPh sb="25" eb="27">
      <t>ブンルイ</t>
    </rPh>
    <rPh sb="28" eb="30">
      <t>センタク</t>
    </rPh>
    <phoneticPr fontId="3"/>
  </si>
  <si>
    <t>注９</t>
    <rPh sb="0" eb="1">
      <t>チュウ</t>
    </rPh>
    <phoneticPr fontId="3"/>
  </si>
  <si>
    <r>
      <t>主体の立場及び担当・参画分野２つまでを選択するとともに、そのことがわかる</t>
    </r>
    <r>
      <rPr>
        <sz val="9"/>
        <color rgb="FFFF0000"/>
        <rFont val="BIZ UD明朝 Medium"/>
        <family val="1"/>
        <charset val="128"/>
      </rPr>
      <t>実施体制図も添付</t>
    </r>
    <r>
      <rPr>
        <sz val="9"/>
        <rFont val="BIZ UD明朝 Medium"/>
        <family val="1"/>
        <charset val="128"/>
      </rPr>
      <t>してください。</t>
    </r>
    <rPh sb="0" eb="2">
      <t>シュタイ</t>
    </rPh>
    <rPh sb="3" eb="5">
      <t>タチバ</t>
    </rPh>
    <rPh sb="5" eb="6">
      <t>オヨ</t>
    </rPh>
    <rPh sb="7" eb="9">
      <t>タントウ</t>
    </rPh>
    <rPh sb="10" eb="12">
      <t>サンカク</t>
    </rPh>
    <rPh sb="12" eb="14">
      <t>ブンヤ</t>
    </rPh>
    <rPh sb="19" eb="21">
      <t>センタク</t>
    </rPh>
    <rPh sb="36" eb="38">
      <t>ジッシ</t>
    </rPh>
    <rPh sb="38" eb="40">
      <t>タイセイ</t>
    </rPh>
    <rPh sb="40" eb="41">
      <t>ズ</t>
    </rPh>
    <rPh sb="42" eb="44">
      <t>テンプ</t>
    </rPh>
    <phoneticPr fontId="3"/>
  </si>
  <si>
    <t>注１０</t>
    <rPh sb="0" eb="1">
      <t>チュウ</t>
    </rPh>
    <phoneticPr fontId="3"/>
  </si>
  <si>
    <t>該当するものを１つ選択してください（複数の事務所等がある場合、かかわり度合いの高い１事務所の所在地）。</t>
    <rPh sb="18" eb="20">
      <t>フクスウ</t>
    </rPh>
    <rPh sb="21" eb="24">
      <t>ジムショ</t>
    </rPh>
    <rPh sb="24" eb="25">
      <t>トウ</t>
    </rPh>
    <rPh sb="28" eb="30">
      <t>バアイ</t>
    </rPh>
    <rPh sb="35" eb="37">
      <t>ドア</t>
    </rPh>
    <rPh sb="39" eb="40">
      <t>タカ</t>
    </rPh>
    <rPh sb="42" eb="45">
      <t>ジムショ</t>
    </rPh>
    <rPh sb="46" eb="49">
      <t>ショザイチ</t>
    </rPh>
    <phoneticPr fontId="2"/>
  </si>
  <si>
    <t>注１１</t>
    <rPh sb="0" eb="1">
      <t>チュウ</t>
    </rPh>
    <phoneticPr fontId="3"/>
  </si>
  <si>
    <t>連携主体が「個人」や「行政機関」以外の場合、設立年（西暦）をご記入ください。</t>
    <rPh sb="0" eb="2">
      <t>レンケイ</t>
    </rPh>
    <rPh sb="2" eb="4">
      <t>シュタイ</t>
    </rPh>
    <rPh sb="6" eb="8">
      <t>コジン</t>
    </rPh>
    <rPh sb="11" eb="13">
      <t>ギョウセイ</t>
    </rPh>
    <rPh sb="13" eb="15">
      <t>キカン</t>
    </rPh>
    <rPh sb="16" eb="18">
      <t>イガイ</t>
    </rPh>
    <rPh sb="19" eb="21">
      <t>バアイ</t>
    </rPh>
    <rPh sb="22" eb="24">
      <t>セツリツ</t>
    </rPh>
    <rPh sb="24" eb="25">
      <t>ネン</t>
    </rPh>
    <rPh sb="26" eb="28">
      <t>セイレキ</t>
    </rPh>
    <phoneticPr fontId="3"/>
  </si>
  <si>
    <t>注１２</t>
    <rPh sb="0" eb="1">
      <t>チュウ</t>
    </rPh>
    <phoneticPr fontId="3"/>
  </si>
  <si>
    <t>構成員数は、①組織全体の人数と、②本交付金事業に直接的に関与する人数（各概数）をそれぞれご記入ください。</t>
    <rPh sb="7" eb="9">
      <t>ソシキ</t>
    </rPh>
    <rPh sb="9" eb="11">
      <t>ゼンタイ</t>
    </rPh>
    <rPh sb="12" eb="14">
      <t>ニンズウ</t>
    </rPh>
    <rPh sb="21" eb="23">
      <t>ジギョウ</t>
    </rPh>
    <rPh sb="24" eb="26">
      <t>チョクセツ</t>
    </rPh>
    <rPh sb="26" eb="27">
      <t>テキ</t>
    </rPh>
    <rPh sb="28" eb="30">
      <t>カンヨ</t>
    </rPh>
    <rPh sb="35" eb="36">
      <t>カク</t>
    </rPh>
    <rPh sb="36" eb="38">
      <t>ガイスウ</t>
    </rPh>
    <rPh sb="45" eb="47">
      <t>キニュウ</t>
    </rPh>
    <phoneticPr fontId="3"/>
  </si>
  <si>
    <t>注１３</t>
    <rPh sb="0" eb="1">
      <t>チュウ</t>
    </rPh>
    <phoneticPr fontId="2"/>
  </si>
  <si>
    <t>Ⅱ 事業実施地区特性</t>
    <rPh sb="2" eb="4">
      <t>ジギョウ</t>
    </rPh>
    <rPh sb="4" eb="6">
      <t>ジッシ</t>
    </rPh>
    <rPh sb="6" eb="8">
      <t>チク</t>
    </rPh>
    <rPh sb="8" eb="10">
      <t>トクセイ</t>
    </rPh>
    <phoneticPr fontId="3"/>
  </si>
  <si>
    <t>①</t>
    <phoneticPr fontId="2"/>
  </si>
  <si>
    <t>②</t>
    <phoneticPr fontId="2"/>
  </si>
  <si>
    <t>③</t>
    <phoneticPr fontId="2"/>
  </si>
  <si>
    <t>④</t>
    <phoneticPr fontId="2"/>
  </si>
  <si>
    <t>注３</t>
    <rPh sb="0" eb="1">
      <t>チュウ</t>
    </rPh>
    <phoneticPr fontId="2"/>
  </si>
  <si>
    <t>生産量等</t>
    <rPh sb="0" eb="3">
      <t>セイサンリョウ</t>
    </rPh>
    <rPh sb="3" eb="4">
      <t>トウ</t>
    </rPh>
    <phoneticPr fontId="2"/>
  </si>
  <si>
    <t>単位</t>
    <rPh sb="0" eb="2">
      <t>タンイ</t>
    </rPh>
    <phoneticPr fontId="2"/>
  </si>
  <si>
    <t>注４</t>
    <rPh sb="0" eb="1">
      <t>チュウ</t>
    </rPh>
    <phoneticPr fontId="2"/>
  </si>
  <si>
    <t>注５</t>
    <rPh sb="0" eb="1">
      <t>チュウ</t>
    </rPh>
    <phoneticPr fontId="2"/>
  </si>
  <si>
    <t>農林水産省の関連施策等との関係性</t>
    <rPh sb="0" eb="2">
      <t>ノウリン</t>
    </rPh>
    <rPh sb="2" eb="5">
      <t>スイサンショウ</t>
    </rPh>
    <rPh sb="6" eb="8">
      <t>カンレン</t>
    </rPh>
    <rPh sb="8" eb="10">
      <t>セサク</t>
    </rPh>
    <rPh sb="10" eb="11">
      <t>トウ</t>
    </rPh>
    <rPh sb="13" eb="16">
      <t>カンケイセイ</t>
    </rPh>
    <phoneticPr fontId="2"/>
  </si>
  <si>
    <t>Ａ</t>
    <phoneticPr fontId="2"/>
  </si>
  <si>
    <t>世界農業遺産認定地域</t>
    <rPh sb="0" eb="2">
      <t>セカイ</t>
    </rPh>
    <rPh sb="2" eb="4">
      <t>ノウギョウ</t>
    </rPh>
    <rPh sb="4" eb="6">
      <t>イサン</t>
    </rPh>
    <rPh sb="6" eb="8">
      <t>ニンテイ</t>
    </rPh>
    <rPh sb="8" eb="10">
      <t>チイキ</t>
    </rPh>
    <phoneticPr fontId="2"/>
  </si>
  <si>
    <t>日本農業遺産認定地域</t>
    <rPh sb="0" eb="1">
      <t>ニチ</t>
    </rPh>
    <rPh sb="1" eb="2">
      <t>ホン</t>
    </rPh>
    <rPh sb="2" eb="4">
      <t>ノウギョウ</t>
    </rPh>
    <rPh sb="4" eb="6">
      <t>イサン</t>
    </rPh>
    <rPh sb="6" eb="8">
      <t>ニンテイ</t>
    </rPh>
    <rPh sb="8" eb="10">
      <t>チイキ</t>
    </rPh>
    <phoneticPr fontId="2"/>
  </si>
  <si>
    <t>世界かんがい施設遺産登録</t>
    <rPh sb="0" eb="2">
      <t>セカイ</t>
    </rPh>
    <rPh sb="6" eb="8">
      <t>シセツ</t>
    </rPh>
    <rPh sb="8" eb="10">
      <t>イサン</t>
    </rPh>
    <rPh sb="10" eb="12">
      <t>トウロク</t>
    </rPh>
    <phoneticPr fontId="2"/>
  </si>
  <si>
    <t>デジ活中山間地域</t>
    <rPh sb="2" eb="3">
      <t>カツ</t>
    </rPh>
    <rPh sb="3" eb="4">
      <t>チュウ</t>
    </rPh>
    <rPh sb="4" eb="6">
      <t>サンカン</t>
    </rPh>
    <rPh sb="6" eb="8">
      <t>チイキ</t>
    </rPh>
    <phoneticPr fontId="2"/>
  </si>
  <si>
    <t>指定棚田地域</t>
    <rPh sb="0" eb="2">
      <t>シテイ</t>
    </rPh>
    <rPh sb="2" eb="4">
      <t>タナダ</t>
    </rPh>
    <rPh sb="4" eb="6">
      <t>チイキ</t>
    </rPh>
    <phoneticPr fontId="2"/>
  </si>
  <si>
    <t>Ｂ</t>
    <phoneticPr fontId="2"/>
  </si>
  <si>
    <t>地域再生計画関連</t>
    <rPh sb="0" eb="2">
      <t>チイキ</t>
    </rPh>
    <rPh sb="2" eb="4">
      <t>サイセイ</t>
    </rPh>
    <rPh sb="4" eb="6">
      <t>ケイカク</t>
    </rPh>
    <rPh sb="6" eb="8">
      <t>カンレン</t>
    </rPh>
    <phoneticPr fontId="2"/>
  </si>
  <si>
    <t>地域の課題と交付金の取組</t>
    <rPh sb="0" eb="2">
      <t>チイキ</t>
    </rPh>
    <rPh sb="3" eb="5">
      <t>カダイ</t>
    </rPh>
    <rPh sb="6" eb="9">
      <t>コウフキン</t>
    </rPh>
    <rPh sb="10" eb="12">
      <t>トリクミ</t>
    </rPh>
    <phoneticPr fontId="2"/>
  </si>
  <si>
    <t>注７</t>
    <rPh sb="0" eb="1">
      <t>チュウ</t>
    </rPh>
    <phoneticPr fontId="2"/>
  </si>
  <si>
    <t>ア</t>
    <phoneticPr fontId="2"/>
  </si>
  <si>
    <t>産業(農林水産業 及び/又は 関連産業)の振興</t>
    <rPh sb="0" eb="2">
      <t>サンギョウ</t>
    </rPh>
    <rPh sb="3" eb="5">
      <t>ノウリン</t>
    </rPh>
    <rPh sb="5" eb="8">
      <t>スイサンギョウ</t>
    </rPh>
    <rPh sb="9" eb="10">
      <t>オヨ</t>
    </rPh>
    <rPh sb="12" eb="13">
      <t>マタ</t>
    </rPh>
    <rPh sb="15" eb="17">
      <t>カンレン</t>
    </rPh>
    <rPh sb="17" eb="19">
      <t>サンギョウ</t>
    </rPh>
    <rPh sb="21" eb="23">
      <t>シンコウ</t>
    </rPh>
    <phoneticPr fontId="2"/>
  </si>
  <si>
    <t>コ</t>
    <phoneticPr fontId="2"/>
  </si>
  <si>
    <t>労働・活動の意欲向上、生き甲斐</t>
    <rPh sb="0" eb="2">
      <t>ロウドウ</t>
    </rPh>
    <rPh sb="3" eb="5">
      <t>カツドウ</t>
    </rPh>
    <rPh sb="6" eb="8">
      <t>イヨク</t>
    </rPh>
    <rPh sb="8" eb="10">
      <t>コウジョウ</t>
    </rPh>
    <rPh sb="11" eb="12">
      <t>イ</t>
    </rPh>
    <rPh sb="13" eb="15">
      <t>ガイ</t>
    </rPh>
    <phoneticPr fontId="2"/>
  </si>
  <si>
    <t>イ</t>
    <phoneticPr fontId="2"/>
  </si>
  <si>
    <t>農地保全（鳥獣被害防止対策含まず）</t>
    <rPh sb="0" eb="2">
      <t>ノウチ</t>
    </rPh>
    <rPh sb="2" eb="4">
      <t>ホゼン</t>
    </rPh>
    <rPh sb="5" eb="7">
      <t>チョウジュウ</t>
    </rPh>
    <rPh sb="7" eb="9">
      <t>ヒガイ</t>
    </rPh>
    <rPh sb="9" eb="11">
      <t>ボウシ</t>
    </rPh>
    <rPh sb="11" eb="13">
      <t>タイサク</t>
    </rPh>
    <rPh sb="13" eb="14">
      <t>フク</t>
    </rPh>
    <phoneticPr fontId="2"/>
  </si>
  <si>
    <t>サ</t>
    <phoneticPr fontId="2"/>
  </si>
  <si>
    <t>伝統文化・コミュニティの維持・活性</t>
    <rPh sb="0" eb="4">
      <t>デントウブンカ</t>
    </rPh>
    <rPh sb="12" eb="14">
      <t>イジ</t>
    </rPh>
    <rPh sb="15" eb="17">
      <t>カッセイ</t>
    </rPh>
    <phoneticPr fontId="2"/>
  </si>
  <si>
    <t>ウ</t>
    <phoneticPr fontId="2"/>
  </si>
  <si>
    <t>森林保全・整備（鳥獣被害防止対策含まず）</t>
    <rPh sb="0" eb="2">
      <t>シンリン</t>
    </rPh>
    <rPh sb="2" eb="4">
      <t>ホゼン</t>
    </rPh>
    <rPh sb="5" eb="7">
      <t>セイビ</t>
    </rPh>
    <rPh sb="8" eb="10">
      <t>チョウジュウ</t>
    </rPh>
    <rPh sb="10" eb="12">
      <t>ヒガイ</t>
    </rPh>
    <rPh sb="12" eb="14">
      <t>ボウシ</t>
    </rPh>
    <rPh sb="14" eb="16">
      <t>タイサク</t>
    </rPh>
    <rPh sb="16" eb="17">
      <t>フク</t>
    </rPh>
    <phoneticPr fontId="2"/>
  </si>
  <si>
    <t>シ</t>
    <phoneticPr fontId="2"/>
  </si>
  <si>
    <t>最新情報の入手・技術の導入（人材・ノウハウ獲得）</t>
    <rPh sb="0" eb="2">
      <t>サイシン</t>
    </rPh>
    <rPh sb="2" eb="4">
      <t>ジョウホウ</t>
    </rPh>
    <rPh sb="5" eb="7">
      <t>ニュウシュ</t>
    </rPh>
    <rPh sb="8" eb="10">
      <t>ギジュツ</t>
    </rPh>
    <rPh sb="11" eb="13">
      <t>ドウニュウ</t>
    </rPh>
    <rPh sb="14" eb="16">
      <t>ジンザイ</t>
    </rPh>
    <rPh sb="21" eb="23">
      <t>カクトク</t>
    </rPh>
    <phoneticPr fontId="2"/>
  </si>
  <si>
    <t>エ</t>
    <phoneticPr fontId="2"/>
  </si>
  <si>
    <t>鳥獣被害防止対策</t>
    <rPh sb="0" eb="2">
      <t>チョウジュウ</t>
    </rPh>
    <rPh sb="2" eb="4">
      <t>ヒガイ</t>
    </rPh>
    <rPh sb="4" eb="6">
      <t>ボウシ</t>
    </rPh>
    <rPh sb="6" eb="8">
      <t>タイサク</t>
    </rPh>
    <phoneticPr fontId="2"/>
  </si>
  <si>
    <t>ス</t>
    <phoneticPr fontId="2"/>
  </si>
  <si>
    <t>地域産品の売上向上（他地域・産品との差別化含む）</t>
    <rPh sb="0" eb="2">
      <t>チイキ</t>
    </rPh>
    <rPh sb="2" eb="4">
      <t>サンピン</t>
    </rPh>
    <rPh sb="5" eb="6">
      <t>ウ</t>
    </rPh>
    <rPh sb="6" eb="7">
      <t>ア</t>
    </rPh>
    <rPh sb="7" eb="9">
      <t>コウジョウ</t>
    </rPh>
    <rPh sb="10" eb="11">
      <t>タ</t>
    </rPh>
    <rPh sb="11" eb="13">
      <t>チイキ</t>
    </rPh>
    <rPh sb="14" eb="15">
      <t>サン</t>
    </rPh>
    <rPh sb="15" eb="16">
      <t>ヒン</t>
    </rPh>
    <rPh sb="18" eb="20">
      <t>サベツ</t>
    </rPh>
    <rPh sb="20" eb="21">
      <t>カ</t>
    </rPh>
    <rPh sb="21" eb="22">
      <t>フク</t>
    </rPh>
    <phoneticPr fontId="2"/>
  </si>
  <si>
    <t>オ</t>
    <phoneticPr fontId="2"/>
  </si>
  <si>
    <t>交流人口・関係人口の増加（観光含む）　</t>
    <rPh sb="0" eb="2">
      <t>コウリュウ</t>
    </rPh>
    <rPh sb="2" eb="4">
      <t>ジンコウ</t>
    </rPh>
    <rPh sb="5" eb="7">
      <t>カンケイ</t>
    </rPh>
    <rPh sb="7" eb="9">
      <t>ジンコウ</t>
    </rPh>
    <rPh sb="10" eb="12">
      <t>ゾウカ</t>
    </rPh>
    <rPh sb="15" eb="16">
      <t>フク</t>
    </rPh>
    <phoneticPr fontId="2"/>
  </si>
  <si>
    <t>セ</t>
    <phoneticPr fontId="2"/>
  </si>
  <si>
    <t>所得安定・改善・向上</t>
    <rPh sb="0" eb="2">
      <t>ショトク</t>
    </rPh>
    <rPh sb="2" eb="4">
      <t>アンテイ</t>
    </rPh>
    <rPh sb="5" eb="7">
      <t>カイゼン</t>
    </rPh>
    <rPh sb="8" eb="10">
      <t>コウジョウ</t>
    </rPh>
    <phoneticPr fontId="2"/>
  </si>
  <si>
    <t>カ</t>
    <phoneticPr fontId="2"/>
  </si>
  <si>
    <t>担い手・後継者・労働力確保</t>
    <rPh sb="4" eb="7">
      <t>コウケイシャ</t>
    </rPh>
    <rPh sb="8" eb="11">
      <t>ロウドウリョク</t>
    </rPh>
    <rPh sb="11" eb="13">
      <t>カクホ</t>
    </rPh>
    <phoneticPr fontId="2"/>
  </si>
  <si>
    <t>ソ</t>
    <phoneticPr fontId="2"/>
  </si>
  <si>
    <t>加工産業・観光事業等の起業・新規立ち上げ（企業誘致含む）</t>
    <rPh sb="0" eb="2">
      <t>カコウ</t>
    </rPh>
    <rPh sb="2" eb="4">
      <t>サンギョウ</t>
    </rPh>
    <rPh sb="5" eb="7">
      <t>カンコウ</t>
    </rPh>
    <rPh sb="7" eb="9">
      <t>ジギョウ</t>
    </rPh>
    <rPh sb="9" eb="10">
      <t>トウ</t>
    </rPh>
    <rPh sb="11" eb="13">
      <t>キギョウ</t>
    </rPh>
    <rPh sb="14" eb="16">
      <t>シンキ</t>
    </rPh>
    <rPh sb="16" eb="17">
      <t>タ</t>
    </rPh>
    <rPh sb="18" eb="19">
      <t>ア</t>
    </rPh>
    <rPh sb="21" eb="23">
      <t>キギョウ</t>
    </rPh>
    <rPh sb="23" eb="25">
      <t>ユウチ</t>
    </rPh>
    <rPh sb="25" eb="26">
      <t>フク</t>
    </rPh>
    <phoneticPr fontId="2"/>
  </si>
  <si>
    <t>できるだけ直近の生産量等（生産者数等でも構わない。また、収穫、捕獲等にも読替可）と、下記資源データ欄に当該データの時期をご記入ください。
なお木材は伐採・収穫量、景観なら対象の面積全体などとしてください。</t>
    <rPh sb="5" eb="7">
      <t>チョッキン</t>
    </rPh>
    <rPh sb="8" eb="11">
      <t>セイサンリョウ</t>
    </rPh>
    <rPh sb="11" eb="12">
      <t>トウ</t>
    </rPh>
    <rPh sb="13" eb="16">
      <t>セイサンシャ</t>
    </rPh>
    <rPh sb="16" eb="17">
      <t>スウ</t>
    </rPh>
    <rPh sb="17" eb="18">
      <t>トウ</t>
    </rPh>
    <rPh sb="20" eb="21">
      <t>カマ</t>
    </rPh>
    <rPh sb="28" eb="30">
      <t>シュウカク</t>
    </rPh>
    <rPh sb="31" eb="33">
      <t>ホカク</t>
    </rPh>
    <rPh sb="33" eb="34">
      <t>トウ</t>
    </rPh>
    <rPh sb="36" eb="37">
      <t>ヨ</t>
    </rPh>
    <rPh sb="37" eb="38">
      <t>カ</t>
    </rPh>
    <rPh sb="42" eb="44">
      <t>カキ</t>
    </rPh>
    <rPh sb="44" eb="46">
      <t>シゲン</t>
    </rPh>
    <rPh sb="49" eb="50">
      <t>ラン</t>
    </rPh>
    <rPh sb="51" eb="53">
      <t>トウガイ</t>
    </rPh>
    <rPh sb="57" eb="59">
      <t>ジキ</t>
    </rPh>
    <phoneticPr fontId="2"/>
  </si>
  <si>
    <t>キ</t>
    <phoneticPr fontId="2"/>
  </si>
  <si>
    <t>雇用の場・働き口の確保</t>
    <rPh sb="0" eb="2">
      <t>コヨウ</t>
    </rPh>
    <rPh sb="3" eb="4">
      <t>バ</t>
    </rPh>
    <rPh sb="5" eb="6">
      <t>ハタラ</t>
    </rPh>
    <rPh sb="7" eb="8">
      <t>グチ</t>
    </rPh>
    <rPh sb="9" eb="11">
      <t>カクホ</t>
    </rPh>
    <phoneticPr fontId="2"/>
  </si>
  <si>
    <t>タ</t>
    <phoneticPr fontId="2"/>
  </si>
  <si>
    <t>直接的解決を目指すその他課題
（下記空欄に具体に記載）</t>
    <rPh sb="0" eb="3">
      <t>チョクセツテキ</t>
    </rPh>
    <rPh sb="3" eb="5">
      <t>カイケツ</t>
    </rPh>
    <rPh sb="6" eb="8">
      <t>メザ</t>
    </rPh>
    <rPh sb="11" eb="12">
      <t>タ</t>
    </rPh>
    <rPh sb="12" eb="14">
      <t>カダイ</t>
    </rPh>
    <phoneticPr fontId="2"/>
  </si>
  <si>
    <t>ク</t>
    <phoneticPr fontId="2"/>
  </si>
  <si>
    <t>情報発信・地域知名度向上</t>
    <rPh sb="0" eb="2">
      <t>ジョウホウ</t>
    </rPh>
    <rPh sb="2" eb="4">
      <t>ハッシン</t>
    </rPh>
    <rPh sb="5" eb="7">
      <t>チイキ</t>
    </rPh>
    <rPh sb="7" eb="10">
      <t>チメイド</t>
    </rPh>
    <rPh sb="10" eb="12">
      <t>コウジョウ</t>
    </rPh>
    <phoneticPr fontId="2"/>
  </si>
  <si>
    <t>ケ</t>
    <phoneticPr fontId="2"/>
  </si>
  <si>
    <t>廃棄物や未利用資源の有効活用・処理負担の軽減</t>
    <rPh sb="0" eb="3">
      <t>ハイキブツ</t>
    </rPh>
    <rPh sb="4" eb="9">
      <t>ミリヨウシゲン</t>
    </rPh>
    <rPh sb="10" eb="14">
      <t>ユウコウカツヨウ</t>
    </rPh>
    <rPh sb="15" eb="17">
      <t>ショリ</t>
    </rPh>
    <rPh sb="17" eb="19">
      <t>フタン</t>
    </rPh>
    <rPh sb="20" eb="22">
      <t>ケイゲン</t>
    </rPh>
    <phoneticPr fontId="2"/>
  </si>
  <si>
    <t>地域資源状況等</t>
    <rPh sb="0" eb="2">
      <t>チイキ</t>
    </rPh>
    <rPh sb="2" eb="4">
      <t>シゲン</t>
    </rPh>
    <rPh sb="4" eb="6">
      <t>ジョウキョウ</t>
    </rPh>
    <rPh sb="6" eb="7">
      <t>トウ</t>
    </rPh>
    <phoneticPr fontId="2"/>
  </si>
  <si>
    <t>当該地区内の資源生産・供給体制について、最も近いものを選択してください。
a:以前から当該地域で
　一般に生産・供給さ
　れている資源
b:供給可能量は限定的
　だが、一定量は確実
　に確保できる資源
c:生産・供給が拡大傾
　向にある資源
d:新規作物など、生産
　技術の普及・供給体
　制の整備・拡大が必
　要な資源
e:資源賦存状況等、本事
　業にて把握する資源</t>
    <rPh sb="39" eb="41">
      <t>イゼン</t>
    </rPh>
    <rPh sb="43" eb="45">
      <t>トウガイ</t>
    </rPh>
    <rPh sb="50" eb="52">
      <t>イッパン</t>
    </rPh>
    <rPh sb="53" eb="55">
      <t>セイサン</t>
    </rPh>
    <rPh sb="56" eb="58">
      <t>キョウキュウ</t>
    </rPh>
    <rPh sb="65" eb="67">
      <t>シゲン</t>
    </rPh>
    <rPh sb="123" eb="125">
      <t>シンキ</t>
    </rPh>
    <rPh sb="125" eb="127">
      <t>サクモツ</t>
    </rPh>
    <rPh sb="134" eb="136">
      <t>ギジュツ</t>
    </rPh>
    <rPh sb="137" eb="139">
      <t>フキュウ</t>
    </rPh>
    <rPh sb="140" eb="142">
      <t>キョウキュウ</t>
    </rPh>
    <rPh sb="150" eb="152">
      <t>カクダイ</t>
    </rPh>
    <rPh sb="158" eb="160">
      <t>シゲン</t>
    </rPh>
    <rPh sb="163" eb="165">
      <t>シゲン</t>
    </rPh>
    <rPh sb="167" eb="169">
      <t>ジョウキョウ</t>
    </rPh>
    <rPh sb="169" eb="170">
      <t>トウ</t>
    </rPh>
    <rPh sb="171" eb="172">
      <t>ホン</t>
    </rPh>
    <rPh sb="178" eb="180">
      <t>ハアク</t>
    </rPh>
    <rPh sb="182" eb="184">
      <t>シゲン</t>
    </rPh>
    <phoneticPr fontId="2"/>
  </si>
  <si>
    <t>資源種類</t>
    <rPh sb="0" eb="2">
      <t>シゲン</t>
    </rPh>
    <rPh sb="2" eb="4">
      <t>シュルイ</t>
    </rPh>
    <phoneticPr fontId="2"/>
  </si>
  <si>
    <t>具体名称</t>
    <rPh sb="0" eb="2">
      <t>グタイ</t>
    </rPh>
    <rPh sb="2" eb="4">
      <t>メイショウ</t>
    </rPh>
    <phoneticPr fontId="2"/>
  </si>
  <si>
    <t>開発商品・
サービス種類</t>
    <rPh sb="0" eb="2">
      <t>カイハツ</t>
    </rPh>
    <rPh sb="2" eb="4">
      <t>ショウヒン</t>
    </rPh>
    <rPh sb="10" eb="12">
      <t>シュルイ</t>
    </rPh>
    <phoneticPr fontId="2"/>
  </si>
  <si>
    <t>本事業にて当該商品・サービスを新規開発するのか、既存のものの改良を行うのかお答えください。</t>
    <rPh sb="0" eb="1">
      <t>ホン</t>
    </rPh>
    <rPh sb="1" eb="3">
      <t>ジギョウ</t>
    </rPh>
    <rPh sb="5" eb="7">
      <t>トウガイ</t>
    </rPh>
    <rPh sb="7" eb="9">
      <t>ショウヒン</t>
    </rPh>
    <rPh sb="15" eb="17">
      <t>シンキ</t>
    </rPh>
    <rPh sb="17" eb="19">
      <t>カイハツ</t>
    </rPh>
    <rPh sb="24" eb="26">
      <t>キゾン</t>
    </rPh>
    <rPh sb="30" eb="32">
      <t>カイリョウ</t>
    </rPh>
    <rPh sb="33" eb="34">
      <t>オコナ</t>
    </rPh>
    <rPh sb="38" eb="39">
      <t>コタ</t>
    </rPh>
    <phoneticPr fontId="2"/>
  </si>
  <si>
    <t>資源１</t>
    <rPh sb="0" eb="2">
      <t>シゲン</t>
    </rPh>
    <phoneticPr fontId="2"/>
  </si>
  <si>
    <t>資源２</t>
    <rPh sb="0" eb="2">
      <t>シゲン</t>
    </rPh>
    <phoneticPr fontId="2"/>
  </si>
  <si>
    <t>資源３</t>
    <rPh sb="0" eb="2">
      <t>シゲン</t>
    </rPh>
    <phoneticPr fontId="2"/>
  </si>
  <si>
    <t>資源４</t>
    <rPh sb="0" eb="2">
      <t>シゲン</t>
    </rPh>
    <phoneticPr fontId="2"/>
  </si>
  <si>
    <t>資源５</t>
    <rPh sb="0" eb="2">
      <t>シゲン</t>
    </rPh>
    <phoneticPr fontId="2"/>
  </si>
  <si>
    <t>資源６</t>
    <rPh sb="0" eb="2">
      <t>シゲン</t>
    </rPh>
    <phoneticPr fontId="2"/>
  </si>
  <si>
    <t>資源７</t>
    <rPh sb="0" eb="2">
      <t>シゲン</t>
    </rPh>
    <phoneticPr fontId="2"/>
  </si>
  <si>
    <t>資源８</t>
    <rPh sb="0" eb="2">
      <t>シゲン</t>
    </rPh>
    <phoneticPr fontId="2"/>
  </si>
  <si>
    <t>当該地区の関係者（住民・組織・団体）全体の関与・合意形成・協力に関し、下記ア～オにあげる取組状況や体制整備状況等について、該当する記号をご記入ください。</t>
    <rPh sb="5" eb="8">
      <t>カンケイシャ</t>
    </rPh>
    <rPh sb="15" eb="17">
      <t>ダンタイ</t>
    </rPh>
    <rPh sb="18" eb="20">
      <t>ゼンタイ</t>
    </rPh>
    <rPh sb="44" eb="46">
      <t>トリクミ</t>
    </rPh>
    <rPh sb="46" eb="48">
      <t>ジョウキョウ</t>
    </rPh>
    <rPh sb="55" eb="56">
      <t>トウ</t>
    </rPh>
    <phoneticPr fontId="2"/>
  </si>
  <si>
    <t>回答選択肢は次のとおりです。
◎：既にそうした取組
　が開始、体制が整っ
　ている
〇：促進・取組途上であ
　る、取組の準備や調整
　段階にある
△：事業実施の中で取
　り組む予定
×：対応不可・取組予
　定なし</t>
    <rPh sb="0" eb="2">
      <t>カイトウ</t>
    </rPh>
    <rPh sb="2" eb="5">
      <t>センタクシ</t>
    </rPh>
    <rPh sb="6" eb="7">
      <t>ツギ</t>
    </rPh>
    <rPh sb="17" eb="18">
      <t>スデ</t>
    </rPh>
    <rPh sb="23" eb="25">
      <t>トリクミ</t>
    </rPh>
    <rPh sb="28" eb="30">
      <t>カイシ</t>
    </rPh>
    <rPh sb="34" eb="35">
      <t>トトノ</t>
    </rPh>
    <rPh sb="44" eb="46">
      <t>ソクシン</t>
    </rPh>
    <rPh sb="47" eb="49">
      <t>トリクミ</t>
    </rPh>
    <rPh sb="49" eb="51">
      <t>トジョウ</t>
    </rPh>
    <rPh sb="57" eb="58">
      <t>ト</t>
    </rPh>
    <rPh sb="58" eb="59">
      <t>ク</t>
    </rPh>
    <rPh sb="60" eb="62">
      <t>ジュンビ</t>
    </rPh>
    <rPh sb="63" eb="65">
      <t>チョウセイ</t>
    </rPh>
    <rPh sb="67" eb="68">
      <t>ダン</t>
    </rPh>
    <rPh sb="68" eb="69">
      <t>カイ</t>
    </rPh>
    <rPh sb="75" eb="77">
      <t>ジギョウ</t>
    </rPh>
    <rPh sb="77" eb="79">
      <t>ジッシ</t>
    </rPh>
    <rPh sb="80" eb="81">
      <t>ナカ</t>
    </rPh>
    <rPh sb="82" eb="83">
      <t>ト</t>
    </rPh>
    <rPh sb="86" eb="87">
      <t>ク</t>
    </rPh>
    <rPh sb="88" eb="90">
      <t>ヨテイ</t>
    </rPh>
    <rPh sb="93" eb="97">
      <t>タイオウフカ</t>
    </rPh>
    <phoneticPr fontId="2"/>
  </si>
  <si>
    <t>ア:</t>
    <phoneticPr fontId="3"/>
  </si>
  <si>
    <t>地区住民・団体等による、地区及び活用地域資源についての見直し・再評価</t>
    <rPh sb="0" eb="2">
      <t>チク</t>
    </rPh>
    <rPh sb="2" eb="4">
      <t>ジュウミン</t>
    </rPh>
    <rPh sb="5" eb="7">
      <t>ダンタイ</t>
    </rPh>
    <rPh sb="7" eb="8">
      <t>トウ</t>
    </rPh>
    <rPh sb="12" eb="14">
      <t>チク</t>
    </rPh>
    <rPh sb="14" eb="15">
      <t>オヨ</t>
    </rPh>
    <rPh sb="16" eb="18">
      <t>カツヨウ</t>
    </rPh>
    <rPh sb="18" eb="20">
      <t>チイキ</t>
    </rPh>
    <rPh sb="20" eb="22">
      <t>シゲン</t>
    </rPh>
    <rPh sb="27" eb="29">
      <t>ミナオ</t>
    </rPh>
    <rPh sb="31" eb="34">
      <t>サイヒョウカ</t>
    </rPh>
    <phoneticPr fontId="2"/>
  </si>
  <si>
    <t>イ:</t>
    <phoneticPr fontId="3"/>
  </si>
  <si>
    <t>地区住民・団体等が本事業の構成員・連携主体として主体的参画</t>
    <rPh sb="0" eb="2">
      <t>チク</t>
    </rPh>
    <rPh sb="2" eb="4">
      <t>ジュウミン</t>
    </rPh>
    <rPh sb="5" eb="7">
      <t>ダンタイ</t>
    </rPh>
    <rPh sb="7" eb="8">
      <t>トウ</t>
    </rPh>
    <rPh sb="9" eb="10">
      <t>ホン</t>
    </rPh>
    <rPh sb="10" eb="12">
      <t>ジギョウ</t>
    </rPh>
    <rPh sb="13" eb="16">
      <t>コウセイイン</t>
    </rPh>
    <rPh sb="17" eb="19">
      <t>レンケイ</t>
    </rPh>
    <rPh sb="19" eb="21">
      <t>シュタイ</t>
    </rPh>
    <rPh sb="24" eb="27">
      <t>シュタイテキ</t>
    </rPh>
    <rPh sb="27" eb="29">
      <t>サンカク</t>
    </rPh>
    <phoneticPr fontId="2"/>
  </si>
  <si>
    <t>ウ:</t>
    <phoneticPr fontId="2"/>
  </si>
  <si>
    <t>本事業実施や目指す目標に関する合意形成に向け、地区住民で話し合い</t>
    <rPh sb="0" eb="1">
      <t>ホン</t>
    </rPh>
    <rPh sb="1" eb="3">
      <t>ジギョウ</t>
    </rPh>
    <rPh sb="3" eb="5">
      <t>ジッシ</t>
    </rPh>
    <rPh sb="6" eb="8">
      <t>メザ</t>
    </rPh>
    <rPh sb="9" eb="11">
      <t>モクヒョウ</t>
    </rPh>
    <rPh sb="12" eb="13">
      <t>カン</t>
    </rPh>
    <rPh sb="15" eb="17">
      <t>ゴウイ</t>
    </rPh>
    <rPh sb="17" eb="19">
      <t>ケイセイ</t>
    </rPh>
    <rPh sb="20" eb="21">
      <t>ム</t>
    </rPh>
    <rPh sb="23" eb="25">
      <t>チク</t>
    </rPh>
    <rPh sb="25" eb="27">
      <t>ジュウミン</t>
    </rPh>
    <rPh sb="28" eb="29">
      <t>ハナ</t>
    </rPh>
    <rPh sb="30" eb="31">
      <t>ア</t>
    </rPh>
    <phoneticPr fontId="3"/>
  </si>
  <si>
    <t>エ:</t>
    <phoneticPr fontId="3"/>
  </si>
  <si>
    <t>地区の農林漁業関係者が地域資源の生産者・供給者等として関与</t>
    <rPh sb="0" eb="2">
      <t>チク</t>
    </rPh>
    <rPh sb="3" eb="5">
      <t>ノウリン</t>
    </rPh>
    <rPh sb="5" eb="7">
      <t>ギョギョウ</t>
    </rPh>
    <rPh sb="7" eb="10">
      <t>カンケイシャ</t>
    </rPh>
    <rPh sb="23" eb="24">
      <t>トウ</t>
    </rPh>
    <rPh sb="27" eb="29">
      <t>カンヨ</t>
    </rPh>
    <phoneticPr fontId="3"/>
  </si>
  <si>
    <t>オ:</t>
    <phoneticPr fontId="3"/>
  </si>
  <si>
    <t>市町村広報誌等により、市町村全域に対して本事業に関する情報提供</t>
    <rPh sb="0" eb="3">
      <t>シチョウソン</t>
    </rPh>
    <rPh sb="11" eb="14">
      <t>シチョウソン</t>
    </rPh>
    <rPh sb="14" eb="16">
      <t>ゼンイキ</t>
    </rPh>
    <rPh sb="17" eb="18">
      <t>タイ</t>
    </rPh>
    <rPh sb="20" eb="21">
      <t>ホン</t>
    </rPh>
    <rPh sb="21" eb="23">
      <t>ジギョウ</t>
    </rPh>
    <rPh sb="24" eb="25">
      <t>カン</t>
    </rPh>
    <phoneticPr fontId="3"/>
  </si>
  <si>
    <t>Ⅲ 事業計画・成果目標</t>
    <rPh sb="2" eb="4">
      <t>ジギョウ</t>
    </rPh>
    <rPh sb="4" eb="6">
      <t>ケイカク</t>
    </rPh>
    <rPh sb="7" eb="9">
      <t>セイカ</t>
    </rPh>
    <rPh sb="9" eb="11">
      <t>モクヒョウ</t>
    </rPh>
    <phoneticPr fontId="3"/>
  </si>
  <si>
    <t xml:space="preserve">取組内容（メニュー）と時期 </t>
    <rPh sb="0" eb="2">
      <t>トリクミ</t>
    </rPh>
    <rPh sb="2" eb="4">
      <t>ナイヨウ</t>
    </rPh>
    <rPh sb="11" eb="13">
      <t>ジキ</t>
    </rPh>
    <phoneticPr fontId="2"/>
  </si>
  <si>
    <t>注１ａ</t>
    <rPh sb="0" eb="1">
      <t>チュウ</t>
    </rPh>
    <phoneticPr fontId="2"/>
  </si>
  <si>
    <t xml:space="preserve">取組メニューは、実施要領別表１の１の内容です（内容を整理しているので、別表１の１の記述とおりとはなっていません。）。
なお、メニューの各記述にある「商品」には、「モノ」だけでなく「コト」消費のサービスも含まれます。
</t>
    <rPh sb="0" eb="1">
      <t>ト</t>
    </rPh>
    <rPh sb="1" eb="2">
      <t>ク</t>
    </rPh>
    <rPh sb="8" eb="10">
      <t>ジッシ</t>
    </rPh>
    <rPh sb="10" eb="12">
      <t>ヨウリョウ</t>
    </rPh>
    <rPh sb="12" eb="14">
      <t>ベッピョウ</t>
    </rPh>
    <rPh sb="18" eb="20">
      <t>ナイヨウ</t>
    </rPh>
    <rPh sb="23" eb="25">
      <t>ナイヨウ</t>
    </rPh>
    <rPh sb="26" eb="28">
      <t>セイリ</t>
    </rPh>
    <rPh sb="35" eb="37">
      <t>ベッピョウ</t>
    </rPh>
    <rPh sb="41" eb="43">
      <t>キジュツ</t>
    </rPh>
    <rPh sb="67" eb="68">
      <t>カク</t>
    </rPh>
    <rPh sb="68" eb="70">
      <t>キジュツ</t>
    </rPh>
    <rPh sb="74" eb="76">
      <t>ショウヒン</t>
    </rPh>
    <rPh sb="93" eb="95">
      <t>ショウヒ</t>
    </rPh>
    <rPh sb="101" eb="102">
      <t>フク</t>
    </rPh>
    <phoneticPr fontId="2"/>
  </si>
  <si>
    <t>実施要領
別表１の１</t>
    <phoneticPr fontId="2"/>
  </si>
  <si>
    <t>メニュー左の黄色枠には、本交付金事業にて取組予定の有無を、予定ありなら「〇」（このうち重点取組は◎）、　予定なしなら「×」で示してください。</t>
    <rPh sb="4" eb="5">
      <t>ヒダリ</t>
    </rPh>
    <rPh sb="6" eb="8">
      <t>キイロ</t>
    </rPh>
    <rPh sb="8" eb="9">
      <t>ワク</t>
    </rPh>
    <rPh sb="12" eb="13">
      <t>ホン</t>
    </rPh>
    <rPh sb="13" eb="16">
      <t>コウフキン</t>
    </rPh>
    <rPh sb="16" eb="18">
      <t>ジギョウ</t>
    </rPh>
    <rPh sb="20" eb="24">
      <t>トリクミヨテイ</t>
    </rPh>
    <rPh sb="25" eb="27">
      <t>ウム</t>
    </rPh>
    <rPh sb="29" eb="31">
      <t>ヨテイ</t>
    </rPh>
    <rPh sb="43" eb="45">
      <t>ジュウテン</t>
    </rPh>
    <rPh sb="45" eb="47">
      <t>トリクミ</t>
    </rPh>
    <rPh sb="52" eb="54">
      <t>ヨテイ</t>
    </rPh>
    <rPh sb="62" eb="63">
      <t>シメ</t>
    </rPh>
    <phoneticPr fontId="2"/>
  </si>
  <si>
    <t>１年目</t>
    <rPh sb="1" eb="3">
      <t>ネンメ</t>
    </rPh>
    <phoneticPr fontId="2"/>
  </si>
  <si>
    <t>２年目</t>
    <rPh sb="1" eb="3">
      <t>ネンメ</t>
    </rPh>
    <phoneticPr fontId="2"/>
  </si>
  <si>
    <t>３年目</t>
    <rPh sb="1" eb="3">
      <t>ネンメ</t>
    </rPh>
    <phoneticPr fontId="2"/>
  </si>
  <si>
    <t>上半期</t>
    <rPh sb="0" eb="3">
      <t>カミハンキ</t>
    </rPh>
    <phoneticPr fontId="2"/>
  </si>
  <si>
    <t>下半期</t>
    <rPh sb="0" eb="3">
      <t>シモハンキ</t>
    </rPh>
    <phoneticPr fontId="2"/>
  </si>
  <si>
    <r>
      <rPr>
        <sz val="10"/>
        <rFont val="UD デジタル 教科書体 N-R"/>
        <family val="1"/>
        <charset val="128"/>
      </rPr>
      <t xml:space="preserve">取組メニュー </t>
    </r>
    <r>
      <rPr>
        <sz val="8"/>
        <rFont val="UD デジタル 教科書体 N-R"/>
        <family val="1"/>
        <charset val="128"/>
      </rPr>
      <t>(注１a)</t>
    </r>
    <rPh sb="0" eb="2">
      <t>トリクミ</t>
    </rPh>
    <rPh sb="8" eb="9">
      <t>チュウ</t>
    </rPh>
    <phoneticPr fontId="2"/>
  </si>
  <si>
    <t>（１）</t>
    <phoneticPr fontId="2"/>
  </si>
  <si>
    <t>a.地域の農林水産資源の賦存量や潜在的な活用可能量・活用方法の調査、固有の自然・景観等の調査</t>
    <rPh sb="2" eb="4">
      <t>チイキ</t>
    </rPh>
    <rPh sb="5" eb="9">
      <t>ノウリンスイサン</t>
    </rPh>
    <rPh sb="9" eb="11">
      <t>シゲン</t>
    </rPh>
    <rPh sb="12" eb="15">
      <t>フソンリョウ</t>
    </rPh>
    <rPh sb="16" eb="18">
      <t>センザイ</t>
    </rPh>
    <rPh sb="18" eb="19">
      <t>テキ</t>
    </rPh>
    <rPh sb="20" eb="22">
      <t>カツヨウ</t>
    </rPh>
    <rPh sb="22" eb="25">
      <t>カノウリョウ</t>
    </rPh>
    <rPh sb="26" eb="30">
      <t>カツヨウホウホウ</t>
    </rPh>
    <rPh sb="31" eb="33">
      <t>チョウサ</t>
    </rPh>
    <phoneticPr fontId="2"/>
  </si>
  <si>
    <t>資源量・利用状況等調査</t>
    <rPh sb="6" eb="8">
      <t>ジョウキョウ</t>
    </rPh>
    <phoneticPr fontId="3"/>
  </si>
  <si>
    <t>b.地域資源の既存の利用状況・利用形態調査</t>
    <rPh sb="2" eb="4">
      <t>チイキ</t>
    </rPh>
    <rPh sb="4" eb="6">
      <t>シゲン</t>
    </rPh>
    <rPh sb="7" eb="9">
      <t>キゾン</t>
    </rPh>
    <rPh sb="15" eb="17">
      <t>リヨウ</t>
    </rPh>
    <rPh sb="19" eb="21">
      <t>チョウサ</t>
    </rPh>
    <phoneticPr fontId="2"/>
  </si>
  <si>
    <t>c.地域資源について詳しい地域人材や生産・活用のノウハウ、伝統的な技術・知恵、既存の加工販売施設等に関する調査</t>
    <rPh sb="2" eb="4">
      <t>チイキ</t>
    </rPh>
    <rPh sb="4" eb="6">
      <t>シゲン</t>
    </rPh>
    <rPh sb="10" eb="11">
      <t>クワ</t>
    </rPh>
    <rPh sb="13" eb="15">
      <t>チイキ</t>
    </rPh>
    <rPh sb="15" eb="17">
      <t>ジンザイ</t>
    </rPh>
    <rPh sb="18" eb="20">
      <t>セイサン</t>
    </rPh>
    <rPh sb="21" eb="23">
      <t>カツヨウ</t>
    </rPh>
    <rPh sb="29" eb="31">
      <t>デントウ</t>
    </rPh>
    <rPh sb="31" eb="32">
      <t>テキ</t>
    </rPh>
    <rPh sb="33" eb="35">
      <t>ギジュツ</t>
    </rPh>
    <rPh sb="36" eb="38">
      <t>チエ</t>
    </rPh>
    <rPh sb="39" eb="41">
      <t>キゾン</t>
    </rPh>
    <rPh sb="42" eb="44">
      <t>カコウ</t>
    </rPh>
    <rPh sb="44" eb="46">
      <t>ハンバイ</t>
    </rPh>
    <rPh sb="46" eb="48">
      <t>シセツ</t>
    </rPh>
    <rPh sb="48" eb="49">
      <t>ナド</t>
    </rPh>
    <rPh sb="50" eb="51">
      <t>カン</t>
    </rPh>
    <rPh sb="53" eb="55">
      <t>チョウサ</t>
    </rPh>
    <phoneticPr fontId="2"/>
  </si>
  <si>
    <t>（２）</t>
    <phoneticPr fontId="2"/>
  </si>
  <si>
    <t>d.地域資源活用に向けた住民意向調査、活動計画づくりに向けた調査・検討等</t>
    <rPh sb="2" eb="4">
      <t>チイキ</t>
    </rPh>
    <rPh sb="4" eb="6">
      <t>シゲン</t>
    </rPh>
    <rPh sb="6" eb="8">
      <t>カツヨウ</t>
    </rPh>
    <rPh sb="9" eb="10">
      <t>ム</t>
    </rPh>
    <rPh sb="12" eb="14">
      <t>ジュウミン</t>
    </rPh>
    <rPh sb="14" eb="16">
      <t>イコウ</t>
    </rPh>
    <rPh sb="16" eb="18">
      <t>チョウサ</t>
    </rPh>
    <phoneticPr fontId="2"/>
  </si>
  <si>
    <t>合意形成・組織づくり・人材育成　</t>
    <rPh sb="0" eb="2">
      <t>ゴウイ</t>
    </rPh>
    <rPh sb="2" eb="4">
      <t>ケイセイ</t>
    </rPh>
    <rPh sb="5" eb="7">
      <t>ソシキ</t>
    </rPh>
    <rPh sb="11" eb="13">
      <t>ジンザイ</t>
    </rPh>
    <rPh sb="13" eb="15">
      <t>イクセイ</t>
    </rPh>
    <phoneticPr fontId="2"/>
  </si>
  <si>
    <t>e.実施体制づくりや活動組織づくりに向けたワークショップ開催等</t>
    <rPh sb="30" eb="31">
      <t>トウ</t>
    </rPh>
    <phoneticPr fontId="2"/>
  </si>
  <si>
    <t>f.資源・商品生産等に必要な人材育成や技術・ノウハウ等のとりまとめ（マニュアル作り）や実践研修等</t>
    <rPh sb="2" eb="4">
      <t>シゲン</t>
    </rPh>
    <rPh sb="5" eb="7">
      <t>ショウヒン</t>
    </rPh>
    <rPh sb="7" eb="9">
      <t>セイサン</t>
    </rPh>
    <rPh sb="9" eb="10">
      <t>トウ</t>
    </rPh>
    <rPh sb="11" eb="13">
      <t>ヒツヨウ</t>
    </rPh>
    <rPh sb="14" eb="16">
      <t>ジンザイ</t>
    </rPh>
    <rPh sb="16" eb="18">
      <t>イクセイ</t>
    </rPh>
    <rPh sb="19" eb="21">
      <t>ギジュツ</t>
    </rPh>
    <rPh sb="26" eb="27">
      <t>トウ</t>
    </rPh>
    <rPh sb="39" eb="40">
      <t>ヅク</t>
    </rPh>
    <rPh sb="43" eb="45">
      <t>ジッセン</t>
    </rPh>
    <rPh sb="45" eb="47">
      <t>ケンシュウ</t>
    </rPh>
    <rPh sb="47" eb="48">
      <t>トウ</t>
    </rPh>
    <phoneticPr fontId="2"/>
  </si>
  <si>
    <t>（３）</t>
    <phoneticPr fontId="2"/>
  </si>
  <si>
    <t>g.新商品（中身・内容）の開発（新商品開発に向けたターゲティング、試作、市場調査含む）</t>
    <rPh sb="2" eb="5">
      <t>シンショウヒン</t>
    </rPh>
    <rPh sb="6" eb="8">
      <t>ナカミ</t>
    </rPh>
    <rPh sb="9" eb="11">
      <t>ナイヨウ</t>
    </rPh>
    <rPh sb="13" eb="15">
      <t>カイハツ</t>
    </rPh>
    <rPh sb="36" eb="40">
      <t>シジョウチョウサ</t>
    </rPh>
    <phoneticPr fontId="2"/>
  </si>
  <si>
    <t>付加価値向上・販売促進等</t>
    <rPh sb="0" eb="4">
      <t>フカカチ</t>
    </rPh>
    <rPh sb="4" eb="6">
      <t>コウジョウ</t>
    </rPh>
    <rPh sb="7" eb="11">
      <t>ハンバイソクシン</t>
    </rPh>
    <rPh sb="11" eb="12">
      <t>トウ</t>
    </rPh>
    <phoneticPr fontId="2"/>
  </si>
  <si>
    <t>h.新商品の品質確保や加工品販売に必須な成分分析・調査</t>
    <rPh sb="2" eb="5">
      <t>シンショウヒン</t>
    </rPh>
    <rPh sb="6" eb="8">
      <t>ヒンシツ</t>
    </rPh>
    <rPh sb="11" eb="14">
      <t>カコウヒン</t>
    </rPh>
    <rPh sb="14" eb="16">
      <t>ハンバイ</t>
    </rPh>
    <rPh sb="17" eb="19">
      <t>ヒッス</t>
    </rPh>
    <phoneticPr fontId="2"/>
  </si>
  <si>
    <t>注１ｂ</t>
    <rPh sb="0" eb="1">
      <t>チュウ</t>
    </rPh>
    <phoneticPr fontId="2"/>
  </si>
  <si>
    <t>i.既存商品（中身・内容）の改良（改良に向けたターゲティング、試作、市場調査含む）</t>
    <rPh sb="2" eb="4">
      <t>キソン</t>
    </rPh>
    <rPh sb="4" eb="6">
      <t>ショウヒン</t>
    </rPh>
    <rPh sb="7" eb="9">
      <t>ナカミ</t>
    </rPh>
    <rPh sb="10" eb="12">
      <t>ナイヨウ</t>
    </rPh>
    <rPh sb="14" eb="16">
      <t>カイリョウ</t>
    </rPh>
    <rPh sb="17" eb="19">
      <t>カイリョウ</t>
    </rPh>
    <rPh sb="34" eb="38">
      <t>シジョウチョウサ</t>
    </rPh>
    <phoneticPr fontId="2"/>
  </si>
  <si>
    <t>j.改良商品の品質確保や加工品販売に必須な成分分析・調査</t>
    <rPh sb="2" eb="4">
      <t>カイリョウ</t>
    </rPh>
    <rPh sb="4" eb="6">
      <t>ショウヒン</t>
    </rPh>
    <rPh sb="7" eb="9">
      <t>ヒンシツ</t>
    </rPh>
    <rPh sb="12" eb="15">
      <t>カコウヒン</t>
    </rPh>
    <rPh sb="15" eb="17">
      <t>ハンバイ</t>
    </rPh>
    <rPh sb="18" eb="20">
      <t>ヒッス</t>
    </rPh>
    <phoneticPr fontId="2"/>
  </si>
  <si>
    <t>k.新規開発・改良した商品についてのブランディングや他商品との差別化を図る取組、ネーミング・パッケージデザイン</t>
    <rPh sb="26" eb="29">
      <t>タショウヒン</t>
    </rPh>
    <rPh sb="31" eb="34">
      <t>サベツカ</t>
    </rPh>
    <rPh sb="35" eb="36">
      <t>ハカ</t>
    </rPh>
    <rPh sb="37" eb="39">
      <t>トリクミ</t>
    </rPh>
    <phoneticPr fontId="2"/>
  </si>
  <si>
    <t>l.新商品の価格設定や改良商品の価格改定に向けたコスト・市場分析調査など</t>
    <rPh sb="2" eb="3">
      <t>シン</t>
    </rPh>
    <rPh sb="3" eb="5">
      <t>ショウヒン</t>
    </rPh>
    <rPh sb="11" eb="15">
      <t>カイリョウショウヒン</t>
    </rPh>
    <rPh sb="16" eb="18">
      <t>カカク</t>
    </rPh>
    <rPh sb="18" eb="20">
      <t>カイテイ</t>
    </rPh>
    <rPh sb="32" eb="34">
      <t>チョウサ</t>
    </rPh>
    <phoneticPr fontId="2"/>
  </si>
  <si>
    <t>m.新商品・改良商品の販路開拓・拡大に向けた一時的各種プロモーション（試験販売、展示会・商談会への出展、モニターツアー）</t>
    <rPh sb="2" eb="3">
      <t>シン</t>
    </rPh>
    <rPh sb="3" eb="5">
      <t>ショウヒン</t>
    </rPh>
    <rPh sb="6" eb="8">
      <t>カイリョウ</t>
    </rPh>
    <rPh sb="8" eb="10">
      <t>ショウヒン</t>
    </rPh>
    <rPh sb="16" eb="18">
      <t>カクダイ</t>
    </rPh>
    <rPh sb="19" eb="20">
      <t>ム</t>
    </rPh>
    <rPh sb="22" eb="25">
      <t>イチジテキ</t>
    </rPh>
    <phoneticPr fontId="2"/>
  </si>
  <si>
    <t>※</t>
    <phoneticPr fontId="2"/>
  </si>
  <si>
    <t>n.新商品・改良商品の販路開拓・拡大のためのインターネット対応（Web広報活動、ＥＣサイト立上等）の取組</t>
    <rPh sb="2" eb="3">
      <t>シン</t>
    </rPh>
    <rPh sb="3" eb="5">
      <t>ショウヒン</t>
    </rPh>
    <rPh sb="6" eb="8">
      <t>カイリョウ</t>
    </rPh>
    <rPh sb="8" eb="10">
      <t>ショウヒン</t>
    </rPh>
    <rPh sb="11" eb="15">
      <t>ハンロカイタク</t>
    </rPh>
    <rPh sb="16" eb="18">
      <t>カクダイ</t>
    </rPh>
    <rPh sb="29" eb="31">
      <t>タイオウ</t>
    </rPh>
    <phoneticPr fontId="2"/>
  </si>
  <si>
    <r>
      <t xml:space="preserve">各年度別事業内容 </t>
    </r>
    <r>
      <rPr>
        <sz val="8"/>
        <rFont val="BIZ UDゴシック"/>
        <family val="3"/>
        <charset val="128"/>
      </rPr>
      <t>(注２)</t>
    </r>
    <rPh sb="0" eb="1">
      <t>カク</t>
    </rPh>
    <rPh sb="1" eb="4">
      <t>ネンドベツ</t>
    </rPh>
    <rPh sb="4" eb="6">
      <t>ジギョウ</t>
    </rPh>
    <rPh sb="6" eb="8">
      <t>ナイヨウ</t>
    </rPh>
    <rPh sb="10" eb="11">
      <t>チュウ</t>
    </rPh>
    <phoneticPr fontId="2"/>
  </si>
  <si>
    <t>注２</t>
    <rPh sb="0" eb="1">
      <t>チュウ</t>
    </rPh>
    <phoneticPr fontId="2"/>
  </si>
  <si>
    <t>これまでの記載内容を踏まえつつ、年度別の事業内容を具体的かつ簡潔にご記入ください。</t>
    <rPh sb="5" eb="7">
      <t>キサイ</t>
    </rPh>
    <rPh sb="7" eb="9">
      <t>ナイヨウ</t>
    </rPh>
    <rPh sb="16" eb="19">
      <t>ネンドベツ</t>
    </rPh>
    <rPh sb="20" eb="22">
      <t>ジギョウ</t>
    </rPh>
    <rPh sb="22" eb="24">
      <t>ナイヨウ</t>
    </rPh>
    <rPh sb="25" eb="28">
      <t>グタイテキ</t>
    </rPh>
    <phoneticPr fontId="2"/>
  </si>
  <si>
    <t>上記Ⅰ～Ⅲの１の内容や、後述Ⅲの３の成果目標の内容と矛盾しないよう留意の上、簡潔にご記入ください。</t>
    <rPh sb="0" eb="2">
      <t>ジョウキ</t>
    </rPh>
    <rPh sb="8" eb="10">
      <t>ナイヨウ</t>
    </rPh>
    <rPh sb="12" eb="14">
      <t>コウジュツ</t>
    </rPh>
    <rPh sb="18" eb="20">
      <t>セイカ</t>
    </rPh>
    <rPh sb="20" eb="22">
      <t>モクヒョウ</t>
    </rPh>
    <rPh sb="23" eb="25">
      <t>ナイヨウ</t>
    </rPh>
    <rPh sb="26" eb="28">
      <t>ムジュン</t>
    </rPh>
    <rPh sb="33" eb="35">
      <t>リュウイ</t>
    </rPh>
    <rPh sb="36" eb="37">
      <t>ウエ</t>
    </rPh>
    <rPh sb="38" eb="40">
      <t>カンケツ</t>
    </rPh>
    <phoneticPr fontId="2"/>
  </si>
  <si>
    <t>【１年目 令和</t>
    <rPh sb="2" eb="4">
      <t>ネンメ</t>
    </rPh>
    <rPh sb="5" eb="7">
      <t>レイワ</t>
    </rPh>
    <phoneticPr fontId="3"/>
  </si>
  <si>
    <r>
      <t>年度）】　</t>
    </r>
    <r>
      <rPr>
        <sz val="8"/>
        <rFont val="BIZ UDゴシック"/>
        <family val="3"/>
        <charset val="128"/>
      </rPr>
      <t>(注２ａ)</t>
    </r>
    <rPh sb="0" eb="2">
      <t>ネンド</t>
    </rPh>
    <rPh sb="6" eb="7">
      <t>チュウ</t>
    </rPh>
    <phoneticPr fontId="3"/>
  </si>
  <si>
    <t>事業内容</t>
    <rPh sb="0" eb="2">
      <t>ジギョウ</t>
    </rPh>
    <rPh sb="2" eb="4">
      <t>ナイヨウ</t>
    </rPh>
    <phoneticPr fontId="3"/>
  </si>
  <si>
    <t>注２ａ</t>
    <rPh sb="0" eb="1">
      <t>チュウ</t>
    </rPh>
    <phoneticPr fontId="2"/>
  </si>
  <si>
    <t>(注２b)</t>
    <rPh sb="1" eb="2">
      <t>チュウ</t>
    </rPh>
    <phoneticPr fontId="2"/>
  </si>
  <si>
    <t>その他</t>
    <rPh sb="2" eb="3">
      <t>タ</t>
    </rPh>
    <phoneticPr fontId="2"/>
  </si>
  <si>
    <t>提案書の記載事項について、内容によっては、実施が認められないものもあり得ることに注意（実施計画の段階であらためて農政局等より指示があります。）</t>
    <rPh sb="0" eb="3">
      <t>テイアンショ</t>
    </rPh>
    <rPh sb="4" eb="6">
      <t>キサイ</t>
    </rPh>
    <rPh sb="6" eb="8">
      <t>ジコウ</t>
    </rPh>
    <rPh sb="13" eb="15">
      <t>ナイヨウ</t>
    </rPh>
    <rPh sb="21" eb="23">
      <t>ジッシ</t>
    </rPh>
    <rPh sb="24" eb="25">
      <t>ミト</t>
    </rPh>
    <rPh sb="35" eb="36">
      <t>エ</t>
    </rPh>
    <rPh sb="40" eb="42">
      <t>チュウイ</t>
    </rPh>
    <rPh sb="43" eb="45">
      <t>ジッシ</t>
    </rPh>
    <rPh sb="45" eb="47">
      <t>ケイカク</t>
    </rPh>
    <rPh sb="48" eb="50">
      <t>ダンカイ</t>
    </rPh>
    <rPh sb="56" eb="59">
      <t>ノウセイキョク</t>
    </rPh>
    <rPh sb="59" eb="60">
      <t>トウ</t>
    </rPh>
    <rPh sb="62" eb="64">
      <t>シジ</t>
    </rPh>
    <phoneticPr fontId="2"/>
  </si>
  <si>
    <t>活動主体</t>
    <rPh sb="0" eb="2">
      <t>カツドウ</t>
    </rPh>
    <rPh sb="2" eb="4">
      <t>シュタイ</t>
    </rPh>
    <phoneticPr fontId="3"/>
  </si>
  <si>
    <t>&lt;連携主体等&gt;
名称/役割/取組</t>
    <rPh sb="1" eb="3">
      <t>レンケイ</t>
    </rPh>
    <rPh sb="3" eb="5">
      <t>シュタイ</t>
    </rPh>
    <rPh sb="5" eb="6">
      <t>トウ</t>
    </rPh>
    <rPh sb="8" eb="10">
      <t>メイショウ</t>
    </rPh>
    <rPh sb="11" eb="13">
      <t>ヤクワリ</t>
    </rPh>
    <rPh sb="14" eb="16">
      <t>トリクミ</t>
    </rPh>
    <phoneticPr fontId="2"/>
  </si>
  <si>
    <t>注２ｂ</t>
    <rPh sb="0" eb="1">
      <t>チュウ</t>
    </rPh>
    <phoneticPr fontId="2"/>
  </si>
  <si>
    <t>【２年目 令和</t>
    <rPh sb="2" eb="4">
      <t>ネンメ</t>
    </rPh>
    <rPh sb="5" eb="7">
      <t>レイワ</t>
    </rPh>
    <phoneticPr fontId="3"/>
  </si>
  <si>
    <t>注２ｃ</t>
    <rPh sb="0" eb="1">
      <t>チュウ</t>
    </rPh>
    <phoneticPr fontId="2"/>
  </si>
  <si>
    <t>【３年目 令和</t>
    <rPh sb="2" eb="4">
      <t>ネンメ</t>
    </rPh>
    <rPh sb="5" eb="7">
      <t>レイワ</t>
    </rPh>
    <phoneticPr fontId="3"/>
  </si>
  <si>
    <t>注３ａ</t>
    <rPh sb="0" eb="1">
      <t>チュウ</t>
    </rPh>
    <phoneticPr fontId="2"/>
  </si>
  <si>
    <r>
      <t xml:space="preserve">項目 </t>
    </r>
    <r>
      <rPr>
        <sz val="8"/>
        <rFont val="BIZ UDゴシック"/>
        <family val="3"/>
        <charset val="128"/>
      </rPr>
      <t>(注３)</t>
    </r>
    <rPh sb="0" eb="2">
      <t>コウモク</t>
    </rPh>
    <rPh sb="4" eb="5">
      <t>チュウ</t>
    </rPh>
    <phoneticPr fontId="3"/>
  </si>
  <si>
    <t>現在</t>
    <rPh sb="0" eb="2">
      <t>ゲンザイ</t>
    </rPh>
    <phoneticPr fontId="3"/>
  </si>
  <si>
    <t>１年目</t>
    <rPh sb="1" eb="3">
      <t>ネンメ</t>
    </rPh>
    <phoneticPr fontId="3"/>
  </si>
  <si>
    <t>２年目</t>
    <rPh sb="1" eb="3">
      <t>ネンメ</t>
    </rPh>
    <phoneticPr fontId="3"/>
  </si>
  <si>
    <t>No.</t>
    <phoneticPr fontId="3"/>
  </si>
  <si>
    <t>指標</t>
    <rPh sb="0" eb="2">
      <t>シヒョウ</t>
    </rPh>
    <phoneticPr fontId="3"/>
  </si>
  <si>
    <t>単位</t>
    <rPh sb="0" eb="2">
      <t>タンイ</t>
    </rPh>
    <phoneticPr fontId="3"/>
  </si>
  <si>
    <t>注３ｂ</t>
    <rPh sb="0" eb="1">
      <t>チュウ</t>
    </rPh>
    <phoneticPr fontId="2"/>
  </si>
  <si>
    <t>注３ｃ</t>
    <rPh sb="0" eb="1">
      <t>チュウ</t>
    </rPh>
    <phoneticPr fontId="2"/>
  </si>
  <si>
    <t>目標値の根拠等</t>
    <rPh sb="0" eb="3">
      <t>モクヒョウチ</t>
    </rPh>
    <rPh sb="4" eb="6">
      <t>コンキョ</t>
    </rPh>
    <rPh sb="6" eb="7">
      <t>トウ</t>
    </rPh>
    <phoneticPr fontId="2"/>
  </si>
  <si>
    <t>Ⅳ 交付金事業完了後の事業継続計画等</t>
    <rPh sb="17" eb="18">
      <t>トウ</t>
    </rPh>
    <phoneticPr fontId="3"/>
  </si>
  <si>
    <t>注１</t>
    <rPh sb="0" eb="1">
      <t>チュウ</t>
    </rPh>
    <phoneticPr fontId="2"/>
  </si>
  <si>
    <t>年度（事業開始</t>
    <rPh sb="0" eb="2">
      <t>ネンド</t>
    </rPh>
    <rPh sb="3" eb="5">
      <t>ジギョウ</t>
    </rPh>
    <rPh sb="5" eb="7">
      <t>カイシ</t>
    </rPh>
    <phoneticPr fontId="3"/>
  </si>
  <si>
    <t>活動主体
名称/役割</t>
    <rPh sb="0" eb="2">
      <t>カツドウ</t>
    </rPh>
    <rPh sb="2" eb="4">
      <t>シュタイ</t>
    </rPh>
    <rPh sb="5" eb="7">
      <t>メイショウ</t>
    </rPh>
    <rPh sb="8" eb="10">
      <t>ヤクワリ</t>
    </rPh>
    <phoneticPr fontId="3"/>
  </si>
  <si>
    <t>取組内容</t>
    <rPh sb="0" eb="2">
      <t>トリクミ</t>
    </rPh>
    <rPh sb="2" eb="4">
      <t>ナイヨウ</t>
    </rPh>
    <phoneticPr fontId="3"/>
  </si>
  <si>
    <t>成果</t>
    <rPh sb="0" eb="2">
      <t>セイカ</t>
    </rPh>
    <phoneticPr fontId="3"/>
  </si>
  <si>
    <r>
      <t xml:space="preserve">事業継続のための必要人材確保等のターゲット </t>
    </r>
    <r>
      <rPr>
        <sz val="8"/>
        <rFont val="BIZ UDゴシック"/>
        <family val="3"/>
        <charset val="128"/>
      </rPr>
      <t>(注２)</t>
    </r>
    <rPh sb="0" eb="2">
      <t>ジギョウ</t>
    </rPh>
    <rPh sb="2" eb="4">
      <t>ケイゾク</t>
    </rPh>
    <rPh sb="12" eb="14">
      <t>カクホ</t>
    </rPh>
    <rPh sb="14" eb="15">
      <t>トウ</t>
    </rPh>
    <rPh sb="23" eb="24">
      <t>チュウ</t>
    </rPh>
    <phoneticPr fontId="2"/>
  </si>
  <si>
    <t>範囲イメージ図</t>
    <rPh sb="0" eb="2">
      <t>ハンイ</t>
    </rPh>
    <rPh sb="6" eb="7">
      <t>ズ</t>
    </rPh>
    <phoneticPr fontId="2"/>
  </si>
  <si>
    <r>
      <t>本交付金</t>
    </r>
    <r>
      <rPr>
        <u/>
        <sz val="10"/>
        <rFont val="BIZ UD明朝 Medium"/>
        <family val="1"/>
        <charset val="128"/>
      </rPr>
      <t>事業期間完了後</t>
    </r>
    <r>
      <rPr>
        <sz val="10"/>
        <rFont val="BIZ UD明朝 Medium"/>
        <family val="1"/>
        <charset val="128"/>
      </rPr>
      <t>、取組継続に必要な施設整備や人材の確保、商品・サービス提供ターゲットのそれぞれについて、検討している/目指す範囲（ただし、現実的で確度の高いもの）について、該当にチェックを入れてください。なお、範囲については、右のイメージ図の番号でお答えください。
その上で、その範囲とする理由や必要性、さらにその実現に向け、</t>
    </r>
    <r>
      <rPr>
        <u/>
        <sz val="10"/>
        <rFont val="BIZ UD明朝 Medium"/>
        <family val="1"/>
        <charset val="128"/>
      </rPr>
      <t xml:space="preserve">事業期間中に取り組む必要があると考える事項等 </t>
    </r>
    <r>
      <rPr>
        <u/>
        <sz val="8"/>
        <rFont val="BIZ UD明朝 Medium"/>
        <family val="1"/>
        <charset val="128"/>
      </rPr>
      <t>(注２ａ)</t>
    </r>
    <r>
      <rPr>
        <sz val="10"/>
        <rFont val="BIZ UD明朝 Medium"/>
        <family val="1"/>
        <charset val="128"/>
      </rPr>
      <t>（交付金以外で対応する事項でも結構です。）を右の欄にご記入ください。</t>
    </r>
    <rPh sb="0" eb="4">
      <t>ホンコウフキン</t>
    </rPh>
    <rPh sb="4" eb="6">
      <t>ジギョウ</t>
    </rPh>
    <rPh sb="8" eb="10">
      <t>カンリョウ</t>
    </rPh>
    <rPh sb="10" eb="11">
      <t>ゴ</t>
    </rPh>
    <rPh sb="12" eb="14">
      <t>トリクミ</t>
    </rPh>
    <rPh sb="14" eb="16">
      <t>ケイゾク</t>
    </rPh>
    <rPh sb="17" eb="19">
      <t>ヒツヨウ</t>
    </rPh>
    <rPh sb="20" eb="22">
      <t>シセツ</t>
    </rPh>
    <rPh sb="22" eb="24">
      <t>セイビ</t>
    </rPh>
    <rPh sb="25" eb="27">
      <t>ジンザイ</t>
    </rPh>
    <rPh sb="31" eb="33">
      <t>ショウヒン</t>
    </rPh>
    <rPh sb="38" eb="40">
      <t>テイキョウ</t>
    </rPh>
    <rPh sb="55" eb="57">
      <t>ケントウ</t>
    </rPh>
    <rPh sb="62" eb="64">
      <t>メザ</t>
    </rPh>
    <rPh sb="65" eb="67">
      <t>ハンイ</t>
    </rPh>
    <rPh sb="72" eb="75">
      <t>ゲンジツテキ</t>
    </rPh>
    <rPh sb="76" eb="78">
      <t>カクド</t>
    </rPh>
    <rPh sb="79" eb="80">
      <t>タカ</t>
    </rPh>
    <rPh sb="89" eb="91">
      <t>ガイトウ</t>
    </rPh>
    <rPh sb="97" eb="98">
      <t>イ</t>
    </rPh>
    <rPh sb="108" eb="110">
      <t>ハンイ</t>
    </rPh>
    <rPh sb="116" eb="117">
      <t>ミギ</t>
    </rPh>
    <rPh sb="122" eb="123">
      <t>ズ</t>
    </rPh>
    <rPh sb="124" eb="126">
      <t>バンゴウ</t>
    </rPh>
    <rPh sb="128" eb="129">
      <t>コタ</t>
    </rPh>
    <rPh sb="138" eb="139">
      <t>ウエ</t>
    </rPh>
    <rPh sb="143" eb="145">
      <t>ハンイ</t>
    </rPh>
    <rPh sb="148" eb="150">
      <t>リユウ</t>
    </rPh>
    <rPh sb="151" eb="154">
      <t>ヒツヨウセイ</t>
    </rPh>
    <rPh sb="160" eb="162">
      <t>ジツゲン</t>
    </rPh>
    <rPh sb="163" eb="164">
      <t>ム</t>
    </rPh>
    <rPh sb="166" eb="168">
      <t>ジギョウ</t>
    </rPh>
    <rPh sb="168" eb="171">
      <t>キカンチュウ</t>
    </rPh>
    <rPh sb="172" eb="173">
      <t>ト</t>
    </rPh>
    <rPh sb="174" eb="175">
      <t>ク</t>
    </rPh>
    <rPh sb="176" eb="178">
      <t>ヒツヨウ</t>
    </rPh>
    <rPh sb="182" eb="183">
      <t>カンガ</t>
    </rPh>
    <rPh sb="185" eb="187">
      <t>ジコウ</t>
    </rPh>
    <rPh sb="187" eb="188">
      <t>トウ</t>
    </rPh>
    <rPh sb="190" eb="191">
      <t>チュウ</t>
    </rPh>
    <rPh sb="198" eb="200">
      <t>イガイ</t>
    </rPh>
    <rPh sb="216" eb="217">
      <t>ミギ</t>
    </rPh>
    <phoneticPr fontId="2"/>
  </si>
  <si>
    <t>④同都道府県内</t>
    <rPh sb="1" eb="2">
      <t>ドウ</t>
    </rPh>
    <rPh sb="2" eb="6">
      <t>トドウフケン</t>
    </rPh>
    <rPh sb="6" eb="7">
      <t>ナイ</t>
    </rPh>
    <phoneticPr fontId="2"/>
  </si>
  <si>
    <t>⑤他都道府県内</t>
    <rPh sb="1" eb="2">
      <t>ホカ</t>
    </rPh>
    <rPh sb="2" eb="6">
      <t>トドウフケン</t>
    </rPh>
    <rPh sb="6" eb="7">
      <t>ナイ</t>
    </rPh>
    <phoneticPr fontId="2"/>
  </si>
  <si>
    <t>③近隣市町村内</t>
    <rPh sb="1" eb="3">
      <t>キンリン</t>
    </rPh>
    <rPh sb="3" eb="6">
      <t>シチョウソン</t>
    </rPh>
    <rPh sb="6" eb="7">
      <t>ナイ</t>
    </rPh>
    <phoneticPr fontId="2"/>
  </si>
  <si>
    <t>②同市町村内</t>
    <rPh sb="1" eb="2">
      <t>ドウ</t>
    </rPh>
    <rPh sb="2" eb="5">
      <t>シチョウソン</t>
    </rPh>
    <rPh sb="5" eb="6">
      <t>ナイ</t>
    </rPh>
    <phoneticPr fontId="2"/>
  </si>
  <si>
    <t>⑥大都市圏</t>
    <rPh sb="1" eb="5">
      <t>ダイトシケン</t>
    </rPh>
    <phoneticPr fontId="2"/>
  </si>
  <si>
    <t>①当該地区</t>
    <rPh sb="1" eb="3">
      <t>トウガイ</t>
    </rPh>
    <rPh sb="3" eb="5">
      <t>チク</t>
    </rPh>
    <phoneticPr fontId="2"/>
  </si>
  <si>
    <t>中心地</t>
    <rPh sb="0" eb="3">
      <t>チュウシンチ</t>
    </rPh>
    <phoneticPr fontId="2"/>
  </si>
  <si>
    <t>（海外）</t>
    <rPh sb="1" eb="3">
      <t>カイガイ</t>
    </rPh>
    <phoneticPr fontId="2"/>
  </si>
  <si>
    <t>項目</t>
    <rPh sb="0" eb="2">
      <t>コウモク</t>
    </rPh>
    <phoneticPr fontId="2"/>
  </si>
  <si>
    <t>範囲</t>
    <rPh sb="0" eb="2">
      <t>ハンイ</t>
    </rPh>
    <phoneticPr fontId="2"/>
  </si>
  <si>
    <t>左記範囲とする理由・必要性</t>
    <rPh sb="0" eb="2">
      <t>サキ</t>
    </rPh>
    <rPh sb="2" eb="4">
      <t>ハンイ</t>
    </rPh>
    <rPh sb="7" eb="9">
      <t>リユウ</t>
    </rPh>
    <rPh sb="10" eb="13">
      <t>ヒツヨウセイ</t>
    </rPh>
    <phoneticPr fontId="2"/>
  </si>
  <si>
    <r>
      <t xml:space="preserve">左記実現に向けた
必要取組事項等 </t>
    </r>
    <r>
      <rPr>
        <sz val="8"/>
        <rFont val="BIZ UDゴシック"/>
        <family val="3"/>
        <charset val="128"/>
      </rPr>
      <t>(注２a)</t>
    </r>
    <rPh sb="0" eb="2">
      <t>サキ</t>
    </rPh>
    <rPh sb="2" eb="4">
      <t>ジツゲン</t>
    </rPh>
    <rPh sb="5" eb="6">
      <t>ム</t>
    </rPh>
    <rPh sb="9" eb="11">
      <t>ヒツヨウ</t>
    </rPh>
    <rPh sb="11" eb="13">
      <t>トリクミ</t>
    </rPh>
    <rPh sb="13" eb="15">
      <t>ジコウ</t>
    </rPh>
    <rPh sb="15" eb="16">
      <t>トウ</t>
    </rPh>
    <rPh sb="18" eb="19">
      <t>チュウ</t>
    </rPh>
    <phoneticPr fontId="2"/>
  </si>
  <si>
    <t>a. 商品生産施設・在庫保管施設整備場所</t>
    <rPh sb="7" eb="9">
      <t>シセツ</t>
    </rPh>
    <rPh sb="10" eb="12">
      <t>ザイコ</t>
    </rPh>
    <rPh sb="12" eb="14">
      <t>ホカン</t>
    </rPh>
    <rPh sb="14" eb="16">
      <t>シセツ</t>
    </rPh>
    <rPh sb="16" eb="18">
      <t>セイビ</t>
    </rPh>
    <rPh sb="18" eb="20">
      <t>バショ</t>
    </rPh>
    <phoneticPr fontId="2"/>
  </si>
  <si>
    <r>
      <t>まだ全く検討されていない場合は、項目名下の枠で「未検討」（サービス開発のみで商品開発を行わない場合のａ は「実施なし」）を選択してください。
検討されている場合で、①と②や、③と⑥が同じ場合、両方に</t>
    </r>
    <r>
      <rPr>
        <sz val="8"/>
        <rFont val="Segoe UI Symbol"/>
        <family val="1"/>
      </rPr>
      <t>☑</t>
    </r>
    <r>
      <rPr>
        <sz val="8"/>
        <rFont val="BIZ UD明朝 Medium"/>
        <family val="1"/>
        <charset val="128"/>
      </rPr>
      <t xml:space="preserve">をしてください。
</t>
    </r>
    <rPh sb="2" eb="3">
      <t>マッタ</t>
    </rPh>
    <rPh sb="4" eb="6">
      <t>ケントウ</t>
    </rPh>
    <rPh sb="12" eb="14">
      <t>バアイ</t>
    </rPh>
    <rPh sb="16" eb="19">
      <t>コウモクメイ</t>
    </rPh>
    <rPh sb="19" eb="20">
      <t>シタ</t>
    </rPh>
    <rPh sb="21" eb="22">
      <t>ワク</t>
    </rPh>
    <rPh sb="54" eb="56">
      <t>ジッシ</t>
    </rPh>
    <rPh sb="61" eb="63">
      <t>センタク</t>
    </rPh>
    <rPh sb="71" eb="73">
      <t>ケントウ</t>
    </rPh>
    <rPh sb="78" eb="80">
      <t>バアイ</t>
    </rPh>
    <rPh sb="91" eb="92">
      <t>オナ</t>
    </rPh>
    <rPh sb="93" eb="95">
      <t>バアイ</t>
    </rPh>
    <rPh sb="96" eb="98">
      <t>リョウホウ</t>
    </rPh>
    <phoneticPr fontId="2"/>
  </si>
  <si>
    <t>b. 商品生産・サービス提供に係る人材</t>
    <rPh sb="15" eb="16">
      <t>カカ</t>
    </rPh>
    <phoneticPr fontId="2"/>
  </si>
  <si>
    <t>c.商品・サービスの販売（取次・予約等）ターゲット</t>
    <rPh sb="2" eb="4">
      <t>ショウヒン</t>
    </rPh>
    <rPh sb="10" eb="12">
      <t>ハンバイ</t>
    </rPh>
    <rPh sb="13" eb="15">
      <t>トリツギ</t>
    </rPh>
    <rPh sb="16" eb="18">
      <t>ヨヤク</t>
    </rPh>
    <rPh sb="18" eb="19">
      <t>トウ</t>
    </rPh>
    <phoneticPr fontId="2"/>
  </si>
  <si>
    <t>事業期間内において、特に取り組む必要のある事項がなければ、「特になし」などとご記入ください。</t>
    <phoneticPr fontId="2"/>
  </si>
  <si>
    <t>全体構想まとめ</t>
    <rPh sb="0" eb="2">
      <t>ゼンタイ</t>
    </rPh>
    <rPh sb="2" eb="4">
      <t>コウソウ</t>
    </rPh>
    <phoneticPr fontId="2"/>
  </si>
  <si>
    <t>緑色セルは、他の記載内容が自動転記されており、ここでは変更できません。変更・修正の必要があれば、元の表において行ってください。</t>
    <rPh sb="0" eb="2">
      <t>ミドリイロ</t>
    </rPh>
    <rPh sb="6" eb="7">
      <t>タ</t>
    </rPh>
    <rPh sb="8" eb="10">
      <t>キサイ</t>
    </rPh>
    <rPh sb="10" eb="12">
      <t>ナイヨウ</t>
    </rPh>
    <rPh sb="13" eb="15">
      <t>ジドウ</t>
    </rPh>
    <rPh sb="15" eb="17">
      <t>テンキ</t>
    </rPh>
    <rPh sb="27" eb="29">
      <t>ヘンコウ</t>
    </rPh>
    <rPh sb="35" eb="37">
      <t>ヘンコウ</t>
    </rPh>
    <rPh sb="38" eb="40">
      <t>シュウセイ</t>
    </rPh>
    <rPh sb="55" eb="56">
      <t>オコナ</t>
    </rPh>
    <phoneticPr fontId="2"/>
  </si>
  <si>
    <t>上記アの理由や事業継続等に向けた体制整備面での必要取組等をご記入ください。</t>
    <rPh sb="0" eb="2">
      <t>ジョウキ</t>
    </rPh>
    <rPh sb="4" eb="6">
      <t>リユウ</t>
    </rPh>
    <rPh sb="7" eb="9">
      <t>ジギョウ</t>
    </rPh>
    <rPh sb="9" eb="11">
      <t>ケイゾク</t>
    </rPh>
    <rPh sb="11" eb="12">
      <t>トウ</t>
    </rPh>
    <rPh sb="13" eb="14">
      <t>ム</t>
    </rPh>
    <rPh sb="16" eb="18">
      <t>タイセイ</t>
    </rPh>
    <rPh sb="18" eb="20">
      <t>セイビ</t>
    </rPh>
    <rPh sb="20" eb="21">
      <t>メン</t>
    </rPh>
    <rPh sb="23" eb="25">
      <t>ヒツヨウ</t>
    </rPh>
    <rPh sb="25" eb="27">
      <t>トリクミ</t>
    </rPh>
    <rPh sb="27" eb="28">
      <t>トウ</t>
    </rPh>
    <rPh sb="30" eb="32">
      <t>キニュウ</t>
    </rPh>
    <phoneticPr fontId="2"/>
  </si>
  <si>
    <t>・</t>
    <phoneticPr fontId="2"/>
  </si>
  <si>
    <t>資源</t>
    <rPh sb="0" eb="2">
      <t>シゲン</t>
    </rPh>
    <phoneticPr fontId="2"/>
  </si>
  <si>
    <t>成果品</t>
    <rPh sb="0" eb="2">
      <t>セイカ</t>
    </rPh>
    <rPh sb="2" eb="3">
      <t>ヒン</t>
    </rPh>
    <phoneticPr fontId="2"/>
  </si>
  <si>
    <t>主な取組内容と取組時期（Ⅲの１）</t>
    <rPh sb="0" eb="1">
      <t>オモ</t>
    </rPh>
    <rPh sb="2" eb="6">
      <t>トリクミナイヨウ</t>
    </rPh>
    <rPh sb="7" eb="9">
      <t>トリクミ</t>
    </rPh>
    <rPh sb="9" eb="11">
      <t>ジキ</t>
    </rPh>
    <phoneticPr fontId="2"/>
  </si>
  <si>
    <t>主要取組事項（4つ）</t>
    <rPh sb="0" eb="2">
      <t>シュヨウ</t>
    </rPh>
    <rPh sb="2" eb="4">
      <t>トリクミ</t>
    </rPh>
    <rPh sb="4" eb="6">
      <t>ジコウ</t>
    </rPh>
    <phoneticPr fontId="2"/>
  </si>
  <si>
    <t>目標成果／数値（Ⅲの３）</t>
    <rPh sb="0" eb="2">
      <t>モクヒョウ</t>
    </rPh>
    <rPh sb="2" eb="4">
      <t>セイカ</t>
    </rPh>
    <rPh sb="5" eb="7">
      <t>スウチ</t>
    </rPh>
    <phoneticPr fontId="2"/>
  </si>
  <si>
    <t>成果指標</t>
    <rPh sb="0" eb="2">
      <t>セイカ</t>
    </rPh>
    <rPh sb="2" eb="4">
      <t>シヒョウ</t>
    </rPh>
    <phoneticPr fontId="2"/>
  </si>
  <si>
    <t>(現在)</t>
    <rPh sb="1" eb="3">
      <t>ゲンザイ</t>
    </rPh>
    <phoneticPr fontId="2"/>
  </si>
  <si>
    <t>１０年後
目標値</t>
    <rPh sb="2" eb="4">
      <t>ネンゴ</t>
    </rPh>
    <rPh sb="5" eb="8">
      <t>モクヒョウチ</t>
    </rPh>
    <phoneticPr fontId="2"/>
  </si>
  <si>
    <t>※10年後目標値は累計・単年度どちらの場合もあり得る</t>
    <rPh sb="3" eb="5">
      <t>ネンゴ</t>
    </rPh>
    <rPh sb="5" eb="8">
      <t>モクヒョウチ</t>
    </rPh>
    <rPh sb="9" eb="11">
      <t>ルイケイ</t>
    </rPh>
    <rPh sb="12" eb="15">
      <t>タンネンド</t>
    </rPh>
    <rPh sb="19" eb="21">
      <t>バアイ</t>
    </rPh>
    <rPh sb="24" eb="25">
      <t>エ</t>
    </rPh>
    <phoneticPr fontId="2"/>
  </si>
  <si>
    <t>直接的</t>
    <rPh sb="0" eb="2">
      <t>チョクセツ</t>
    </rPh>
    <rPh sb="2" eb="3">
      <t>テキ</t>
    </rPh>
    <phoneticPr fontId="2"/>
  </si>
  <si>
    <t>事業費（Ⅴ）</t>
    <rPh sb="0" eb="3">
      <t>ジギョウヒ</t>
    </rPh>
    <phoneticPr fontId="2"/>
  </si>
  <si>
    <t>交付金計</t>
    <rPh sb="0" eb="3">
      <t>コウフキン</t>
    </rPh>
    <rPh sb="3" eb="4">
      <t>ケイ</t>
    </rPh>
    <phoneticPr fontId="2"/>
  </si>
  <si>
    <t>千円</t>
    <rPh sb="0" eb="2">
      <t>センエン</t>
    </rPh>
    <phoneticPr fontId="2"/>
  </si>
  <si>
    <t>総事業費</t>
    <rPh sb="0" eb="1">
      <t>ソウ</t>
    </rPh>
    <rPh sb="1" eb="4">
      <t>ジギョウヒ</t>
    </rPh>
    <phoneticPr fontId="2"/>
  </si>
  <si>
    <t>委託料</t>
    <rPh sb="0" eb="2">
      <t>イタク</t>
    </rPh>
    <phoneticPr fontId="2"/>
  </si>
  <si>
    <t>種類</t>
    <rPh sb="0" eb="2">
      <t>シュルイ</t>
    </rPh>
    <phoneticPr fontId="2"/>
  </si>
  <si>
    <t>アの回答とする理由・必要取組等</t>
    <rPh sb="2" eb="4">
      <t>カイトウ</t>
    </rPh>
    <rPh sb="7" eb="9">
      <t>リユウ</t>
    </rPh>
    <rPh sb="10" eb="12">
      <t>ヒツヨウ</t>
    </rPh>
    <rPh sb="12" eb="14">
      <t>トリクミ</t>
    </rPh>
    <rPh sb="14" eb="15">
      <t>トウ</t>
    </rPh>
    <phoneticPr fontId="2"/>
  </si>
  <si>
    <t>所在地・本拠地</t>
    <rPh sb="0" eb="3">
      <t>ショザイチ</t>
    </rPh>
    <rPh sb="4" eb="7">
      <t>ホンキョチ</t>
    </rPh>
    <phoneticPr fontId="2"/>
  </si>
  <si>
    <t>本拠地等の範囲は、前述の項目２の範囲イメージ図の①～⑤から最も適当と思うものをお答えください。</t>
    <rPh sb="0" eb="3">
      <t>ホンキョチ</t>
    </rPh>
    <rPh sb="3" eb="4">
      <t>トウ</t>
    </rPh>
    <rPh sb="5" eb="7">
      <t>ハンイ</t>
    </rPh>
    <rPh sb="9" eb="11">
      <t>ゼンジュツ</t>
    </rPh>
    <rPh sb="12" eb="14">
      <t>コウモク</t>
    </rPh>
    <rPh sb="16" eb="18">
      <t>ハンイ</t>
    </rPh>
    <rPh sb="22" eb="23">
      <t>ズ</t>
    </rPh>
    <rPh sb="29" eb="30">
      <t>モット</t>
    </rPh>
    <rPh sb="31" eb="33">
      <t>テキトウ</t>
    </rPh>
    <rPh sb="34" eb="35">
      <t>オモ</t>
    </rPh>
    <rPh sb="40" eb="41">
      <t>コタ</t>
    </rPh>
    <phoneticPr fontId="2"/>
  </si>
  <si>
    <t>自立的事業継続のために必要な戦略・取組事項等</t>
    <rPh sb="0" eb="2">
      <t>ジリツ</t>
    </rPh>
    <rPh sb="2" eb="3">
      <t>テキ</t>
    </rPh>
    <rPh sb="3" eb="5">
      <t>ジギョウ</t>
    </rPh>
    <rPh sb="5" eb="7">
      <t>ケイゾク</t>
    </rPh>
    <rPh sb="11" eb="13">
      <t>ヒツヨウ</t>
    </rPh>
    <rPh sb="14" eb="16">
      <t>センリャク</t>
    </rPh>
    <rPh sb="17" eb="19">
      <t>トリクミ</t>
    </rPh>
    <rPh sb="19" eb="21">
      <t>ジコウ</t>
    </rPh>
    <rPh sb="21" eb="22">
      <t>トウ</t>
    </rPh>
    <phoneticPr fontId="2"/>
  </si>
  <si>
    <t>Ⅴ 年度別事業計画とその経費内訳　</t>
    <phoneticPr fontId="3"/>
  </si>
  <si>
    <t xml:space="preserve"> １年目（令和</t>
    <rPh sb="5" eb="7">
      <t>レイワ</t>
    </rPh>
    <phoneticPr fontId="3"/>
  </si>
  <si>
    <t>年度）の取組事項と経費</t>
    <phoneticPr fontId="2"/>
  </si>
  <si>
    <t>単位：千円</t>
    <rPh sb="0" eb="2">
      <t>タンイ</t>
    </rPh>
    <rPh sb="3" eb="5">
      <t>センエン</t>
    </rPh>
    <phoneticPr fontId="3"/>
  </si>
  <si>
    <t>取組事項／経費項目</t>
    <rPh sb="0" eb="1">
      <t>ト</t>
    </rPh>
    <rPh sb="1" eb="2">
      <t>ク</t>
    </rPh>
    <rPh sb="5" eb="7">
      <t>ケイヒ</t>
    </rPh>
    <rPh sb="7" eb="9">
      <t>コウモク</t>
    </rPh>
    <phoneticPr fontId="3"/>
  </si>
  <si>
    <t>総事業費</t>
    <rPh sb="0" eb="1">
      <t>ソウ</t>
    </rPh>
    <rPh sb="1" eb="4">
      <t>ジギョウヒ</t>
    </rPh>
    <phoneticPr fontId="3"/>
  </si>
  <si>
    <t>本交付金</t>
    <rPh sb="0" eb="1">
      <t>ホン</t>
    </rPh>
    <rPh sb="1" eb="4">
      <t>コウフキン</t>
    </rPh>
    <phoneticPr fontId="3"/>
  </si>
  <si>
    <t>市町村費</t>
    <rPh sb="0" eb="3">
      <t>シチョウソン</t>
    </rPh>
    <rPh sb="3" eb="4">
      <t>ヒ</t>
    </rPh>
    <phoneticPr fontId="3"/>
  </si>
  <si>
    <t>その他</t>
    <rPh sb="2" eb="3">
      <t>タ</t>
    </rPh>
    <phoneticPr fontId="3"/>
  </si>
  <si>
    <t>備考</t>
    <rPh sb="0" eb="2">
      <t>ビコウ</t>
    </rPh>
    <phoneticPr fontId="3"/>
  </si>
  <si>
    <t>A＝B＋C＋D</t>
    <phoneticPr fontId="3"/>
  </si>
  <si>
    <t>B</t>
    <phoneticPr fontId="3"/>
  </si>
  <si>
    <t>C</t>
    <phoneticPr fontId="3"/>
  </si>
  <si>
    <t>D</t>
    <phoneticPr fontId="3"/>
  </si>
  <si>
    <t>地域資源調査等</t>
    <rPh sb="6" eb="7">
      <t>トウ</t>
    </rPh>
    <phoneticPr fontId="3"/>
  </si>
  <si>
    <t>内訳</t>
    <rPh sb="0" eb="2">
      <t>ウチワケ</t>
    </rPh>
    <phoneticPr fontId="3"/>
  </si>
  <si>
    <t>項目名</t>
    <rPh sb="0" eb="2">
      <t>コウモク</t>
    </rPh>
    <rPh sb="2" eb="3">
      <t>メイ</t>
    </rPh>
    <phoneticPr fontId="2"/>
  </si>
  <si>
    <t>①</t>
    <phoneticPr fontId="3"/>
  </si>
  <si>
    <t>（○○○）</t>
    <phoneticPr fontId="2"/>
  </si>
  <si>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</si>
  <si>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</si>
  <si>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</si>
  <si>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</si>
  <si>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</si>
  <si>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</si>
  <si>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</si>
  <si>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</si>
  <si>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</si>
  <si>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</si>
  <si>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</si>
  <si>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</si>
  <si>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</si>
  <si>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2"/>
  </si>
  <si>
    <t>⑯</t>
    <phoneticPr fontId="3"/>
  </si>
  <si>
    <t>合意形成、組織づくり、人材育成</t>
    <rPh sb="0" eb="2">
      <t>ゴウイ</t>
    </rPh>
    <rPh sb="2" eb="3">
      <t>カタチ</t>
    </rPh>
    <rPh sb="3" eb="4">
      <t>シゲル</t>
    </rPh>
    <rPh sb="5" eb="7">
      <t>ソシキ</t>
    </rPh>
    <rPh sb="11" eb="13">
      <t>ジンザイ</t>
    </rPh>
    <rPh sb="13" eb="15">
      <t>イクセイ</t>
    </rPh>
    <phoneticPr fontId="3"/>
  </si>
  <si>
    <t>付加価値向上、販売促進等</t>
    <rPh sb="0" eb="2">
      <t>フカ</t>
    </rPh>
    <rPh sb="2" eb="4">
      <t>カチ</t>
    </rPh>
    <rPh sb="4" eb="6">
      <t>コウジョウ</t>
    </rPh>
    <rPh sb="7" eb="9">
      <t>ハンバイ</t>
    </rPh>
    <rPh sb="9" eb="11">
      <t>ソクシン</t>
    </rPh>
    <rPh sb="11" eb="12">
      <t>トウ</t>
    </rPh>
    <phoneticPr fontId="3"/>
  </si>
  <si>
    <t>⑮</t>
    <phoneticPr fontId="3"/>
  </si>
  <si>
    <t>⑰</t>
    <phoneticPr fontId="3"/>
  </si>
  <si>
    <t>⑱</t>
    <phoneticPr fontId="3"/>
  </si>
  <si>
    <t>⑲</t>
    <phoneticPr fontId="2"/>
  </si>
  <si>
    <t>⑳</t>
    <phoneticPr fontId="3"/>
  </si>
  <si>
    <t>合計</t>
    <rPh sb="0" eb="2">
      <t>ゴウケイ</t>
    </rPh>
    <phoneticPr fontId="3"/>
  </si>
  <si>
    <t xml:space="preserve"> ２年目（令和</t>
    <rPh sb="5" eb="7">
      <t>レイワ</t>
    </rPh>
    <phoneticPr fontId="3"/>
  </si>
  <si>
    <t xml:space="preserve"> ３年目（令和</t>
    <rPh sb="5" eb="7">
      <t>レイワ</t>
    </rPh>
    <phoneticPr fontId="3"/>
  </si>
  <si>
    <t>役職名</t>
    <rPh sb="0" eb="3">
      <t>ヤクショクメイ</t>
    </rPh>
    <phoneticPr fontId="2"/>
  </si>
  <si>
    <t>山村活性化対策事業　過去実績概要　</t>
    <rPh sb="0" eb="2">
      <t>サンソン</t>
    </rPh>
    <rPh sb="2" eb="5">
      <t>カッセイカ</t>
    </rPh>
    <rPh sb="5" eb="7">
      <t>タイサク</t>
    </rPh>
    <rPh sb="7" eb="9">
      <t>ジギョウ</t>
    </rPh>
    <rPh sb="10" eb="12">
      <t>カコ</t>
    </rPh>
    <rPh sb="12" eb="14">
      <t>ジッセキ</t>
    </rPh>
    <rPh sb="14" eb="16">
      <t>ガイヨウ</t>
    </rPh>
    <phoneticPr fontId="2"/>
  </si>
  <si>
    <t>無地セルには、必要な情報を直接、ご記入ください。</t>
    <rPh sb="0" eb="2">
      <t>ムジ</t>
    </rPh>
    <rPh sb="7" eb="9">
      <t>ヒツヨウ</t>
    </rPh>
    <rPh sb="10" eb="12">
      <t>ジョウホウ</t>
    </rPh>
    <rPh sb="13" eb="15">
      <t>チョクセツ</t>
    </rPh>
    <rPh sb="17" eb="19">
      <t>キニュウ</t>
    </rPh>
    <phoneticPr fontId="2"/>
  </si>
  <si>
    <t>黄色セルは、選択肢から該当を選択してください。</t>
    <rPh sb="0" eb="2">
      <t>キイロ</t>
    </rPh>
    <rPh sb="6" eb="9">
      <t>センタクシ</t>
    </rPh>
    <rPh sb="11" eb="13">
      <t>ガイトウ</t>
    </rPh>
    <rPh sb="14" eb="16">
      <t>センタク</t>
    </rPh>
    <phoneticPr fontId="2"/>
  </si>
  <si>
    <t>●</t>
    <phoneticPr fontId="2"/>
  </si>
  <si>
    <r>
      <t xml:space="preserve"> 回目事業概要　</t>
    </r>
    <r>
      <rPr>
        <sz val="9"/>
        <color rgb="FFFF0000"/>
        <rFont val="BIZ UDゴシック"/>
        <family val="3"/>
        <charset val="128"/>
      </rPr>
      <t>（注１）</t>
    </r>
    <rPh sb="1" eb="3">
      <t>カイメ</t>
    </rPh>
    <rPh sb="3" eb="7">
      <t>ジギョウガイヨウ</t>
    </rPh>
    <rPh sb="9" eb="10">
      <t>チュウ</t>
    </rPh>
    <phoneticPr fontId="2"/>
  </si>
  <si>
    <r>
      <t>過去事業の対象振興山村名　</t>
    </r>
    <r>
      <rPr>
        <sz val="9"/>
        <color rgb="FFFF0000"/>
        <rFont val="BIZ UDゴシック"/>
        <family val="3"/>
        <charset val="128"/>
      </rPr>
      <t>（注２）</t>
    </r>
    <rPh sb="0" eb="2">
      <t>カコ</t>
    </rPh>
    <rPh sb="2" eb="4">
      <t>ジギョウ</t>
    </rPh>
    <rPh sb="5" eb="7">
      <t>タイショウ</t>
    </rPh>
    <rPh sb="7" eb="9">
      <t>シンコウ</t>
    </rPh>
    <rPh sb="9" eb="11">
      <t>サンソン</t>
    </rPh>
    <rPh sb="11" eb="12">
      <t>メイ</t>
    </rPh>
    <rPh sb="14" eb="15">
      <t>チュウ</t>
    </rPh>
    <phoneticPr fontId="2"/>
  </si>
  <si>
    <t>関係</t>
    <rPh sb="0" eb="2">
      <t>カンケイ</t>
    </rPh>
    <phoneticPr fontId="2"/>
  </si>
  <si>
    <t>振興山村名</t>
    <rPh sb="0" eb="2">
      <t>シンコウ</t>
    </rPh>
    <rPh sb="2" eb="4">
      <t>サンソン</t>
    </rPh>
    <rPh sb="4" eb="5">
      <t>メイ</t>
    </rPh>
    <phoneticPr fontId="2"/>
  </si>
  <si>
    <r>
      <t>過去事業の実施主体種類・事業実施期間　</t>
    </r>
    <r>
      <rPr>
        <sz val="8"/>
        <color rgb="FFFF0000"/>
        <rFont val="BIZ UDゴシック"/>
        <family val="3"/>
        <charset val="128"/>
      </rPr>
      <t>（注３）</t>
    </r>
    <rPh sb="0" eb="2">
      <t>カコ</t>
    </rPh>
    <rPh sb="2" eb="4">
      <t>ジギョウ</t>
    </rPh>
    <rPh sb="5" eb="7">
      <t>ジッシ</t>
    </rPh>
    <rPh sb="7" eb="9">
      <t>シュタイ</t>
    </rPh>
    <rPh sb="9" eb="11">
      <t>シュルイ</t>
    </rPh>
    <rPh sb="12" eb="14">
      <t>ジギョウ</t>
    </rPh>
    <rPh sb="14" eb="16">
      <t>ジッシ</t>
    </rPh>
    <rPh sb="16" eb="18">
      <t>キカン</t>
    </rPh>
    <rPh sb="20" eb="21">
      <t>チュウ</t>
    </rPh>
    <phoneticPr fontId="2"/>
  </si>
  <si>
    <t>実施主体種類</t>
    <rPh sb="0" eb="2">
      <t>ジッシ</t>
    </rPh>
    <rPh sb="2" eb="4">
      <t>シュタイ</t>
    </rPh>
    <rPh sb="4" eb="6">
      <t>シュルイ</t>
    </rPh>
    <phoneticPr fontId="2"/>
  </si>
  <si>
    <t>事業実施期間</t>
    <rPh sb="0" eb="2">
      <t>ジギョウ</t>
    </rPh>
    <rPh sb="2" eb="4">
      <t>ジッシ</t>
    </rPh>
    <rPh sb="4" eb="6">
      <t>キカン</t>
    </rPh>
    <phoneticPr fontId="2"/>
  </si>
  <si>
    <t>【３は２の実施主体種類が「地域協議会」の場合のみご記入ください】</t>
    <rPh sb="5" eb="7">
      <t>ジッシ</t>
    </rPh>
    <rPh sb="7" eb="9">
      <t>シュタイ</t>
    </rPh>
    <rPh sb="9" eb="11">
      <t>シュルイ</t>
    </rPh>
    <rPh sb="13" eb="15">
      <t>チイキ</t>
    </rPh>
    <rPh sb="15" eb="18">
      <t>キョウギカイ</t>
    </rPh>
    <rPh sb="20" eb="22">
      <t>バアイ</t>
    </rPh>
    <rPh sb="25" eb="27">
      <t>キニュウ</t>
    </rPh>
    <phoneticPr fontId="2"/>
  </si>
  <si>
    <t>a 過去事業の協議会名　</t>
    <rPh sb="2" eb="4">
      <t>カコ</t>
    </rPh>
    <rPh sb="4" eb="6">
      <t>ジギョウ</t>
    </rPh>
    <rPh sb="7" eb="10">
      <t>キョウギカイ</t>
    </rPh>
    <rPh sb="10" eb="11">
      <t>メイ</t>
    </rPh>
    <phoneticPr fontId="2"/>
  </si>
  <si>
    <t>名称</t>
    <rPh sb="0" eb="2">
      <t>メイショウ</t>
    </rPh>
    <phoneticPr fontId="2"/>
  </si>
  <si>
    <r>
      <t>b 過去事業における
　協議会構成員　</t>
    </r>
    <r>
      <rPr>
        <sz val="8"/>
        <color rgb="FFFF0000"/>
        <rFont val="BIZ UDゴシック"/>
        <family val="3"/>
        <charset val="128"/>
      </rPr>
      <t>（注４）</t>
    </r>
    <rPh sb="2" eb="4">
      <t>カコ</t>
    </rPh>
    <rPh sb="4" eb="6">
      <t>ジギョウ</t>
    </rPh>
    <rPh sb="12" eb="15">
      <t>キョウギカイ</t>
    </rPh>
    <rPh sb="15" eb="18">
      <t>コウセイイン</t>
    </rPh>
    <rPh sb="20" eb="21">
      <t>チュウ</t>
    </rPh>
    <phoneticPr fontId="2"/>
  </si>
  <si>
    <r>
      <t>過去事業における
連携主体　</t>
    </r>
    <r>
      <rPr>
        <sz val="8"/>
        <color rgb="FFFF0000"/>
        <rFont val="BIZ UDゴシック"/>
        <family val="3"/>
        <charset val="128"/>
      </rPr>
      <t>（注５）</t>
    </r>
    <rPh sb="0" eb="2">
      <t>カコ</t>
    </rPh>
    <rPh sb="2" eb="4">
      <t>ジギョウ</t>
    </rPh>
    <rPh sb="9" eb="11">
      <t>レンケイ</t>
    </rPh>
    <rPh sb="11" eb="13">
      <t>シュタイ</t>
    </rPh>
    <rPh sb="15" eb="16">
      <t>チュウ</t>
    </rPh>
    <phoneticPr fontId="2"/>
  </si>
  <si>
    <t>回目事業概要つづき　</t>
    <rPh sb="0" eb="2">
      <t>カイメ</t>
    </rPh>
    <rPh sb="2" eb="6">
      <t>ジギョウガイヨウ</t>
    </rPh>
    <phoneticPr fontId="2"/>
  </si>
  <si>
    <r>
      <t>過去事業の事業実施対象地区　</t>
    </r>
    <r>
      <rPr>
        <sz val="8"/>
        <color rgb="FFFF0000"/>
        <rFont val="BIZ UDゴシック"/>
        <family val="3"/>
        <charset val="128"/>
      </rPr>
      <t>（注６）</t>
    </r>
    <rPh sb="0" eb="2">
      <t>カコ</t>
    </rPh>
    <rPh sb="2" eb="4">
      <t>ジギョウ</t>
    </rPh>
    <rPh sb="5" eb="7">
      <t>ジギョウ</t>
    </rPh>
    <rPh sb="7" eb="9">
      <t>ジッシ</t>
    </rPh>
    <rPh sb="9" eb="11">
      <t>タイショウ</t>
    </rPh>
    <rPh sb="11" eb="13">
      <t>チク</t>
    </rPh>
    <rPh sb="15" eb="16">
      <t>チュウ</t>
    </rPh>
    <phoneticPr fontId="2"/>
  </si>
  <si>
    <t>地区名等</t>
    <rPh sb="0" eb="2">
      <t>チク</t>
    </rPh>
    <rPh sb="2" eb="3">
      <t>メイ</t>
    </rPh>
    <rPh sb="3" eb="4">
      <t>トウ</t>
    </rPh>
    <phoneticPr fontId="2"/>
  </si>
  <si>
    <r>
      <t>過去事業の活用資源等　</t>
    </r>
    <r>
      <rPr>
        <sz val="8"/>
        <color rgb="FFFF0000"/>
        <rFont val="BIZ UDゴシック"/>
        <family val="3"/>
        <charset val="128"/>
      </rPr>
      <t>（注７）</t>
    </r>
    <rPh sb="0" eb="2">
      <t>カコ</t>
    </rPh>
    <rPh sb="2" eb="4">
      <t>ジギョウ</t>
    </rPh>
    <rPh sb="5" eb="7">
      <t>カツヨウ</t>
    </rPh>
    <rPh sb="7" eb="9">
      <t>シゲン</t>
    </rPh>
    <rPh sb="9" eb="10">
      <t>トウ</t>
    </rPh>
    <rPh sb="12" eb="13">
      <t>チュウ</t>
    </rPh>
    <phoneticPr fontId="2"/>
  </si>
  <si>
    <t>資源具体名称</t>
    <rPh sb="0" eb="2">
      <t>シゲン</t>
    </rPh>
    <rPh sb="2" eb="4">
      <t>グタイ</t>
    </rPh>
    <rPh sb="4" eb="6">
      <t>メイショウ</t>
    </rPh>
    <phoneticPr fontId="2"/>
  </si>
  <si>
    <r>
      <t>過去事業での主な取組内容</t>
    </r>
    <r>
      <rPr>
        <sz val="10"/>
        <color theme="1"/>
        <rFont val="BIZ UDゴシック"/>
        <family val="3"/>
        <charset val="128"/>
      </rPr>
      <t>（上位４つ）</t>
    </r>
    <rPh sb="0" eb="2">
      <t>カコ</t>
    </rPh>
    <rPh sb="2" eb="4">
      <t>ジギョウ</t>
    </rPh>
    <rPh sb="6" eb="7">
      <t>オモ</t>
    </rPh>
    <rPh sb="8" eb="10">
      <t>トリクミ</t>
    </rPh>
    <rPh sb="10" eb="12">
      <t>ナイヨウ</t>
    </rPh>
    <rPh sb="13" eb="15">
      <t>ジョウイ</t>
    </rPh>
    <phoneticPr fontId="2"/>
  </si>
  <si>
    <t>記載注意事項</t>
    <rPh sb="0" eb="2">
      <t>キサイ</t>
    </rPh>
    <rPh sb="2" eb="4">
      <t>チュウイ</t>
    </rPh>
    <rPh sb="4" eb="6">
      <t>ジコウ</t>
    </rPh>
    <phoneticPr fontId="2"/>
  </si>
  <si>
    <t>複数回の実施がある場合、回数分の概要を作成・提出してください（1回のみなら、「1回目」の資料のみ）。</t>
    <rPh sb="0" eb="3">
      <t>フクスウカイ</t>
    </rPh>
    <rPh sb="4" eb="6">
      <t>ジッシ</t>
    </rPh>
    <rPh sb="9" eb="11">
      <t>バアイ</t>
    </rPh>
    <rPh sb="12" eb="14">
      <t>カイスウ</t>
    </rPh>
    <rPh sb="13" eb="14">
      <t>マイカイ</t>
    </rPh>
    <rPh sb="14" eb="15">
      <t>ブン</t>
    </rPh>
    <rPh sb="16" eb="18">
      <t>ガイヨウ</t>
    </rPh>
    <rPh sb="19" eb="21">
      <t>サクセイ</t>
    </rPh>
    <rPh sb="22" eb="24">
      <t>テイシュツ</t>
    </rPh>
    <rPh sb="32" eb="33">
      <t>カイ</t>
    </rPh>
    <rPh sb="40" eb="42">
      <t>カイメ</t>
    </rPh>
    <rPh sb="44" eb="46">
      <t>シリョウ</t>
    </rPh>
    <phoneticPr fontId="2"/>
  </si>
  <si>
    <t>振興山村名の前の黄色セルには、過去の事業実績のある振興山村と今回事業提案している振興山村との関係について、該当を下記記号から選択してご記入ください。</t>
    <rPh sb="0" eb="2">
      <t>シンコウ</t>
    </rPh>
    <rPh sb="2" eb="4">
      <t>サンソン</t>
    </rPh>
    <rPh sb="4" eb="5">
      <t>メイ</t>
    </rPh>
    <rPh sb="6" eb="7">
      <t>マエ</t>
    </rPh>
    <rPh sb="8" eb="10">
      <t>キイロ</t>
    </rPh>
    <rPh sb="15" eb="17">
      <t>カコ</t>
    </rPh>
    <rPh sb="18" eb="20">
      <t>ジギョウ</t>
    </rPh>
    <rPh sb="20" eb="22">
      <t>ジッセキ</t>
    </rPh>
    <rPh sb="25" eb="27">
      <t>シンコウ</t>
    </rPh>
    <rPh sb="27" eb="29">
      <t>サンソン</t>
    </rPh>
    <rPh sb="30" eb="32">
      <t>コンカイ</t>
    </rPh>
    <rPh sb="32" eb="34">
      <t>ジギョウ</t>
    </rPh>
    <rPh sb="34" eb="36">
      <t>テイアン</t>
    </rPh>
    <rPh sb="40" eb="42">
      <t>シンコウ</t>
    </rPh>
    <rPh sb="42" eb="44">
      <t>サンソン</t>
    </rPh>
    <rPh sb="45" eb="47">
      <t>カンケイ</t>
    </rPh>
    <rPh sb="52" eb="54">
      <t>ガイトウ</t>
    </rPh>
    <rPh sb="55" eb="57">
      <t>カキ</t>
    </rPh>
    <rPh sb="57" eb="59">
      <t>キゴウ</t>
    </rPh>
    <rPh sb="61" eb="63">
      <t>センタク</t>
    </rPh>
    <rPh sb="66" eb="68">
      <t>キニュウ</t>
    </rPh>
    <phoneticPr fontId="2"/>
  </si>
  <si>
    <t>過去に事業を実施した振興山村と今回の振興山村が同一</t>
    <rPh sb="0" eb="2">
      <t>カコ</t>
    </rPh>
    <rPh sb="3" eb="5">
      <t>ジギョウ</t>
    </rPh>
    <rPh sb="6" eb="8">
      <t>ジッシ</t>
    </rPh>
    <rPh sb="10" eb="12">
      <t>シンコウ</t>
    </rPh>
    <rPh sb="12" eb="14">
      <t>サンソン</t>
    </rPh>
    <rPh sb="15" eb="17">
      <t>コンカイ</t>
    </rPh>
    <rPh sb="18" eb="20">
      <t>シンコウ</t>
    </rPh>
    <rPh sb="20" eb="22">
      <t>サンソン</t>
    </rPh>
    <rPh sb="23" eb="25">
      <t>ドウイツ</t>
    </rPh>
    <phoneticPr fontId="2"/>
  </si>
  <si>
    <t>▲</t>
    <phoneticPr fontId="2"/>
  </si>
  <si>
    <t>過去に事業を実施した振興山村を今回の振興山村が一部として含む場合（逆の場合は●）</t>
    <rPh sb="0" eb="2">
      <t>カコ</t>
    </rPh>
    <rPh sb="3" eb="5">
      <t>ジギョウ</t>
    </rPh>
    <rPh sb="6" eb="8">
      <t>ジッシ</t>
    </rPh>
    <rPh sb="10" eb="12">
      <t>シンコウ</t>
    </rPh>
    <rPh sb="12" eb="14">
      <t>サンソン</t>
    </rPh>
    <rPh sb="15" eb="17">
      <t>コンカイ</t>
    </rPh>
    <rPh sb="18" eb="20">
      <t>シンコウ</t>
    </rPh>
    <rPh sb="20" eb="22">
      <t>サンソン</t>
    </rPh>
    <rPh sb="23" eb="25">
      <t>イチブ</t>
    </rPh>
    <rPh sb="28" eb="29">
      <t>フク</t>
    </rPh>
    <rPh sb="30" eb="32">
      <t>バアイ</t>
    </rPh>
    <rPh sb="33" eb="34">
      <t>ギャク</t>
    </rPh>
    <rPh sb="35" eb="37">
      <t>バアイ</t>
    </rPh>
    <phoneticPr fontId="2"/>
  </si>
  <si>
    <t>○</t>
    <phoneticPr fontId="2"/>
  </si>
  <si>
    <t>過去に事業を実施した振興山村と今回の振興山村は無関係</t>
    <rPh sb="0" eb="2">
      <t>カコ</t>
    </rPh>
    <rPh sb="3" eb="5">
      <t>ジギョウ</t>
    </rPh>
    <rPh sb="6" eb="8">
      <t>ジッシ</t>
    </rPh>
    <rPh sb="10" eb="12">
      <t>シンコウ</t>
    </rPh>
    <rPh sb="12" eb="14">
      <t>サンソン</t>
    </rPh>
    <rPh sb="15" eb="17">
      <t>コンカイ</t>
    </rPh>
    <rPh sb="18" eb="20">
      <t>シンコウ</t>
    </rPh>
    <rPh sb="20" eb="22">
      <t>サンソン</t>
    </rPh>
    <rPh sb="23" eb="26">
      <t>ムカンケイ</t>
    </rPh>
    <phoneticPr fontId="2"/>
  </si>
  <si>
    <t>●の場合</t>
    <rPh sb="2" eb="4">
      <t>バアイ</t>
    </rPh>
    <phoneticPr fontId="2"/>
  </si>
  <si>
    <r>
      <rPr>
        <sz val="11"/>
        <color theme="0" tint="-0.34998626667073579"/>
        <rFont val="游ゴシック"/>
        <family val="3"/>
        <charset val="128"/>
        <scheme val="minor"/>
      </rPr>
      <t>▲</t>
    </r>
    <r>
      <rPr>
        <sz val="11"/>
        <color theme="1"/>
        <rFont val="游ゴシック"/>
        <family val="3"/>
        <charset val="128"/>
        <scheme val="minor"/>
      </rPr>
      <t>の場合</t>
    </r>
    <rPh sb="2" eb="4">
      <t>バアイ</t>
    </rPh>
    <phoneticPr fontId="2"/>
  </si>
  <si>
    <r>
      <t xml:space="preserve">今回 </t>
    </r>
    <r>
      <rPr>
        <sz val="10"/>
        <color theme="1"/>
        <rFont val="Yu Gothic UI"/>
        <family val="3"/>
        <charset val="128"/>
      </rPr>
      <t>≦</t>
    </r>
    <r>
      <rPr>
        <sz val="10"/>
        <color theme="1"/>
        <rFont val="Yu Gothic"/>
        <family val="3"/>
        <charset val="128"/>
      </rPr>
      <t xml:space="preserve"> 過去</t>
    </r>
    <rPh sb="0" eb="2">
      <t>コンカイ</t>
    </rPh>
    <rPh sb="5" eb="7">
      <t>カコ</t>
    </rPh>
    <phoneticPr fontId="2"/>
  </si>
  <si>
    <t>今回＞過去</t>
    <rPh sb="0" eb="2">
      <t>コンカイ</t>
    </rPh>
    <rPh sb="3" eb="5">
      <t>カコ</t>
    </rPh>
    <phoneticPr fontId="2"/>
  </si>
  <si>
    <t>過去</t>
    <rPh sb="0" eb="2">
      <t>カコ</t>
    </rPh>
    <phoneticPr fontId="2"/>
  </si>
  <si>
    <t>実施主体種類の前の黄色セルには、今回の提案事業の実施主体との関係について、該当を下記記号から選択してご記入ください。</t>
    <rPh sb="0" eb="2">
      <t>ジッシ</t>
    </rPh>
    <rPh sb="2" eb="4">
      <t>シュタイ</t>
    </rPh>
    <rPh sb="4" eb="6">
      <t>シュルイ</t>
    </rPh>
    <rPh sb="7" eb="8">
      <t>マエ</t>
    </rPh>
    <rPh sb="9" eb="11">
      <t>キイロ</t>
    </rPh>
    <rPh sb="16" eb="18">
      <t>コンカイ</t>
    </rPh>
    <rPh sb="19" eb="21">
      <t>テイアン</t>
    </rPh>
    <rPh sb="21" eb="23">
      <t>ジギョウ</t>
    </rPh>
    <rPh sb="24" eb="26">
      <t>ジッシ</t>
    </rPh>
    <rPh sb="26" eb="28">
      <t>シュタイ</t>
    </rPh>
    <rPh sb="30" eb="32">
      <t>カンケイ</t>
    </rPh>
    <rPh sb="37" eb="39">
      <t>ガイトウ</t>
    </rPh>
    <rPh sb="40" eb="42">
      <t>カキ</t>
    </rPh>
    <rPh sb="42" eb="44">
      <t>キゴウ</t>
    </rPh>
    <rPh sb="46" eb="48">
      <t>センタク</t>
    </rPh>
    <rPh sb="51" eb="53">
      <t>キニュウ</t>
    </rPh>
    <phoneticPr fontId="2"/>
  </si>
  <si>
    <t>過去と今回の事業実施主体が同一 又は 過去実施主体が今回実施主体の前身にあたるなど、ほぼ同一の場合</t>
    <rPh sb="0" eb="2">
      <t>カコ</t>
    </rPh>
    <rPh sb="3" eb="5">
      <t>コンカイ</t>
    </rPh>
    <rPh sb="6" eb="8">
      <t>ジギョウ</t>
    </rPh>
    <rPh sb="8" eb="10">
      <t>ジッシ</t>
    </rPh>
    <rPh sb="10" eb="12">
      <t>シュタイ</t>
    </rPh>
    <rPh sb="13" eb="15">
      <t>ドウイツ</t>
    </rPh>
    <rPh sb="16" eb="17">
      <t>マタ</t>
    </rPh>
    <rPh sb="19" eb="21">
      <t>カコ</t>
    </rPh>
    <rPh sb="21" eb="23">
      <t>ジッシ</t>
    </rPh>
    <rPh sb="23" eb="25">
      <t>シュタイ</t>
    </rPh>
    <rPh sb="26" eb="28">
      <t>コンカイ</t>
    </rPh>
    <rPh sb="28" eb="30">
      <t>ジッシ</t>
    </rPh>
    <rPh sb="30" eb="32">
      <t>シュタイ</t>
    </rPh>
    <rPh sb="33" eb="35">
      <t>ゼンシン</t>
    </rPh>
    <rPh sb="44" eb="46">
      <t>ドウイツ</t>
    </rPh>
    <rPh sb="47" eb="49">
      <t>バアイ</t>
    </rPh>
    <phoneticPr fontId="2"/>
  </si>
  <si>
    <t>過去と今回の事業実施主体が同一ではないが、関係がある場合（「過去も今回も市町村。ただし部署が異なる」「過去も今回も協議会。前回と重なる者が含まれ得るが、協議会名称・代表者・構成員が異なる」）</t>
    <rPh sb="0" eb="2">
      <t>カコ</t>
    </rPh>
    <rPh sb="3" eb="5">
      <t>コンカイ</t>
    </rPh>
    <rPh sb="6" eb="8">
      <t>ジギョウ</t>
    </rPh>
    <rPh sb="8" eb="10">
      <t>ジッシ</t>
    </rPh>
    <rPh sb="10" eb="12">
      <t>シュタイ</t>
    </rPh>
    <rPh sb="13" eb="15">
      <t>ドウイツ</t>
    </rPh>
    <rPh sb="21" eb="23">
      <t>カンケイ</t>
    </rPh>
    <rPh sb="26" eb="28">
      <t>バアイ</t>
    </rPh>
    <rPh sb="30" eb="32">
      <t>カコ</t>
    </rPh>
    <rPh sb="33" eb="35">
      <t>コンカイ</t>
    </rPh>
    <rPh sb="36" eb="39">
      <t>シチョウソン</t>
    </rPh>
    <rPh sb="43" eb="45">
      <t>ブショ</t>
    </rPh>
    <rPh sb="46" eb="47">
      <t>コト</t>
    </rPh>
    <rPh sb="51" eb="53">
      <t>カコ</t>
    </rPh>
    <rPh sb="54" eb="56">
      <t>コンカイ</t>
    </rPh>
    <rPh sb="57" eb="60">
      <t>キョウギカイ</t>
    </rPh>
    <rPh sb="72" eb="73">
      <t>エ</t>
    </rPh>
    <rPh sb="76" eb="78">
      <t>キョウギ</t>
    </rPh>
    <rPh sb="78" eb="79">
      <t>カイ</t>
    </rPh>
    <rPh sb="79" eb="81">
      <t>メイショウ</t>
    </rPh>
    <rPh sb="82" eb="85">
      <t>ダイヒョウシャ</t>
    </rPh>
    <rPh sb="86" eb="89">
      <t>コウセイイン</t>
    </rPh>
    <rPh sb="90" eb="91">
      <t>コト</t>
    </rPh>
    <phoneticPr fontId="2"/>
  </si>
  <si>
    <t>過去と今回の事業実施主体は無関係</t>
    <rPh sb="0" eb="2">
      <t>カコ</t>
    </rPh>
    <rPh sb="3" eb="5">
      <t>コンカイ</t>
    </rPh>
    <rPh sb="6" eb="8">
      <t>ジギョウ</t>
    </rPh>
    <rPh sb="8" eb="10">
      <t>ジッシ</t>
    </rPh>
    <rPh sb="10" eb="12">
      <t>シュタイ</t>
    </rPh>
    <rPh sb="13" eb="16">
      <t>ムカンケイ</t>
    </rPh>
    <phoneticPr fontId="2"/>
  </si>
  <si>
    <t>市町村</t>
    <rPh sb="0" eb="3">
      <t>シチョウソン</t>
    </rPh>
    <phoneticPr fontId="2"/>
  </si>
  <si>
    <t>過去＝今回</t>
    <rPh sb="0" eb="2">
      <t>カコ</t>
    </rPh>
    <rPh sb="3" eb="5">
      <t>コンカイ</t>
    </rPh>
    <phoneticPr fontId="2"/>
  </si>
  <si>
    <t>今回</t>
    <rPh sb="0" eb="2">
      <t>コンカイ</t>
    </rPh>
    <phoneticPr fontId="2"/>
  </si>
  <si>
    <t>◇◇町
A部</t>
    <rPh sb="2" eb="3">
      <t>マチ</t>
    </rPh>
    <rPh sb="5" eb="6">
      <t>ブ</t>
    </rPh>
    <phoneticPr fontId="2"/>
  </si>
  <si>
    <t>◇◇町
Ａ部</t>
    <rPh sb="2" eb="3">
      <t>マチ</t>
    </rPh>
    <rPh sb="5" eb="6">
      <t>ブ</t>
    </rPh>
    <phoneticPr fontId="2"/>
  </si>
  <si>
    <t>→</t>
    <phoneticPr fontId="2"/>
  </si>
  <si>
    <t>◇◇町
Ｂ部</t>
    <rPh sb="2" eb="3">
      <t>マチ</t>
    </rPh>
    <rPh sb="5" eb="6">
      <t>ブ</t>
    </rPh>
    <phoneticPr fontId="2"/>
  </si>
  <si>
    <t>又は</t>
    <rPh sb="0" eb="1">
      <t>マタ</t>
    </rPh>
    <phoneticPr fontId="2"/>
  </si>
  <si>
    <t>協議会</t>
    <rPh sb="0" eb="3">
      <t>キョウギカイ</t>
    </rPh>
    <phoneticPr fontId="2"/>
  </si>
  <si>
    <r>
      <rPr>
        <sz val="10"/>
        <color theme="1"/>
        <rFont val="Yu Gothic"/>
        <family val="3"/>
        <charset val="128"/>
      </rPr>
      <t>過去≒</t>
    </r>
    <r>
      <rPr>
        <sz val="9.1999999999999993"/>
        <color theme="1"/>
        <rFont val="游ゴシック"/>
        <family val="3"/>
        <charset val="128"/>
      </rPr>
      <t>今回</t>
    </r>
    <r>
      <rPr>
        <sz val="10"/>
        <color theme="1"/>
        <rFont val="游ゴシック"/>
        <family val="3"/>
        <charset val="128"/>
        <scheme val="minor"/>
      </rPr>
      <t>（ほぼ同一）</t>
    </r>
    <rPh sb="0" eb="2">
      <t>カコ</t>
    </rPh>
    <rPh sb="3" eb="5">
      <t>コンカイ</t>
    </rPh>
    <rPh sb="8" eb="10">
      <t>ドウイツ</t>
    </rPh>
    <phoneticPr fontId="2"/>
  </si>
  <si>
    <t>今回：協議会あ’</t>
    <rPh sb="0" eb="2">
      <t>コンカイ</t>
    </rPh>
    <rPh sb="3" eb="6">
      <t>キョウギカイ</t>
    </rPh>
    <phoneticPr fontId="2"/>
  </si>
  <si>
    <t>協議会あ
代表者Ａa</t>
    <rPh sb="0" eb="3">
      <t>キョウギカイ</t>
    </rPh>
    <rPh sb="5" eb="7">
      <t>ダイヒョウ</t>
    </rPh>
    <rPh sb="7" eb="8">
      <t>シャ</t>
    </rPh>
    <phoneticPr fontId="2"/>
  </si>
  <si>
    <t>協議会い
代表者Ｄd</t>
    <rPh sb="0" eb="3">
      <t>キョウギカイ</t>
    </rPh>
    <rPh sb="5" eb="7">
      <t>ダイヒョウ</t>
    </rPh>
    <rPh sb="7" eb="8">
      <t>シャ</t>
    </rPh>
    <phoneticPr fontId="2"/>
  </si>
  <si>
    <t>過去：協議会あ
代表者Ａa</t>
    <rPh sb="0" eb="2">
      <t>カコ</t>
    </rPh>
    <rPh sb="3" eb="6">
      <t>キョウギカイ</t>
    </rPh>
    <rPh sb="8" eb="11">
      <t>ダイヒョウシャ</t>
    </rPh>
    <phoneticPr fontId="2"/>
  </si>
  <si>
    <t>構成:A,B,C,D</t>
    <rPh sb="0" eb="2">
      <t>コウセイ</t>
    </rPh>
    <phoneticPr fontId="2"/>
  </si>
  <si>
    <t>構成:D,E,F,G</t>
    <rPh sb="0" eb="2">
      <t>コウセイ</t>
    </rPh>
    <phoneticPr fontId="2"/>
  </si>
  <si>
    <t>上段には組織名称等を記載してください。</t>
    <rPh sb="0" eb="2">
      <t>ジョウダン</t>
    </rPh>
    <rPh sb="4" eb="6">
      <t>ソシキ</t>
    </rPh>
    <rPh sb="6" eb="8">
      <t>メイショウ</t>
    </rPh>
    <rPh sb="8" eb="9">
      <t>トウ</t>
    </rPh>
    <rPh sb="10" eb="12">
      <t>キサイ</t>
    </rPh>
    <phoneticPr fontId="2"/>
  </si>
  <si>
    <t>下段左は、今回の提案事業の実施主体・連携主体との関係について、該当記号をご記入ください。</t>
    <rPh sb="0" eb="2">
      <t>ゲダン</t>
    </rPh>
    <rPh sb="2" eb="3">
      <t>ヒダリ</t>
    </rPh>
    <rPh sb="37" eb="39">
      <t>キニュウ</t>
    </rPh>
    <phoneticPr fontId="2"/>
  </si>
  <si>
    <t>過去事業における地域協議会構成員と（ほぼ）同一の組織が、今回の事業実施主体である地域協議会の構成員及び／又は主要連携主体である</t>
    <rPh sb="0" eb="2">
      <t>カコ</t>
    </rPh>
    <rPh sb="2" eb="4">
      <t>ジギョウ</t>
    </rPh>
    <rPh sb="8" eb="10">
      <t>チイキ</t>
    </rPh>
    <rPh sb="10" eb="13">
      <t>キョウギカイ</t>
    </rPh>
    <rPh sb="13" eb="16">
      <t>コウセイイン</t>
    </rPh>
    <rPh sb="21" eb="23">
      <t>ドウイツ</t>
    </rPh>
    <rPh sb="24" eb="26">
      <t>ソシキ</t>
    </rPh>
    <rPh sb="28" eb="30">
      <t>コンカイ</t>
    </rPh>
    <rPh sb="31" eb="33">
      <t>ジギョウ</t>
    </rPh>
    <rPh sb="33" eb="35">
      <t>ジッシ</t>
    </rPh>
    <rPh sb="35" eb="37">
      <t>シュタイ</t>
    </rPh>
    <rPh sb="40" eb="42">
      <t>チイキ</t>
    </rPh>
    <rPh sb="42" eb="45">
      <t>キョウギカイ</t>
    </rPh>
    <rPh sb="46" eb="49">
      <t>コウセイイン</t>
    </rPh>
    <rPh sb="49" eb="50">
      <t>オヨ</t>
    </rPh>
    <rPh sb="52" eb="53">
      <t>マタ</t>
    </rPh>
    <rPh sb="54" eb="56">
      <t>シュヨウ</t>
    </rPh>
    <rPh sb="56" eb="58">
      <t>レンケイ</t>
    </rPh>
    <rPh sb="58" eb="60">
      <t>シュタイ</t>
    </rPh>
    <phoneticPr fontId="2"/>
  </si>
  <si>
    <t>過去事業における地域協議会構成員と（ほぼ）同一の組織が、今回の連携主体（ただし主要メンバーではない）に含まれる</t>
    <rPh sb="0" eb="2">
      <t>カコ</t>
    </rPh>
    <rPh sb="31" eb="33">
      <t>レンケイ</t>
    </rPh>
    <rPh sb="33" eb="35">
      <t>シュタイ</t>
    </rPh>
    <rPh sb="39" eb="41">
      <t>シュヨウ</t>
    </rPh>
    <rPh sb="51" eb="52">
      <t>フク</t>
    </rPh>
    <phoneticPr fontId="2"/>
  </si>
  <si>
    <t>過去の協議会構成員は、今回の事業とは無関係</t>
    <rPh sb="0" eb="2">
      <t>カコ</t>
    </rPh>
    <rPh sb="3" eb="6">
      <t>キョウギカイ</t>
    </rPh>
    <rPh sb="6" eb="9">
      <t>コウセイイン</t>
    </rPh>
    <rPh sb="11" eb="13">
      <t>コンカイ</t>
    </rPh>
    <rPh sb="14" eb="16">
      <t>ジギョウ</t>
    </rPh>
    <rPh sb="18" eb="21">
      <t>ムカンケイ</t>
    </rPh>
    <phoneticPr fontId="2"/>
  </si>
  <si>
    <t>下段右は、当該組織の法人形態等を選択してください。</t>
    <rPh sb="0" eb="2">
      <t>カダン</t>
    </rPh>
    <rPh sb="2" eb="3">
      <t>ミギ</t>
    </rPh>
    <rPh sb="5" eb="7">
      <t>トウガイ</t>
    </rPh>
    <rPh sb="7" eb="9">
      <t>ソシキ</t>
    </rPh>
    <rPh sb="10" eb="12">
      <t>ホウジン</t>
    </rPh>
    <rPh sb="12" eb="14">
      <t>ケイタイ</t>
    </rPh>
    <rPh sb="14" eb="15">
      <t>トウ</t>
    </rPh>
    <rPh sb="16" eb="18">
      <t>センタク</t>
    </rPh>
    <phoneticPr fontId="2"/>
  </si>
  <si>
    <r>
      <t>今回の事業との関係性が高い６組織（記号で言えば、</t>
    </r>
    <r>
      <rPr>
        <sz val="10"/>
        <rFont val="游ゴシック"/>
        <family val="3"/>
        <charset val="128"/>
        <scheme val="minor"/>
      </rPr>
      <t>●</t>
    </r>
    <r>
      <rPr>
        <sz val="10"/>
        <color rgb="FF0000FF"/>
        <rFont val="游ゴシック"/>
        <family val="3"/>
        <charset val="128"/>
        <scheme val="minor"/>
      </rPr>
      <t>や</t>
    </r>
    <r>
      <rPr>
        <sz val="10"/>
        <color theme="0" tint="-0.34998626667073579"/>
        <rFont val="游ゴシック"/>
        <family val="3"/>
        <charset val="128"/>
        <scheme val="minor"/>
      </rPr>
      <t>▲</t>
    </r>
    <r>
      <rPr>
        <sz val="10"/>
        <color rgb="FF0000FF"/>
        <rFont val="游ゴシック"/>
        <family val="3"/>
        <charset val="128"/>
        <scheme val="minor"/>
      </rPr>
      <t>に該当）を優先的に記載してください。</t>
    </r>
    <rPh sb="0" eb="2">
      <t>コンカイ</t>
    </rPh>
    <rPh sb="3" eb="5">
      <t>ジギョウ</t>
    </rPh>
    <rPh sb="7" eb="9">
      <t>カンケイ</t>
    </rPh>
    <rPh sb="9" eb="10">
      <t>セイ</t>
    </rPh>
    <rPh sb="11" eb="12">
      <t>タカ</t>
    </rPh>
    <rPh sb="14" eb="16">
      <t>ソシキ</t>
    </rPh>
    <rPh sb="17" eb="19">
      <t>キゴウ</t>
    </rPh>
    <rPh sb="20" eb="21">
      <t>イ</t>
    </rPh>
    <rPh sb="28" eb="30">
      <t>ガイトウ</t>
    </rPh>
    <rPh sb="32" eb="35">
      <t>ユウセンテキ</t>
    </rPh>
    <rPh sb="36" eb="38">
      <t>キサイ</t>
    </rPh>
    <phoneticPr fontId="2"/>
  </si>
  <si>
    <t>過去事業における連携主体と（ほぼ）同一の組織が、今回の事業実施主体である地域協議会の構成員及び／又は主要連携主体である</t>
    <rPh sb="0" eb="2">
      <t>カコ</t>
    </rPh>
    <rPh sb="2" eb="4">
      <t>ジギョウ</t>
    </rPh>
    <rPh sb="8" eb="10">
      <t>レンケイ</t>
    </rPh>
    <rPh sb="10" eb="12">
      <t>シュタイ</t>
    </rPh>
    <rPh sb="17" eb="19">
      <t>ドウイツ</t>
    </rPh>
    <rPh sb="20" eb="22">
      <t>ソシキ</t>
    </rPh>
    <rPh sb="24" eb="26">
      <t>コンカイ</t>
    </rPh>
    <rPh sb="27" eb="29">
      <t>ジギョウ</t>
    </rPh>
    <rPh sb="29" eb="31">
      <t>ジッシ</t>
    </rPh>
    <rPh sb="31" eb="33">
      <t>シュタイ</t>
    </rPh>
    <rPh sb="36" eb="38">
      <t>チイキ</t>
    </rPh>
    <rPh sb="38" eb="41">
      <t>キョウギカイ</t>
    </rPh>
    <rPh sb="42" eb="45">
      <t>コウセイイン</t>
    </rPh>
    <rPh sb="45" eb="46">
      <t>オヨ</t>
    </rPh>
    <rPh sb="48" eb="49">
      <t>マタ</t>
    </rPh>
    <rPh sb="50" eb="52">
      <t>シュヨウ</t>
    </rPh>
    <rPh sb="52" eb="54">
      <t>レンケイ</t>
    </rPh>
    <rPh sb="54" eb="56">
      <t>シュタイ</t>
    </rPh>
    <phoneticPr fontId="2"/>
  </si>
  <si>
    <t>過去事業における連携主体と（ほぼ）同一の組織が、今回の連携主体（ただし主要メンバーではない）に含まれる</t>
    <rPh sb="0" eb="2">
      <t>カコ</t>
    </rPh>
    <rPh sb="8" eb="10">
      <t>レンケイ</t>
    </rPh>
    <rPh sb="10" eb="12">
      <t>シュタイ</t>
    </rPh>
    <rPh sb="27" eb="29">
      <t>レンケイ</t>
    </rPh>
    <rPh sb="29" eb="31">
      <t>シュタイ</t>
    </rPh>
    <rPh sb="35" eb="37">
      <t>シュヨウ</t>
    </rPh>
    <rPh sb="47" eb="48">
      <t>フク</t>
    </rPh>
    <phoneticPr fontId="2"/>
  </si>
  <si>
    <t>過去の連携主体は、今回の事業とは無関係</t>
    <rPh sb="0" eb="2">
      <t>カコ</t>
    </rPh>
    <rPh sb="3" eb="5">
      <t>レンケイ</t>
    </rPh>
    <rPh sb="5" eb="7">
      <t>シュタイ</t>
    </rPh>
    <rPh sb="9" eb="11">
      <t>コンカイ</t>
    </rPh>
    <rPh sb="12" eb="14">
      <t>ジギョウ</t>
    </rPh>
    <rPh sb="16" eb="19">
      <t>ムカンケイ</t>
    </rPh>
    <phoneticPr fontId="2"/>
  </si>
  <si>
    <t>注６</t>
    <rPh sb="0" eb="1">
      <t>チュウ</t>
    </rPh>
    <phoneticPr fontId="2"/>
  </si>
  <si>
    <t>過去実施の裨益地区が、山村全体ではなく一部の集落などに特定される場合、当該地区等について、適宜ご記入ください。</t>
    <rPh sb="0" eb="2">
      <t>カコ</t>
    </rPh>
    <rPh sb="2" eb="4">
      <t>ジッシ</t>
    </rPh>
    <rPh sb="5" eb="7">
      <t>ヒエキ</t>
    </rPh>
    <rPh sb="7" eb="9">
      <t>チク</t>
    </rPh>
    <rPh sb="11" eb="13">
      <t>サンソン</t>
    </rPh>
    <rPh sb="13" eb="15">
      <t>ゼンタイ</t>
    </rPh>
    <rPh sb="19" eb="21">
      <t>イチブ</t>
    </rPh>
    <rPh sb="22" eb="24">
      <t>シュウラク</t>
    </rPh>
    <rPh sb="27" eb="29">
      <t>トクテイ</t>
    </rPh>
    <rPh sb="32" eb="34">
      <t>バアイ</t>
    </rPh>
    <rPh sb="35" eb="37">
      <t>トウガイ</t>
    </rPh>
    <rPh sb="37" eb="39">
      <t>チク</t>
    </rPh>
    <rPh sb="39" eb="40">
      <t>トウ</t>
    </rPh>
    <rPh sb="45" eb="47">
      <t>テキギ</t>
    </rPh>
    <rPh sb="48" eb="50">
      <t>キニュウ</t>
    </rPh>
    <phoneticPr fontId="2"/>
  </si>
  <si>
    <t>そうした特定地区がなければ上段にて「特になし」を選択してください。</t>
    <rPh sb="4" eb="6">
      <t>トクテイ</t>
    </rPh>
    <rPh sb="6" eb="8">
      <t>チク</t>
    </rPh>
    <rPh sb="13" eb="15">
      <t>ジョウダン</t>
    </rPh>
    <rPh sb="18" eb="19">
      <t>トク</t>
    </rPh>
    <rPh sb="24" eb="26">
      <t>センタク</t>
    </rPh>
    <phoneticPr fontId="2"/>
  </si>
  <si>
    <t>集落名等の前の黄色セルには、今回事業の裨益地区との関係について、該当を下記記号でお示しください。</t>
    <rPh sb="0" eb="2">
      <t>シュウラク</t>
    </rPh>
    <rPh sb="2" eb="3">
      <t>メイ</t>
    </rPh>
    <rPh sb="3" eb="4">
      <t>トウ</t>
    </rPh>
    <rPh sb="5" eb="6">
      <t>マエ</t>
    </rPh>
    <rPh sb="7" eb="9">
      <t>キイロ</t>
    </rPh>
    <rPh sb="14" eb="16">
      <t>コンカイ</t>
    </rPh>
    <rPh sb="16" eb="18">
      <t>ジギョウ</t>
    </rPh>
    <rPh sb="19" eb="21">
      <t>ヒエキ</t>
    </rPh>
    <rPh sb="21" eb="23">
      <t>チク</t>
    </rPh>
    <rPh sb="25" eb="27">
      <t>カンケイ</t>
    </rPh>
    <rPh sb="32" eb="34">
      <t>ガイトウ</t>
    </rPh>
    <rPh sb="35" eb="37">
      <t>カキ</t>
    </rPh>
    <rPh sb="37" eb="39">
      <t>キゴウ</t>
    </rPh>
    <rPh sb="41" eb="42">
      <t>シメ</t>
    </rPh>
    <phoneticPr fontId="2"/>
  </si>
  <si>
    <t>過去の地区が今回の事業地区と同一（過去の地区が今回の地区を包含している場合もこちら）</t>
    <rPh sb="0" eb="2">
      <t>カコ</t>
    </rPh>
    <rPh sb="3" eb="5">
      <t>チク</t>
    </rPh>
    <rPh sb="6" eb="8">
      <t>コンカイ</t>
    </rPh>
    <rPh sb="9" eb="11">
      <t>ジギョウ</t>
    </rPh>
    <rPh sb="11" eb="13">
      <t>チク</t>
    </rPh>
    <rPh sb="14" eb="16">
      <t>ドウイツ</t>
    </rPh>
    <rPh sb="17" eb="19">
      <t>カコ</t>
    </rPh>
    <rPh sb="20" eb="22">
      <t>チク</t>
    </rPh>
    <rPh sb="23" eb="25">
      <t>コンカイ</t>
    </rPh>
    <rPh sb="26" eb="28">
      <t>チク</t>
    </rPh>
    <rPh sb="29" eb="31">
      <t>ホウガン</t>
    </rPh>
    <rPh sb="35" eb="37">
      <t>バアイ</t>
    </rPh>
    <phoneticPr fontId="2"/>
  </si>
  <si>
    <t>過去の地区と今回の事業地区との間に少し関係性あり（ごく一部重なるなど）</t>
    <rPh sb="0" eb="2">
      <t>カコ</t>
    </rPh>
    <rPh sb="3" eb="5">
      <t>チク</t>
    </rPh>
    <rPh sb="6" eb="8">
      <t>コンカイ</t>
    </rPh>
    <rPh sb="9" eb="11">
      <t>ジギョウ</t>
    </rPh>
    <rPh sb="11" eb="13">
      <t>チク</t>
    </rPh>
    <rPh sb="15" eb="16">
      <t>アイダ</t>
    </rPh>
    <rPh sb="17" eb="18">
      <t>スコ</t>
    </rPh>
    <rPh sb="19" eb="21">
      <t>カンケイ</t>
    </rPh>
    <rPh sb="21" eb="22">
      <t>セイ</t>
    </rPh>
    <rPh sb="27" eb="29">
      <t>イチブ</t>
    </rPh>
    <rPh sb="29" eb="30">
      <t>カサ</t>
    </rPh>
    <phoneticPr fontId="2"/>
  </si>
  <si>
    <t>過去事業地区と今回の事業地区とは無関係</t>
    <rPh sb="0" eb="2">
      <t>カコ</t>
    </rPh>
    <rPh sb="2" eb="4">
      <t>ジギョウ</t>
    </rPh>
    <rPh sb="4" eb="6">
      <t>チク</t>
    </rPh>
    <rPh sb="7" eb="9">
      <t>コンカイ</t>
    </rPh>
    <rPh sb="10" eb="12">
      <t>ジギョウ</t>
    </rPh>
    <rPh sb="12" eb="14">
      <t>チク</t>
    </rPh>
    <rPh sb="16" eb="19">
      <t>ムカンケイ</t>
    </rPh>
    <phoneticPr fontId="2"/>
  </si>
  <si>
    <r>
      <t>今回の事業との関係性が高い９集落等（記号で言えば、</t>
    </r>
    <r>
      <rPr>
        <sz val="10"/>
        <rFont val="游ゴシック"/>
        <family val="3"/>
        <charset val="128"/>
        <scheme val="minor"/>
      </rPr>
      <t>●</t>
    </r>
    <r>
      <rPr>
        <sz val="10"/>
        <color rgb="FF0000FF"/>
        <rFont val="游ゴシック"/>
        <family val="3"/>
        <charset val="128"/>
        <scheme val="minor"/>
      </rPr>
      <t>や</t>
    </r>
    <r>
      <rPr>
        <sz val="10"/>
        <color theme="0" tint="-0.34998626667073579"/>
        <rFont val="游ゴシック"/>
        <family val="3"/>
        <charset val="128"/>
        <scheme val="minor"/>
      </rPr>
      <t>▲</t>
    </r>
    <r>
      <rPr>
        <sz val="10"/>
        <color rgb="FF0000FF"/>
        <rFont val="游ゴシック"/>
        <family val="3"/>
        <charset val="128"/>
        <scheme val="minor"/>
      </rPr>
      <t>に該当）を優先的に記載してください。</t>
    </r>
    <rPh sb="0" eb="2">
      <t>コンカイ</t>
    </rPh>
    <rPh sb="3" eb="5">
      <t>ジギョウ</t>
    </rPh>
    <rPh sb="7" eb="9">
      <t>カンケイ</t>
    </rPh>
    <rPh sb="9" eb="10">
      <t>セイ</t>
    </rPh>
    <rPh sb="11" eb="12">
      <t>タカ</t>
    </rPh>
    <rPh sb="14" eb="16">
      <t>シュウラク</t>
    </rPh>
    <rPh sb="16" eb="17">
      <t>トウ</t>
    </rPh>
    <rPh sb="18" eb="20">
      <t>キゴウ</t>
    </rPh>
    <rPh sb="21" eb="22">
      <t>イ</t>
    </rPh>
    <rPh sb="29" eb="31">
      <t>ガイトウ</t>
    </rPh>
    <rPh sb="33" eb="36">
      <t>ユウセンテキ</t>
    </rPh>
    <rPh sb="37" eb="39">
      <t>キサイ</t>
    </rPh>
    <phoneticPr fontId="2"/>
  </si>
  <si>
    <t>上段は、当時の事業で活用した資源の具体名称（コメとか山菜（わらび）など）をご記入ください。</t>
    <rPh sb="0" eb="2">
      <t>ジョウダン</t>
    </rPh>
    <rPh sb="4" eb="6">
      <t>トウジ</t>
    </rPh>
    <rPh sb="7" eb="9">
      <t>ジギョウ</t>
    </rPh>
    <rPh sb="10" eb="12">
      <t>カツヨウ</t>
    </rPh>
    <rPh sb="14" eb="16">
      <t>シゲン</t>
    </rPh>
    <rPh sb="17" eb="19">
      <t>グタイ</t>
    </rPh>
    <rPh sb="19" eb="21">
      <t>メイショウ</t>
    </rPh>
    <rPh sb="26" eb="28">
      <t>サンサイ</t>
    </rPh>
    <rPh sb="38" eb="40">
      <t>キニュウ</t>
    </rPh>
    <phoneticPr fontId="2"/>
  </si>
  <si>
    <t>中段左は、今回の提案事業の活用資源との関係について、該当を下記記号でお示しください。</t>
    <rPh sb="0" eb="2">
      <t>チュウダン</t>
    </rPh>
    <rPh sb="2" eb="3">
      <t>ヒダリ</t>
    </rPh>
    <rPh sb="13" eb="15">
      <t>カツヨウ</t>
    </rPh>
    <rPh sb="15" eb="17">
      <t>シゲン</t>
    </rPh>
    <phoneticPr fontId="2"/>
  </si>
  <si>
    <t>過去事業の活用資源と今回事業における活用資源とが同一</t>
    <rPh sb="0" eb="2">
      <t>カコ</t>
    </rPh>
    <rPh sb="2" eb="4">
      <t>ジギョウ</t>
    </rPh>
    <rPh sb="5" eb="7">
      <t>カツヨウ</t>
    </rPh>
    <rPh sb="7" eb="9">
      <t>シゲン</t>
    </rPh>
    <rPh sb="10" eb="12">
      <t>コンカイ</t>
    </rPh>
    <rPh sb="12" eb="14">
      <t>ジギョウ</t>
    </rPh>
    <rPh sb="18" eb="20">
      <t>カツヨウ</t>
    </rPh>
    <rPh sb="20" eb="22">
      <t>シゲン</t>
    </rPh>
    <rPh sb="24" eb="26">
      <t>ドウイツ</t>
    </rPh>
    <phoneticPr fontId="2"/>
  </si>
  <si>
    <t>過去事業の活用資源は、今回の事業目的の資源や主な活用資源ではないが、少し活用する場合など</t>
    <rPh sb="0" eb="2">
      <t>カコ</t>
    </rPh>
    <rPh sb="2" eb="4">
      <t>ジギョウ</t>
    </rPh>
    <rPh sb="5" eb="7">
      <t>カツヨウ</t>
    </rPh>
    <rPh sb="7" eb="9">
      <t>シゲン</t>
    </rPh>
    <rPh sb="11" eb="13">
      <t>コンカイ</t>
    </rPh>
    <rPh sb="14" eb="16">
      <t>ジギョウ</t>
    </rPh>
    <rPh sb="16" eb="18">
      <t>モクテキ</t>
    </rPh>
    <rPh sb="19" eb="21">
      <t>シゲン</t>
    </rPh>
    <rPh sb="22" eb="23">
      <t>オモ</t>
    </rPh>
    <rPh sb="24" eb="26">
      <t>カツヨウ</t>
    </rPh>
    <rPh sb="26" eb="28">
      <t>シゲン</t>
    </rPh>
    <rPh sb="34" eb="35">
      <t>スコ</t>
    </rPh>
    <rPh sb="36" eb="38">
      <t>カツヨウ</t>
    </rPh>
    <rPh sb="40" eb="42">
      <t>バアイ</t>
    </rPh>
    <phoneticPr fontId="2"/>
  </si>
  <si>
    <t>今回の事業と無関係</t>
    <rPh sb="0" eb="2">
      <t>コンカイ</t>
    </rPh>
    <rPh sb="3" eb="5">
      <t>ジギョウ</t>
    </rPh>
    <rPh sb="6" eb="9">
      <t>ムカンケイ</t>
    </rPh>
    <phoneticPr fontId="2"/>
  </si>
  <si>
    <t>中段右は、資源種類を選択してご記入ください。</t>
    <rPh sb="0" eb="2">
      <t>チュウダン</t>
    </rPh>
    <rPh sb="2" eb="3">
      <t>ミギ</t>
    </rPh>
    <rPh sb="5" eb="7">
      <t>シゲン</t>
    </rPh>
    <rPh sb="7" eb="9">
      <t>シュルイ</t>
    </rPh>
    <rPh sb="10" eb="12">
      <t>センタク</t>
    </rPh>
    <rPh sb="15" eb="17">
      <t>キニュウ</t>
    </rPh>
    <phoneticPr fontId="2"/>
  </si>
  <si>
    <t>下段は、開発・改良した商品・サービスの種類を選択してご記入ください。</t>
    <rPh sb="0" eb="2">
      <t>ゲダン</t>
    </rPh>
    <rPh sb="4" eb="6">
      <t>カイハツ</t>
    </rPh>
    <rPh sb="7" eb="9">
      <t>カイリョウ</t>
    </rPh>
    <rPh sb="11" eb="13">
      <t>ショウヒン</t>
    </rPh>
    <rPh sb="19" eb="21">
      <t>シュルイ</t>
    </rPh>
    <rPh sb="22" eb="24">
      <t>センタク</t>
    </rPh>
    <rPh sb="27" eb="29">
      <t>キニュウ</t>
    </rPh>
    <phoneticPr fontId="2"/>
  </si>
  <si>
    <r>
      <t>今回の事業との関係性が高い地域資源（記号で言えば、</t>
    </r>
    <r>
      <rPr>
        <sz val="10"/>
        <rFont val="游ゴシック"/>
        <family val="3"/>
        <charset val="128"/>
        <scheme val="minor"/>
      </rPr>
      <t>●</t>
    </r>
    <r>
      <rPr>
        <sz val="10"/>
        <color rgb="FF0000FF"/>
        <rFont val="游ゴシック"/>
        <family val="3"/>
        <charset val="128"/>
        <scheme val="minor"/>
      </rPr>
      <t>や</t>
    </r>
    <r>
      <rPr>
        <sz val="10"/>
        <color theme="0" tint="-0.34998626667073579"/>
        <rFont val="游ゴシック"/>
        <family val="3"/>
        <charset val="128"/>
        <scheme val="minor"/>
      </rPr>
      <t>▲</t>
    </r>
    <r>
      <rPr>
        <sz val="10"/>
        <color rgb="FF0000FF"/>
        <rFont val="游ゴシック"/>
        <family val="3"/>
        <charset val="128"/>
        <scheme val="minor"/>
      </rPr>
      <t>に該当）を優先的に記載してください。</t>
    </r>
    <rPh sb="0" eb="2">
      <t>コンカイ</t>
    </rPh>
    <rPh sb="3" eb="5">
      <t>ジギョウ</t>
    </rPh>
    <rPh sb="7" eb="9">
      <t>カンケイ</t>
    </rPh>
    <rPh sb="9" eb="10">
      <t>セイ</t>
    </rPh>
    <rPh sb="11" eb="12">
      <t>タカ</t>
    </rPh>
    <rPh sb="13" eb="15">
      <t>チイキ</t>
    </rPh>
    <rPh sb="15" eb="17">
      <t>シゲン</t>
    </rPh>
    <rPh sb="18" eb="20">
      <t>キゴウ</t>
    </rPh>
    <rPh sb="21" eb="22">
      <t>イ</t>
    </rPh>
    <rPh sb="29" eb="31">
      <t>ガイトウ</t>
    </rPh>
    <rPh sb="33" eb="36">
      <t>ユウセンテキ</t>
    </rPh>
    <rPh sb="37" eb="39">
      <t>キサイ</t>
    </rPh>
    <phoneticPr fontId="2"/>
  </si>
  <si>
    <t>例１</t>
    <rPh sb="0" eb="1">
      <t>レイ</t>
    </rPh>
    <phoneticPr fontId="2"/>
  </si>
  <si>
    <t>●：</t>
    <phoneticPr fontId="2"/>
  </si>
  <si>
    <t>過去事業はコメを使った酒開発。今回はコメを使った非常食・レトルト商品開発。</t>
    <rPh sb="0" eb="2">
      <t>カコ</t>
    </rPh>
    <rPh sb="2" eb="4">
      <t>ジギョウ</t>
    </rPh>
    <rPh sb="8" eb="9">
      <t>ツカ</t>
    </rPh>
    <rPh sb="11" eb="12">
      <t>サケ</t>
    </rPh>
    <rPh sb="12" eb="14">
      <t>カイハツ</t>
    </rPh>
    <rPh sb="15" eb="17">
      <t>コンカイ</t>
    </rPh>
    <rPh sb="21" eb="22">
      <t>ツカ</t>
    </rPh>
    <rPh sb="24" eb="27">
      <t>ヒジョウショク</t>
    </rPh>
    <rPh sb="32" eb="34">
      <t>ショウヒン</t>
    </rPh>
    <rPh sb="34" eb="36">
      <t>カイハツ</t>
    </rPh>
    <phoneticPr fontId="2"/>
  </si>
  <si>
    <r>
      <rPr>
        <sz val="10"/>
        <color theme="0" tint="-0.34998626667073579"/>
        <rFont val="游ゴシック"/>
        <family val="3"/>
        <charset val="128"/>
        <scheme val="minor"/>
      </rPr>
      <t>▲</t>
    </r>
    <r>
      <rPr>
        <sz val="10"/>
        <color theme="1"/>
        <rFont val="游ゴシック"/>
        <family val="3"/>
        <charset val="128"/>
        <scheme val="minor"/>
      </rPr>
      <t>：</t>
    </r>
    <phoneticPr fontId="2"/>
  </si>
  <si>
    <t>過去事業はコメを使った日本酒開発。今回は観光農園(体験プログラム)・地元伝統野菜を活用した地域メニュー開発がメインで、体験プログラム・地域メニューにて、水田・コメの活用も目的の一つ。</t>
    <rPh sb="0" eb="2">
      <t>カコ</t>
    </rPh>
    <rPh sb="2" eb="4">
      <t>ジギョウ</t>
    </rPh>
    <rPh sb="8" eb="9">
      <t>ツカ</t>
    </rPh>
    <rPh sb="11" eb="13">
      <t>ニホン</t>
    </rPh>
    <rPh sb="13" eb="14">
      <t>サケ</t>
    </rPh>
    <rPh sb="14" eb="16">
      <t>カイハツ</t>
    </rPh>
    <rPh sb="17" eb="19">
      <t>コンカイ</t>
    </rPh>
    <rPh sb="20" eb="22">
      <t>カンコウ</t>
    </rPh>
    <rPh sb="22" eb="24">
      <t>ノウエン</t>
    </rPh>
    <rPh sb="25" eb="27">
      <t>タイケン</t>
    </rPh>
    <rPh sb="34" eb="36">
      <t>ジモト</t>
    </rPh>
    <rPh sb="36" eb="38">
      <t>デントウ</t>
    </rPh>
    <rPh sb="38" eb="40">
      <t>ヤサイ</t>
    </rPh>
    <rPh sb="41" eb="43">
      <t>カツヨウ</t>
    </rPh>
    <rPh sb="45" eb="47">
      <t>チイキ</t>
    </rPh>
    <rPh sb="51" eb="53">
      <t>カイハツ</t>
    </rPh>
    <phoneticPr fontId="2"/>
  </si>
  <si>
    <t>例２</t>
    <rPh sb="0" eb="1">
      <t>レイ</t>
    </rPh>
    <phoneticPr fontId="2"/>
  </si>
  <si>
    <t>過去事業は資源Ａ（農産物）の生産量・活用可能性の調査。今回は資源Ａの商品開発</t>
    <rPh sb="0" eb="2">
      <t>カコ</t>
    </rPh>
    <rPh sb="2" eb="4">
      <t>ジギョウ</t>
    </rPh>
    <rPh sb="5" eb="7">
      <t>シゲン</t>
    </rPh>
    <rPh sb="9" eb="12">
      <t>ノウサンブツ</t>
    </rPh>
    <rPh sb="14" eb="16">
      <t>セイサン</t>
    </rPh>
    <rPh sb="16" eb="17">
      <t>リョウ</t>
    </rPh>
    <rPh sb="18" eb="20">
      <t>カツヨウ</t>
    </rPh>
    <rPh sb="20" eb="23">
      <t>カノウセイ</t>
    </rPh>
    <rPh sb="24" eb="26">
      <t>チョウサ</t>
    </rPh>
    <rPh sb="27" eb="29">
      <t>コンカイ</t>
    </rPh>
    <rPh sb="30" eb="32">
      <t>シゲン</t>
    </rPh>
    <rPh sb="34" eb="36">
      <t>ショウヒン</t>
    </rPh>
    <rPh sb="36" eb="38">
      <t>カイハツ</t>
    </rPh>
    <phoneticPr fontId="2"/>
  </si>
  <si>
    <r>
      <t>過去事業は資源Ａ（農産物）、Ｂ（畜産物）の資源調査と商品開発。今回はＣ（林産物）の商品開発がメインで、あわせて狩猟鳥獣のジビエ活用や、一部、Ｂの商品改良も実施（この場合、Ｂが</t>
    </r>
    <r>
      <rPr>
        <sz val="10"/>
        <color theme="0" tint="-0.34998626667073579"/>
        <rFont val="游ゴシック"/>
        <family val="3"/>
        <charset val="128"/>
        <scheme val="minor"/>
      </rPr>
      <t>▲</t>
    </r>
    <r>
      <rPr>
        <sz val="10"/>
        <color theme="1"/>
        <rFont val="游ゴシック"/>
        <family val="3"/>
        <charset val="128"/>
        <scheme val="minor"/>
      </rPr>
      <t>となる）。</t>
    </r>
    <rPh sb="0" eb="2">
      <t>カコ</t>
    </rPh>
    <rPh sb="2" eb="4">
      <t>ジギョウ</t>
    </rPh>
    <rPh sb="5" eb="7">
      <t>シゲン</t>
    </rPh>
    <rPh sb="9" eb="12">
      <t>ノウサンブツ</t>
    </rPh>
    <rPh sb="16" eb="19">
      <t>チクサンブツ</t>
    </rPh>
    <rPh sb="21" eb="23">
      <t>シゲン</t>
    </rPh>
    <rPh sb="23" eb="25">
      <t>チョウサ</t>
    </rPh>
    <rPh sb="26" eb="28">
      <t>ショウヒン</t>
    </rPh>
    <rPh sb="28" eb="30">
      <t>カイハツ</t>
    </rPh>
    <rPh sb="31" eb="33">
      <t>コンカイ</t>
    </rPh>
    <rPh sb="36" eb="39">
      <t>リンサンブツ</t>
    </rPh>
    <rPh sb="41" eb="43">
      <t>ショウヒン</t>
    </rPh>
    <rPh sb="43" eb="45">
      <t>カイハツ</t>
    </rPh>
    <rPh sb="55" eb="57">
      <t>シュリョウ</t>
    </rPh>
    <rPh sb="57" eb="59">
      <t>チョウジュウ</t>
    </rPh>
    <rPh sb="63" eb="65">
      <t>カツヨウ</t>
    </rPh>
    <rPh sb="67" eb="69">
      <t>イチブ</t>
    </rPh>
    <rPh sb="72" eb="74">
      <t>ショウヒン</t>
    </rPh>
    <rPh sb="74" eb="76">
      <t>カイリョウ</t>
    </rPh>
    <rPh sb="77" eb="79">
      <t>ジッシ</t>
    </rPh>
    <rPh sb="82" eb="84">
      <t>バアイ</t>
    </rPh>
    <phoneticPr fontId="2"/>
  </si>
  <si>
    <t>別紙●リスト</t>
    <rPh sb="0" eb="2">
      <t>ベッシ</t>
    </rPh>
    <phoneticPr fontId="2"/>
  </si>
  <si>
    <t>回数</t>
    <rPh sb="0" eb="2">
      <t>カイスウ</t>
    </rPh>
    <phoneticPr fontId="2"/>
  </si>
  <si>
    <t>事業期間</t>
    <rPh sb="0" eb="2">
      <t>ジギョウ</t>
    </rPh>
    <rPh sb="2" eb="4">
      <t>キカン</t>
    </rPh>
    <phoneticPr fontId="2"/>
  </si>
  <si>
    <t>法人形態等</t>
    <rPh sb="0" eb="2">
      <t>ホウジン</t>
    </rPh>
    <rPh sb="2" eb="4">
      <t>ケイタイ</t>
    </rPh>
    <rPh sb="4" eb="5">
      <t>トウ</t>
    </rPh>
    <phoneticPr fontId="2"/>
  </si>
  <si>
    <t>特定地域</t>
    <rPh sb="0" eb="2">
      <t>トクテイ</t>
    </rPh>
    <rPh sb="2" eb="4">
      <t>チイキ</t>
    </rPh>
    <phoneticPr fontId="2"/>
  </si>
  <si>
    <t>開発商品・サービス</t>
    <rPh sb="0" eb="2">
      <t>カイハツ</t>
    </rPh>
    <rPh sb="2" eb="4">
      <t>ショウヒン</t>
    </rPh>
    <phoneticPr fontId="2"/>
  </si>
  <si>
    <t>取組内容</t>
    <rPh sb="0" eb="2">
      <t>トリクミ</t>
    </rPh>
    <rPh sb="2" eb="4">
      <t>ナイヨウ</t>
    </rPh>
    <phoneticPr fontId="2"/>
  </si>
  <si>
    <t>H27</t>
    <phoneticPr fontId="2"/>
  </si>
  <si>
    <t>地域住民組織</t>
  </si>
  <si>
    <t>特定地域あり</t>
    <rPh sb="0" eb="2">
      <t>トクテイ</t>
    </rPh>
    <rPh sb="2" eb="4">
      <t>チイキ</t>
    </rPh>
    <phoneticPr fontId="2"/>
  </si>
  <si>
    <t>農産物</t>
    <rPh sb="0" eb="3">
      <t>ノウサンブツ</t>
    </rPh>
    <phoneticPr fontId="21"/>
  </si>
  <si>
    <t>a 未加工/低次加工食品・薪</t>
    <rPh sb="2" eb="3">
      <t>ミ</t>
    </rPh>
    <rPh sb="3" eb="5">
      <t>カコウ</t>
    </rPh>
    <rPh sb="6" eb="8">
      <t>テイジ</t>
    </rPh>
    <rPh sb="8" eb="10">
      <t>カコウ</t>
    </rPh>
    <rPh sb="10" eb="12">
      <t>ショクヒン</t>
    </rPh>
    <rPh sb="13" eb="14">
      <t>マキ</t>
    </rPh>
    <phoneticPr fontId="21"/>
  </si>
  <si>
    <t>地域資源賦存量調査等</t>
    <rPh sb="0" eb="2">
      <t>チイキ</t>
    </rPh>
    <rPh sb="2" eb="4">
      <t>シゲン</t>
    </rPh>
    <rPh sb="4" eb="5">
      <t>フ</t>
    </rPh>
    <rPh sb="5" eb="6">
      <t>ソン</t>
    </rPh>
    <rPh sb="6" eb="7">
      <t>リョウ</t>
    </rPh>
    <rPh sb="7" eb="9">
      <t>チョウサ</t>
    </rPh>
    <rPh sb="9" eb="10">
      <t>トウ</t>
    </rPh>
    <phoneticPr fontId="2"/>
  </si>
  <si>
    <t>地域協議会</t>
    <rPh sb="0" eb="2">
      <t>チイキ</t>
    </rPh>
    <rPh sb="2" eb="5">
      <t>キョウギカイ</t>
    </rPh>
    <phoneticPr fontId="2"/>
  </si>
  <si>
    <t>H28</t>
    <phoneticPr fontId="2"/>
  </si>
  <si>
    <t>農林漁業団体・協同組合</t>
    <phoneticPr fontId="2"/>
  </si>
  <si>
    <t>特になし</t>
    <rPh sb="0" eb="1">
      <t>トク</t>
    </rPh>
    <phoneticPr fontId="2"/>
  </si>
  <si>
    <t>キノコ・山菜</t>
    <rPh sb="4" eb="6">
      <t>サンサイ</t>
    </rPh>
    <phoneticPr fontId="21"/>
  </si>
  <si>
    <t>b 農/畜/水加工食品(c～ｈを除く)・木炭</t>
    <rPh sb="2" eb="3">
      <t>ノウ</t>
    </rPh>
    <rPh sb="4" eb="5">
      <t>チク</t>
    </rPh>
    <rPh sb="6" eb="7">
      <t>ミズ</t>
    </rPh>
    <rPh sb="7" eb="9">
      <t>カコウ</t>
    </rPh>
    <rPh sb="9" eb="11">
      <t>ショクヒン</t>
    </rPh>
    <rPh sb="16" eb="17">
      <t>ノゾ</t>
    </rPh>
    <rPh sb="20" eb="21">
      <t>モク</t>
    </rPh>
    <rPh sb="21" eb="22">
      <t>スミ</t>
    </rPh>
    <phoneticPr fontId="21"/>
  </si>
  <si>
    <t>地域資源既存利用状況などの調査等</t>
    <rPh sb="0" eb="2">
      <t>チイキ</t>
    </rPh>
    <rPh sb="2" eb="4">
      <t>シゲン</t>
    </rPh>
    <rPh sb="4" eb="6">
      <t>キゾン</t>
    </rPh>
    <rPh sb="6" eb="8">
      <t>リヨウ</t>
    </rPh>
    <rPh sb="8" eb="10">
      <t>ジョウキョウ</t>
    </rPh>
    <rPh sb="13" eb="15">
      <t>チョウサ</t>
    </rPh>
    <rPh sb="15" eb="16">
      <t>トウ</t>
    </rPh>
    <phoneticPr fontId="2"/>
  </si>
  <si>
    <t>H29</t>
  </si>
  <si>
    <t>ＮＰＯ法人</t>
    <phoneticPr fontId="2"/>
  </si>
  <si>
    <t>木材・間伐材</t>
    <rPh sb="0" eb="2">
      <t>モクザイ</t>
    </rPh>
    <rPh sb="3" eb="6">
      <t>カンバツザイ</t>
    </rPh>
    <phoneticPr fontId="21"/>
  </si>
  <si>
    <t>c ジビエ肉・ジビエ加工品（ｈ除く）</t>
    <rPh sb="5" eb="6">
      <t>ニク</t>
    </rPh>
    <rPh sb="10" eb="13">
      <t>カコウヒン</t>
    </rPh>
    <rPh sb="15" eb="16">
      <t>ノゾ</t>
    </rPh>
    <phoneticPr fontId="21"/>
  </si>
  <si>
    <t>地域資源生産・活用ノウハウなどの調査等</t>
    <rPh sb="0" eb="2">
      <t>チイキ</t>
    </rPh>
    <rPh sb="2" eb="4">
      <t>シゲン</t>
    </rPh>
    <rPh sb="4" eb="6">
      <t>セイサン</t>
    </rPh>
    <rPh sb="7" eb="9">
      <t>カツヨウ</t>
    </rPh>
    <rPh sb="16" eb="18">
      <t>チョウサ</t>
    </rPh>
    <rPh sb="18" eb="19">
      <t>トウ</t>
    </rPh>
    <phoneticPr fontId="2"/>
  </si>
  <si>
    <t>H30</t>
    <phoneticPr fontId="2"/>
  </si>
  <si>
    <t>株式・有限・合同会社</t>
    <phoneticPr fontId="2"/>
  </si>
  <si>
    <t>畜産物</t>
    <rPh sb="0" eb="3">
      <t>チクサンブツ</t>
    </rPh>
    <phoneticPr fontId="21"/>
  </si>
  <si>
    <t>d 調味料・スープ</t>
    <rPh sb="2" eb="5">
      <t>チョウミリョウ</t>
    </rPh>
    <phoneticPr fontId="21"/>
  </si>
  <si>
    <t>住民意向調査等</t>
    <rPh sb="0" eb="2">
      <t>ジュウミン</t>
    </rPh>
    <rPh sb="2" eb="4">
      <t>イコウ</t>
    </rPh>
    <rPh sb="4" eb="6">
      <t>チョウサ</t>
    </rPh>
    <rPh sb="6" eb="7">
      <t>トウ</t>
    </rPh>
    <phoneticPr fontId="2"/>
  </si>
  <si>
    <t>H31/R1</t>
    <phoneticPr fontId="2"/>
  </si>
  <si>
    <t>観光協会等</t>
    <rPh sb="0" eb="2">
      <t>カンコウ</t>
    </rPh>
    <rPh sb="2" eb="4">
      <t>キョウカイ</t>
    </rPh>
    <rPh sb="4" eb="5">
      <t>トウ</t>
    </rPh>
    <phoneticPr fontId="2"/>
  </si>
  <si>
    <t>水産物</t>
    <rPh sb="0" eb="3">
      <t>スイサンブツ</t>
    </rPh>
    <phoneticPr fontId="21"/>
  </si>
  <si>
    <t>e 調理食品(冷凍・レトルト等)</t>
    <rPh sb="2" eb="6">
      <t>チョウリショクヒン</t>
    </rPh>
    <rPh sb="7" eb="9">
      <t>レイトウ</t>
    </rPh>
    <rPh sb="14" eb="15">
      <t>トウ</t>
    </rPh>
    <phoneticPr fontId="21"/>
  </si>
  <si>
    <t>体制づくり・活動組織づくりに向けたＷＳ開催等</t>
    <rPh sb="0" eb="2">
      <t>タイセイ</t>
    </rPh>
    <rPh sb="6" eb="8">
      <t>カツドウ</t>
    </rPh>
    <rPh sb="8" eb="10">
      <t>ソシキ</t>
    </rPh>
    <rPh sb="14" eb="15">
      <t>ム</t>
    </rPh>
    <rPh sb="19" eb="21">
      <t>カイサイ</t>
    </rPh>
    <rPh sb="21" eb="22">
      <t>トウ</t>
    </rPh>
    <phoneticPr fontId="2"/>
  </si>
  <si>
    <t>R2</t>
    <phoneticPr fontId="2"/>
  </si>
  <si>
    <t>商工会</t>
    <phoneticPr fontId="2"/>
  </si>
  <si>
    <t>景観・空間</t>
    <rPh sb="0" eb="2">
      <t>ケイカン</t>
    </rPh>
    <rPh sb="3" eb="5">
      <t>クウカン</t>
    </rPh>
    <phoneticPr fontId="21"/>
  </si>
  <si>
    <t>f 飲料等(gを除く)</t>
    <rPh sb="2" eb="4">
      <t>インリョウ</t>
    </rPh>
    <rPh sb="4" eb="5">
      <t>トウ</t>
    </rPh>
    <rPh sb="8" eb="9">
      <t>ノゾ</t>
    </rPh>
    <phoneticPr fontId="21"/>
  </si>
  <si>
    <t>人材育成・ノウハウとりまとめ・マニュアル作成等</t>
    <rPh sb="0" eb="2">
      <t>ジンザイ</t>
    </rPh>
    <rPh sb="2" eb="4">
      <t>イクセイ</t>
    </rPh>
    <rPh sb="20" eb="22">
      <t>サクセイ</t>
    </rPh>
    <rPh sb="22" eb="23">
      <t>トウ</t>
    </rPh>
    <phoneticPr fontId="2"/>
  </si>
  <si>
    <t>R3</t>
    <phoneticPr fontId="2"/>
  </si>
  <si>
    <t>第３セクター</t>
    <phoneticPr fontId="2"/>
  </si>
  <si>
    <t>文化・伝統</t>
    <rPh sb="0" eb="2">
      <t>ブンカ</t>
    </rPh>
    <rPh sb="3" eb="5">
      <t>デントウ</t>
    </rPh>
    <phoneticPr fontId="21"/>
  </si>
  <si>
    <t>g アルコール飲料</t>
    <rPh sb="7" eb="9">
      <t>インリョウ</t>
    </rPh>
    <phoneticPr fontId="21"/>
  </si>
  <si>
    <t>新商品（中身・内容）開発等</t>
    <rPh sb="0" eb="3">
      <t>シンショウヒン</t>
    </rPh>
    <rPh sb="4" eb="6">
      <t>ナカミ</t>
    </rPh>
    <rPh sb="7" eb="9">
      <t>ナイヨウ</t>
    </rPh>
    <rPh sb="10" eb="12">
      <t>カイハツ</t>
    </rPh>
    <rPh sb="12" eb="13">
      <t>トウ</t>
    </rPh>
    <phoneticPr fontId="2"/>
  </si>
  <si>
    <t>R4</t>
    <phoneticPr fontId="2"/>
  </si>
  <si>
    <t>その他法人</t>
    <rPh sb="2" eb="3">
      <t>タ</t>
    </rPh>
    <rPh sb="3" eb="5">
      <t>ホウジン</t>
    </rPh>
    <phoneticPr fontId="2"/>
  </si>
  <si>
    <t>未利用資源</t>
    <rPh sb="0" eb="3">
      <t>ミリヨウ</t>
    </rPh>
    <rPh sb="3" eb="5">
      <t>シゲン</t>
    </rPh>
    <phoneticPr fontId="21"/>
  </si>
  <si>
    <t>h ペット用品・ペットフード</t>
    <phoneticPr fontId="21"/>
  </si>
  <si>
    <t>新商品の成分分析等</t>
    <rPh sb="0" eb="3">
      <t>シンショウヒン</t>
    </rPh>
    <rPh sb="4" eb="6">
      <t>セイブン</t>
    </rPh>
    <rPh sb="6" eb="8">
      <t>ブンセキ</t>
    </rPh>
    <rPh sb="8" eb="9">
      <t>トウ</t>
    </rPh>
    <phoneticPr fontId="2"/>
  </si>
  <si>
    <t>R5</t>
    <phoneticPr fontId="2"/>
  </si>
  <si>
    <t>個人（農林漁業従事）</t>
    <phoneticPr fontId="2"/>
  </si>
  <si>
    <t>狩猟鳥獣</t>
    <rPh sb="0" eb="2">
      <t>シュリョウ</t>
    </rPh>
    <rPh sb="2" eb="4">
      <t>チョウジュウ</t>
    </rPh>
    <phoneticPr fontId="21"/>
  </si>
  <si>
    <t>i 食器・衣料・小物</t>
    <rPh sb="2" eb="4">
      <t>ショッキ</t>
    </rPh>
    <rPh sb="5" eb="7">
      <t>イリョウ</t>
    </rPh>
    <rPh sb="8" eb="10">
      <t>コモノ</t>
    </rPh>
    <phoneticPr fontId="21"/>
  </si>
  <si>
    <t>既存商品（中身・内容）改良等</t>
    <rPh sb="0" eb="2">
      <t>キゾン</t>
    </rPh>
    <rPh sb="2" eb="4">
      <t>ショウヒン</t>
    </rPh>
    <rPh sb="5" eb="7">
      <t>ナカミ</t>
    </rPh>
    <rPh sb="8" eb="10">
      <t>ナイヨウ</t>
    </rPh>
    <rPh sb="11" eb="13">
      <t>カイリョウ</t>
    </rPh>
    <rPh sb="13" eb="14">
      <t>トウ</t>
    </rPh>
    <phoneticPr fontId="2"/>
  </si>
  <si>
    <t>R6</t>
  </si>
  <si>
    <t>個人（農林漁業以外）</t>
    <rPh sb="7" eb="9">
      <t>イガイ</t>
    </rPh>
    <phoneticPr fontId="2"/>
  </si>
  <si>
    <t>駆除鳥獣</t>
    <rPh sb="0" eb="2">
      <t>クジョ</t>
    </rPh>
    <rPh sb="2" eb="4">
      <t>チョウジュウ</t>
    </rPh>
    <phoneticPr fontId="21"/>
  </si>
  <si>
    <t>j 玩具・楽器・スポーツ用品</t>
    <rPh sb="2" eb="4">
      <t>ガング</t>
    </rPh>
    <rPh sb="5" eb="7">
      <t>ガッキ</t>
    </rPh>
    <rPh sb="12" eb="14">
      <t>ヨウヒン</t>
    </rPh>
    <phoneticPr fontId="21"/>
  </si>
  <si>
    <t>改良商品の成分分析等</t>
    <rPh sb="0" eb="2">
      <t>カイリョウ</t>
    </rPh>
    <rPh sb="2" eb="4">
      <t>ショウヒン</t>
    </rPh>
    <rPh sb="5" eb="7">
      <t>セイブン</t>
    </rPh>
    <rPh sb="7" eb="9">
      <t>ブンセキ</t>
    </rPh>
    <rPh sb="9" eb="10">
      <t>トウ</t>
    </rPh>
    <phoneticPr fontId="2"/>
  </si>
  <si>
    <t>行政機関</t>
    <phoneticPr fontId="2"/>
  </si>
  <si>
    <t>廃棄物</t>
    <rPh sb="0" eb="3">
      <t>ハイキブツ</t>
    </rPh>
    <phoneticPr fontId="21"/>
  </si>
  <si>
    <t>k 家具・インテリア雑貨</t>
    <rPh sb="2" eb="4">
      <t>カグ</t>
    </rPh>
    <rPh sb="10" eb="12">
      <t>ザッカ</t>
    </rPh>
    <phoneticPr fontId="21"/>
  </si>
  <si>
    <t>ブランディング・パッケージデザイン等</t>
    <rPh sb="17" eb="18">
      <t>トウ</t>
    </rPh>
    <phoneticPr fontId="2"/>
  </si>
  <si>
    <t>l 建築部材</t>
    <rPh sb="2" eb="4">
      <t>ケンチク</t>
    </rPh>
    <rPh sb="4" eb="6">
      <t>ブザイ</t>
    </rPh>
    <phoneticPr fontId="2"/>
  </si>
  <si>
    <t>価格設定・改定に向けた調査等</t>
    <rPh sb="0" eb="2">
      <t>カカク</t>
    </rPh>
    <rPh sb="2" eb="4">
      <t>セッテイ</t>
    </rPh>
    <rPh sb="5" eb="7">
      <t>カイテイ</t>
    </rPh>
    <rPh sb="8" eb="9">
      <t>ム</t>
    </rPh>
    <rPh sb="11" eb="13">
      <t>チョウサ</t>
    </rPh>
    <rPh sb="13" eb="14">
      <t>トウ</t>
    </rPh>
    <phoneticPr fontId="2"/>
  </si>
  <si>
    <t>m 化粧品・洗剤等</t>
    <phoneticPr fontId="21"/>
  </si>
  <si>
    <t>販路開拓・拡大に向けた商談会出展等一時的プロモーション</t>
    <rPh sb="0" eb="2">
      <t>ハンロ</t>
    </rPh>
    <rPh sb="2" eb="4">
      <t>カイタク</t>
    </rPh>
    <rPh sb="5" eb="7">
      <t>カクダイ</t>
    </rPh>
    <rPh sb="8" eb="9">
      <t>ム</t>
    </rPh>
    <rPh sb="11" eb="14">
      <t>ショウダンカイ</t>
    </rPh>
    <rPh sb="14" eb="16">
      <t>シュッテン</t>
    </rPh>
    <rPh sb="16" eb="17">
      <t>トウ</t>
    </rPh>
    <rPh sb="17" eb="19">
      <t>イチジ</t>
    </rPh>
    <rPh sb="19" eb="20">
      <t>テキ</t>
    </rPh>
    <phoneticPr fontId="2"/>
  </si>
  <si>
    <t>n サービス・観光・体験</t>
    <rPh sb="7" eb="9">
      <t>カンコウ</t>
    </rPh>
    <rPh sb="10" eb="12">
      <t>タイケン</t>
    </rPh>
    <phoneticPr fontId="21"/>
  </si>
  <si>
    <t>販路開拓・拡大のためのネット対応</t>
    <rPh sb="0" eb="2">
      <t>ハンロ</t>
    </rPh>
    <rPh sb="2" eb="4">
      <t>カイタク</t>
    </rPh>
    <rPh sb="5" eb="7">
      <t>カクダイ</t>
    </rPh>
    <rPh sb="14" eb="16">
      <t>タイオウ</t>
    </rPh>
    <phoneticPr fontId="2"/>
  </si>
  <si>
    <t>o 食事メニュー</t>
    <rPh sb="2" eb="4">
      <t>ショクジ</t>
    </rPh>
    <phoneticPr fontId="2"/>
  </si>
  <si>
    <t>p その他</t>
    <rPh sb="4" eb="5">
      <t>タ</t>
    </rPh>
    <phoneticPr fontId="21"/>
  </si>
  <si>
    <t/>
  </si>
  <si>
    <t>最新作成・変更年</t>
    <rPh sb="0" eb="2">
      <t>サイシン</t>
    </rPh>
    <rPh sb="2" eb="4">
      <t>サクセイ</t>
    </rPh>
    <rPh sb="5" eb="7">
      <t>ヘンコウ</t>
    </rPh>
    <rPh sb="7" eb="8">
      <t>ネン</t>
    </rPh>
    <phoneticPr fontId="2"/>
  </si>
  <si>
    <t>計画事項</t>
    <rPh sb="0" eb="2">
      <t>ケイカク</t>
    </rPh>
    <rPh sb="2" eb="4">
      <t>ジコウ</t>
    </rPh>
    <phoneticPr fontId="2"/>
  </si>
  <si>
    <t>事業実績</t>
    <rPh sb="0" eb="2">
      <t>ジギョウ</t>
    </rPh>
    <rPh sb="2" eb="4">
      <t>ジッセキ</t>
    </rPh>
    <phoneticPr fontId="2"/>
  </si>
  <si>
    <t>実施主体</t>
    <rPh sb="0" eb="2">
      <t>ジッシ</t>
    </rPh>
    <rPh sb="2" eb="4">
      <t>シュタイ</t>
    </rPh>
    <phoneticPr fontId="2"/>
  </si>
  <si>
    <t>実施期間</t>
    <rPh sb="0" eb="2">
      <t>ジッシ</t>
    </rPh>
    <rPh sb="2" eb="4">
      <t>キカン</t>
    </rPh>
    <phoneticPr fontId="2"/>
  </si>
  <si>
    <t>産業分類</t>
    <rPh sb="0" eb="2">
      <t>サンギョウ</t>
    </rPh>
    <rPh sb="2" eb="4">
      <t>ブンルイ</t>
    </rPh>
    <phoneticPr fontId="2"/>
  </si>
  <si>
    <t>分野</t>
    <rPh sb="0" eb="2">
      <t>ブンヤ</t>
    </rPh>
    <phoneticPr fontId="2"/>
  </si>
  <si>
    <t>所在地</t>
    <rPh sb="0" eb="3">
      <t>ショザイチ</t>
    </rPh>
    <phoneticPr fontId="2"/>
  </si>
  <si>
    <t>中身</t>
    <rPh sb="0" eb="2">
      <t>ナカミ</t>
    </rPh>
    <phoneticPr fontId="2"/>
  </si>
  <si>
    <t>課題×交付金事業</t>
    <rPh sb="0" eb="2">
      <t>カダイ</t>
    </rPh>
    <rPh sb="3" eb="6">
      <t>コウフキン</t>
    </rPh>
    <rPh sb="6" eb="8">
      <t>ジギョウ</t>
    </rPh>
    <phoneticPr fontId="2"/>
  </si>
  <si>
    <t>概要データ範囲</t>
    <rPh sb="0" eb="2">
      <t>ガイヨウ</t>
    </rPh>
    <rPh sb="5" eb="7">
      <t>ハンイ</t>
    </rPh>
    <phoneticPr fontId="2"/>
  </si>
  <si>
    <t>主要産業</t>
    <rPh sb="0" eb="2">
      <t>シュヨウ</t>
    </rPh>
    <rPh sb="2" eb="4">
      <t>サンギョウ</t>
    </rPh>
    <phoneticPr fontId="2"/>
  </si>
  <si>
    <t>事業×資源</t>
    <rPh sb="0" eb="2">
      <t>ジギョウ</t>
    </rPh>
    <rPh sb="3" eb="5">
      <t>シゲン</t>
    </rPh>
    <phoneticPr fontId="2"/>
  </si>
  <si>
    <t>地区特性</t>
    <rPh sb="0" eb="2">
      <t>チク</t>
    </rPh>
    <rPh sb="2" eb="4">
      <t>トクセイ</t>
    </rPh>
    <phoneticPr fontId="2"/>
  </si>
  <si>
    <t>農水施策</t>
    <rPh sb="0" eb="2">
      <t>ノウスイ</t>
    </rPh>
    <rPh sb="2" eb="4">
      <t>セサク</t>
    </rPh>
    <phoneticPr fontId="2"/>
  </si>
  <si>
    <t>農水施策2</t>
    <rPh sb="0" eb="2">
      <t>ノウスイセサク2</t>
    </rPh>
    <phoneticPr fontId="2"/>
  </si>
  <si>
    <t>活用地域資源</t>
    <rPh sb="0" eb="2">
      <t>カツヨウ</t>
    </rPh>
    <rPh sb="2" eb="4">
      <t>チイキ</t>
    </rPh>
    <rPh sb="4" eb="6">
      <t>シゲン</t>
    </rPh>
    <phoneticPr fontId="2"/>
  </si>
  <si>
    <t>資源特性</t>
    <rPh sb="0" eb="2">
      <t>シゲン</t>
    </rPh>
    <rPh sb="2" eb="4">
      <t>トクセイ</t>
    </rPh>
    <phoneticPr fontId="2"/>
  </si>
  <si>
    <t>事業内容</t>
    <rPh sb="0" eb="2">
      <t>ジギョウ</t>
    </rPh>
    <rPh sb="2" eb="4">
      <t>ナイヨウ</t>
    </rPh>
    <phoneticPr fontId="2"/>
  </si>
  <si>
    <t>資源データ</t>
    <rPh sb="0" eb="2">
      <t>シゲン</t>
    </rPh>
    <phoneticPr fontId="2"/>
  </si>
  <si>
    <t>合意形成</t>
    <rPh sb="0" eb="2">
      <t>ゴウイ</t>
    </rPh>
    <rPh sb="2" eb="4">
      <t>ケイセイ</t>
    </rPh>
    <phoneticPr fontId="2"/>
  </si>
  <si>
    <t>指標</t>
    <rPh sb="0" eb="2">
      <t>シヒョウ</t>
    </rPh>
    <phoneticPr fontId="2"/>
  </si>
  <si>
    <t>列1</t>
  </si>
  <si>
    <t>列2</t>
  </si>
  <si>
    <t>事業完了後の主体（市町村）</t>
    <rPh sb="0" eb="2">
      <t>ジギョウ</t>
    </rPh>
    <rPh sb="2" eb="5">
      <t>カンリョウゴ</t>
    </rPh>
    <rPh sb="6" eb="8">
      <t>シュタイ</t>
    </rPh>
    <rPh sb="9" eb="12">
      <t>シチョウソン</t>
    </rPh>
    <phoneticPr fontId="2"/>
  </si>
  <si>
    <t>所在地2</t>
    <rPh sb="0" eb="4">
      <t>ショザイチ2</t>
    </rPh>
    <phoneticPr fontId="2"/>
  </si>
  <si>
    <t>販売体制</t>
    <rPh sb="0" eb="2">
      <t>ハンバイ</t>
    </rPh>
    <rPh sb="2" eb="4">
      <t>タイセイ</t>
    </rPh>
    <phoneticPr fontId="2"/>
  </si>
  <si>
    <t>販売体制2</t>
    <rPh sb="0" eb="2">
      <t>ハンバイタイセイ2</t>
    </rPh>
    <phoneticPr fontId="2"/>
  </si>
  <si>
    <t>Ⅱ①</t>
    <phoneticPr fontId="2"/>
  </si>
  <si>
    <t>列25</t>
  </si>
  <si>
    <t>列26</t>
  </si>
  <si>
    <t>列27</t>
  </si>
  <si>
    <t>列28</t>
  </si>
  <si>
    <t>列29</t>
  </si>
  <si>
    <t>列30</t>
  </si>
  <si>
    <t>列34</t>
  </si>
  <si>
    <t>列35</t>
  </si>
  <si>
    <t>列36</t>
  </si>
  <si>
    <t>列37</t>
  </si>
  <si>
    <t>列38</t>
  </si>
  <si>
    <t>列39</t>
  </si>
  <si>
    <t>列40</t>
  </si>
  <si>
    <t>列41</t>
  </si>
  <si>
    <t>列42</t>
  </si>
  <si>
    <t>列43</t>
  </si>
  <si>
    <t>列44</t>
  </si>
  <si>
    <t>列45</t>
  </si>
  <si>
    <t>列46</t>
  </si>
  <si>
    <t>列47</t>
  </si>
  <si>
    <t>列48</t>
  </si>
  <si>
    <t>列49</t>
  </si>
  <si>
    <t>列50</t>
  </si>
  <si>
    <t>列51</t>
  </si>
  <si>
    <t>列52</t>
  </si>
  <si>
    <t>列53</t>
  </si>
  <si>
    <t>列54</t>
  </si>
  <si>
    <t>列55</t>
  </si>
  <si>
    <t>列56</t>
  </si>
  <si>
    <t>列57</t>
  </si>
  <si>
    <t>列58</t>
  </si>
  <si>
    <t>列59</t>
  </si>
  <si>
    <t>列60</t>
  </si>
  <si>
    <t>列61</t>
  </si>
  <si>
    <t>列62</t>
  </si>
  <si>
    <t>列63</t>
  </si>
  <si>
    <t>列64</t>
  </si>
  <si>
    <t>列65</t>
  </si>
  <si>
    <t>列66</t>
  </si>
  <si>
    <t>列67</t>
  </si>
  <si>
    <t>列68</t>
  </si>
  <si>
    <t>列69</t>
  </si>
  <si>
    <t>列70</t>
  </si>
  <si>
    <t>列71</t>
  </si>
  <si>
    <t>列72</t>
  </si>
  <si>
    <t>列73</t>
  </si>
  <si>
    <t>列74</t>
  </si>
  <si>
    <t>列75</t>
  </si>
  <si>
    <t>列76</t>
  </si>
  <si>
    <t>列77</t>
  </si>
  <si>
    <t>列78</t>
  </si>
  <si>
    <t>列79</t>
  </si>
  <si>
    <t>列80</t>
  </si>
  <si>
    <t>列81</t>
  </si>
  <si>
    <t>列82</t>
  </si>
  <si>
    <t>列83</t>
  </si>
  <si>
    <t>列84</t>
  </si>
  <si>
    <t>列85</t>
  </si>
  <si>
    <t>列86</t>
  </si>
  <si>
    <t>列87</t>
  </si>
  <si>
    <t>列88</t>
  </si>
  <si>
    <t>列89</t>
  </si>
  <si>
    <t>列90</t>
  </si>
  <si>
    <t>列91</t>
  </si>
  <si>
    <t>列92</t>
  </si>
  <si>
    <t>列93</t>
  </si>
  <si>
    <t>列94</t>
  </si>
  <si>
    <t>～平成26年度</t>
    <rPh sb="1" eb="3">
      <t>ヘイセイ</t>
    </rPh>
    <rPh sb="5" eb="7">
      <t>ネンド</t>
    </rPh>
    <phoneticPr fontId="2"/>
  </si>
  <si>
    <t>記載あり</t>
    <rPh sb="0" eb="2">
      <t>キサイ</t>
    </rPh>
    <phoneticPr fontId="2"/>
  </si>
  <si>
    <t>1.これまで実施なし</t>
    <rPh sb="6" eb="8">
      <t>ジッシ</t>
    </rPh>
    <phoneticPr fontId="2"/>
  </si>
  <si>
    <t>農林漁業</t>
    <phoneticPr fontId="2"/>
  </si>
  <si>
    <t>協議会構成員</t>
    <rPh sb="0" eb="3">
      <t>キョウギカイ</t>
    </rPh>
    <rPh sb="3" eb="6">
      <t>コウセイイン</t>
    </rPh>
    <phoneticPr fontId="2"/>
  </si>
  <si>
    <t>事業設計</t>
    <rPh sb="0" eb="2">
      <t>ジギョウ</t>
    </rPh>
    <rPh sb="2" eb="4">
      <t>セッケイ</t>
    </rPh>
    <phoneticPr fontId="2"/>
  </si>
  <si>
    <t>振興山村内</t>
    <rPh sb="0" eb="2">
      <t>シンコウ</t>
    </rPh>
    <rPh sb="2" eb="4">
      <t>サンソン</t>
    </rPh>
    <rPh sb="4" eb="5">
      <t>ナイ</t>
    </rPh>
    <phoneticPr fontId="2"/>
  </si>
  <si>
    <t>実施主体に修了者所属</t>
    <rPh sb="0" eb="2">
      <t>ジッシ</t>
    </rPh>
    <rPh sb="2" eb="4">
      <t>シュタイ</t>
    </rPh>
    <rPh sb="5" eb="8">
      <t>シュウリョウシャ</t>
    </rPh>
    <rPh sb="8" eb="10">
      <t>ショゾク</t>
    </rPh>
    <phoneticPr fontId="2"/>
  </si>
  <si>
    <t>基礎講習修了</t>
    <rPh sb="0" eb="2">
      <t>キソ</t>
    </rPh>
    <rPh sb="2" eb="4">
      <t>コウシュウ</t>
    </rPh>
    <rPh sb="4" eb="6">
      <t>シュウリョウ</t>
    </rPh>
    <phoneticPr fontId="2"/>
  </si>
  <si>
    <t>◎</t>
    <phoneticPr fontId="2"/>
  </si>
  <si>
    <t>A. 農業，林業</t>
  </si>
  <si>
    <t>5非常に</t>
    <rPh sb="1" eb="3">
      <t>ヒジョウ</t>
    </rPh>
    <phoneticPr fontId="2"/>
  </si>
  <si>
    <t>該当(Web有)</t>
    <rPh sb="0" eb="2">
      <t>ガイトウ</t>
    </rPh>
    <rPh sb="6" eb="7">
      <t>ア</t>
    </rPh>
    <phoneticPr fontId="2"/>
  </si>
  <si>
    <t>a:一般的資源</t>
    <rPh sb="2" eb="4">
      <t>イッパン</t>
    </rPh>
    <rPh sb="4" eb="5">
      <t>テキ</t>
    </rPh>
    <rPh sb="5" eb="7">
      <t>シゲン</t>
    </rPh>
    <phoneticPr fontId="2"/>
  </si>
  <si>
    <t>新規</t>
    <rPh sb="0" eb="2">
      <t>シンキ</t>
    </rPh>
    <phoneticPr fontId="2"/>
  </si>
  <si>
    <t>～2017</t>
    <phoneticPr fontId="2"/>
  </si>
  <si>
    <t>◎既に取組</t>
    <rPh sb="1" eb="2">
      <t>スデ</t>
    </rPh>
    <rPh sb="3" eb="5">
      <t>トリクミ</t>
    </rPh>
    <phoneticPr fontId="2"/>
  </si>
  <si>
    <t>新開発商品等販売額</t>
    <rPh sb="0" eb="1">
      <t>シン</t>
    </rPh>
    <rPh sb="1" eb="3">
      <t>カイハツ</t>
    </rPh>
    <rPh sb="3" eb="5">
      <t>ショウヒン</t>
    </rPh>
    <rPh sb="5" eb="6">
      <t>トウ</t>
    </rPh>
    <rPh sb="6" eb="9">
      <t>ハンバイガク</t>
    </rPh>
    <phoneticPr fontId="2"/>
  </si>
  <si>
    <t>累計</t>
    <rPh sb="0" eb="2">
      <t>ルイケイ</t>
    </rPh>
    <phoneticPr fontId="2"/>
  </si>
  <si>
    <t>未検討</t>
    <rPh sb="0" eb="3">
      <t>ミケントウ</t>
    </rPh>
    <phoneticPr fontId="2"/>
  </si>
  <si>
    <t>項目２の①</t>
    <rPh sb="0" eb="2">
      <t>コウモク</t>
    </rPh>
    <phoneticPr fontId="2"/>
  </si>
  <si>
    <t>有</t>
    <rPh sb="0" eb="1">
      <t>ア</t>
    </rPh>
    <phoneticPr fontId="2"/>
  </si>
  <si>
    <t>■</t>
    <phoneticPr fontId="2"/>
  </si>
  <si>
    <t>a</t>
    <phoneticPr fontId="2"/>
  </si>
  <si>
    <t>R４</t>
    <phoneticPr fontId="2"/>
  </si>
  <si>
    <t>人件費</t>
    <rPh sb="0" eb="3">
      <t>ジンケンヒ</t>
    </rPh>
    <phoneticPr fontId="2"/>
  </si>
  <si>
    <t>記載なし(事業実施不可)</t>
    <rPh sb="0" eb="2">
      <t>キサイ</t>
    </rPh>
    <rPh sb="5" eb="7">
      <t>ジギョウ</t>
    </rPh>
    <rPh sb="7" eb="9">
      <t>ジッシ</t>
    </rPh>
    <rPh sb="9" eb="11">
      <t>フカ</t>
    </rPh>
    <phoneticPr fontId="2"/>
  </si>
  <si>
    <t>2.同市町村内の今回とは別の振興山村内で実施あり</t>
    <rPh sb="2" eb="3">
      <t>ドウ</t>
    </rPh>
    <rPh sb="3" eb="6">
      <t>シチョウソン</t>
    </rPh>
    <rPh sb="6" eb="7">
      <t>ナイ</t>
    </rPh>
    <rPh sb="8" eb="10">
      <t>コンカイ</t>
    </rPh>
    <rPh sb="12" eb="13">
      <t>ベツ</t>
    </rPh>
    <rPh sb="14" eb="16">
      <t>シンコウ</t>
    </rPh>
    <rPh sb="16" eb="18">
      <t>サンソン</t>
    </rPh>
    <rPh sb="18" eb="19">
      <t>ナイ</t>
    </rPh>
    <rPh sb="20" eb="22">
      <t>ジッシ</t>
    </rPh>
    <phoneticPr fontId="2"/>
  </si>
  <si>
    <t>製造業</t>
    <phoneticPr fontId="2"/>
  </si>
  <si>
    <t>運営統括</t>
    <rPh sb="0" eb="2">
      <t>ウンエイ</t>
    </rPh>
    <rPh sb="2" eb="4">
      <t>トウカツ</t>
    </rPh>
    <phoneticPr fontId="2"/>
  </si>
  <si>
    <t>同市町村内</t>
    <rPh sb="0" eb="1">
      <t>ドウ</t>
    </rPh>
    <rPh sb="1" eb="4">
      <t>シチョウソン</t>
    </rPh>
    <rPh sb="4" eb="5">
      <t>ナイ</t>
    </rPh>
    <phoneticPr fontId="2"/>
  </si>
  <si>
    <t>連携主体に修了者所属</t>
    <rPh sb="0" eb="2">
      <t>レンケイ</t>
    </rPh>
    <rPh sb="2" eb="4">
      <t>シュタイ</t>
    </rPh>
    <rPh sb="5" eb="8">
      <t>シュウリョウシャ</t>
    </rPh>
    <rPh sb="8" eb="10">
      <t>ショゾク</t>
    </rPh>
    <phoneticPr fontId="2"/>
  </si>
  <si>
    <t>ＷＳ修了</t>
    <rPh sb="2" eb="4">
      <t>シュウリョウ</t>
    </rPh>
    <phoneticPr fontId="2"/>
  </si>
  <si>
    <t>△</t>
    <phoneticPr fontId="2"/>
  </si>
  <si>
    <t>B. 漁業</t>
  </si>
  <si>
    <t>×</t>
    <phoneticPr fontId="2"/>
  </si>
  <si>
    <t>4当てはまる</t>
    <rPh sb="1" eb="2">
      <t>ア</t>
    </rPh>
    <phoneticPr fontId="2"/>
  </si>
  <si>
    <t>該当(Web無し)</t>
    <rPh sb="0" eb="2">
      <t>ガイトウ</t>
    </rPh>
    <rPh sb="6" eb="7">
      <t>ナ</t>
    </rPh>
    <phoneticPr fontId="2"/>
  </si>
  <si>
    <t>該当(別添)</t>
    <rPh sb="0" eb="2">
      <t>ガイトウ</t>
    </rPh>
    <rPh sb="3" eb="5">
      <t>ベッテン</t>
    </rPh>
    <phoneticPr fontId="2"/>
  </si>
  <si>
    <t>b:一定量確実</t>
    <rPh sb="2" eb="4">
      <t>イッテイ</t>
    </rPh>
    <rPh sb="4" eb="5">
      <t>リョウ</t>
    </rPh>
    <rPh sb="5" eb="7">
      <t>カクジツ</t>
    </rPh>
    <phoneticPr fontId="2"/>
  </si>
  <si>
    <t>改良</t>
    <rPh sb="0" eb="2">
      <t>カイリョウ</t>
    </rPh>
    <phoneticPr fontId="2"/>
  </si>
  <si>
    <t>改良商品等販売額</t>
    <rPh sb="0" eb="2">
      <t>カイリョウ</t>
    </rPh>
    <rPh sb="2" eb="4">
      <t>ショウヒン</t>
    </rPh>
    <rPh sb="4" eb="5">
      <t>トウ</t>
    </rPh>
    <rPh sb="5" eb="8">
      <t>ハンバイガク</t>
    </rPh>
    <phoneticPr fontId="2"/>
  </si>
  <si>
    <t>単年度</t>
    <rPh sb="0" eb="3">
      <t>タンネンド</t>
    </rPh>
    <phoneticPr fontId="2"/>
  </si>
  <si>
    <t>実施なし</t>
    <rPh sb="0" eb="2">
      <t>ジッシ</t>
    </rPh>
    <phoneticPr fontId="2"/>
  </si>
  <si>
    <t>地域住民組織</t>
    <rPh sb="0" eb="2">
      <t>チイキ</t>
    </rPh>
    <rPh sb="2" eb="4">
      <t>ジュウミン</t>
    </rPh>
    <rPh sb="4" eb="6">
      <t>ソシキ</t>
    </rPh>
    <phoneticPr fontId="2"/>
  </si>
  <si>
    <t>項目２の②</t>
    <rPh sb="0" eb="2">
      <t>コウモク</t>
    </rPh>
    <phoneticPr fontId="2"/>
  </si>
  <si>
    <t>無</t>
    <rPh sb="0" eb="1">
      <t>ナ</t>
    </rPh>
    <phoneticPr fontId="2"/>
  </si>
  <si>
    <t>b</t>
    <phoneticPr fontId="2"/>
  </si>
  <si>
    <t>R５</t>
    <phoneticPr fontId="2"/>
  </si>
  <si>
    <t>報償費</t>
    <rPh sb="0" eb="3">
      <t>ホウショウヒ</t>
    </rPh>
    <phoneticPr fontId="2"/>
  </si>
  <si>
    <t>3.同振興山村内で１回実施あり</t>
    <rPh sb="2" eb="3">
      <t>ドウ</t>
    </rPh>
    <rPh sb="3" eb="5">
      <t>シンコウ</t>
    </rPh>
    <rPh sb="5" eb="7">
      <t>サンソン</t>
    </rPh>
    <rPh sb="7" eb="8">
      <t>ナイ</t>
    </rPh>
    <rPh sb="10" eb="11">
      <t>カイ</t>
    </rPh>
    <rPh sb="11" eb="13">
      <t>ジッシ</t>
    </rPh>
    <phoneticPr fontId="2"/>
  </si>
  <si>
    <t>H29</t>
    <phoneticPr fontId="2"/>
  </si>
  <si>
    <t>卸売・小売業</t>
    <phoneticPr fontId="2"/>
  </si>
  <si>
    <t>支援</t>
    <rPh sb="0" eb="2">
      <t>シエン</t>
    </rPh>
    <phoneticPr fontId="2"/>
  </si>
  <si>
    <t>会計・経理</t>
    <rPh sb="0" eb="2">
      <t>カイケイ</t>
    </rPh>
    <rPh sb="3" eb="5">
      <t>ケイリ</t>
    </rPh>
    <phoneticPr fontId="2"/>
  </si>
  <si>
    <t>近隣市町村内</t>
    <rPh sb="0" eb="2">
      <t>キンリン</t>
    </rPh>
    <rPh sb="2" eb="5">
      <t>シチョウソン</t>
    </rPh>
    <rPh sb="5" eb="6">
      <t>ナイ</t>
    </rPh>
    <phoneticPr fontId="2"/>
  </si>
  <si>
    <t>実施主体・連携主体双方に修了者所属</t>
    <rPh sb="0" eb="2">
      <t>ジッシ</t>
    </rPh>
    <rPh sb="2" eb="4">
      <t>シュタイ</t>
    </rPh>
    <rPh sb="5" eb="7">
      <t>レンケイ</t>
    </rPh>
    <rPh sb="7" eb="9">
      <t>シュタイ</t>
    </rPh>
    <rPh sb="9" eb="11">
      <t>ソウホウ</t>
    </rPh>
    <rPh sb="12" eb="15">
      <t>シュウリョウシャ</t>
    </rPh>
    <rPh sb="15" eb="17">
      <t>ショゾク</t>
    </rPh>
    <phoneticPr fontId="2"/>
  </si>
  <si>
    <t>C. 鉱業，採石業，砂利採取業</t>
  </si>
  <si>
    <t>3どちらとも</t>
    <phoneticPr fontId="2"/>
  </si>
  <si>
    <t>非該当</t>
    <rPh sb="0" eb="3">
      <t>ヒガイトウ</t>
    </rPh>
    <phoneticPr fontId="2"/>
  </si>
  <si>
    <t>c:拡大傾向</t>
    <rPh sb="2" eb="4">
      <t>カクダイ</t>
    </rPh>
    <rPh sb="4" eb="6">
      <t>ケイコウ</t>
    </rPh>
    <phoneticPr fontId="2"/>
  </si>
  <si>
    <t>△事業の中</t>
    <rPh sb="1" eb="3">
      <t>ジギョウ</t>
    </rPh>
    <rPh sb="4" eb="5">
      <t>ナカ</t>
    </rPh>
    <phoneticPr fontId="2"/>
  </si>
  <si>
    <t>新開発・改良商品等販売額</t>
    <rPh sb="0" eb="3">
      <t>シンカイハツ</t>
    </rPh>
    <rPh sb="4" eb="6">
      <t>カイリョウ</t>
    </rPh>
    <rPh sb="6" eb="8">
      <t>ショウヒン</t>
    </rPh>
    <rPh sb="8" eb="9">
      <t>トウ</t>
    </rPh>
    <rPh sb="9" eb="12">
      <t>ハンバイガク</t>
    </rPh>
    <phoneticPr fontId="2"/>
  </si>
  <si>
    <t>本事業連携主体</t>
    <rPh sb="0" eb="1">
      <t>ホン</t>
    </rPh>
    <rPh sb="1" eb="3">
      <t>ジギョウ</t>
    </rPh>
    <rPh sb="3" eb="5">
      <t>レンケイ</t>
    </rPh>
    <rPh sb="5" eb="7">
      <t>シュタイ</t>
    </rPh>
    <phoneticPr fontId="2"/>
  </si>
  <si>
    <t>項目２の③</t>
    <rPh sb="0" eb="2">
      <t>コウモク</t>
    </rPh>
    <phoneticPr fontId="2"/>
  </si>
  <si>
    <t>不明</t>
    <rPh sb="0" eb="2">
      <t>フメイ</t>
    </rPh>
    <phoneticPr fontId="2"/>
  </si>
  <si>
    <t>c</t>
    <phoneticPr fontId="2"/>
  </si>
  <si>
    <t>R６</t>
    <phoneticPr fontId="2"/>
  </si>
  <si>
    <t>旅費</t>
    <rPh sb="0" eb="2">
      <t>リョヒ</t>
    </rPh>
    <phoneticPr fontId="2"/>
  </si>
  <si>
    <t>4.同振興山村内で複数回実施あり</t>
    <rPh sb="2" eb="3">
      <t>ドウ</t>
    </rPh>
    <rPh sb="3" eb="5">
      <t>シンコウ</t>
    </rPh>
    <rPh sb="5" eb="7">
      <t>サンソン</t>
    </rPh>
    <rPh sb="7" eb="8">
      <t>ナイ</t>
    </rPh>
    <rPh sb="9" eb="11">
      <t>フクスウ</t>
    </rPh>
    <rPh sb="11" eb="12">
      <t>カイ</t>
    </rPh>
    <rPh sb="12" eb="14">
      <t>ジッシ</t>
    </rPh>
    <phoneticPr fontId="2"/>
  </si>
  <si>
    <t>経営コンサルタント業</t>
    <phoneticPr fontId="2"/>
  </si>
  <si>
    <t>専門家(助言等)</t>
    <rPh sb="0" eb="3">
      <t>センモンカ</t>
    </rPh>
    <rPh sb="4" eb="6">
      <t>ジョゲン</t>
    </rPh>
    <rPh sb="6" eb="7">
      <t>トウ</t>
    </rPh>
    <phoneticPr fontId="2"/>
  </si>
  <si>
    <t>経理監督</t>
    <rPh sb="0" eb="2">
      <t>ケイリ</t>
    </rPh>
    <rPh sb="2" eb="4">
      <t>カントク</t>
    </rPh>
    <phoneticPr fontId="2"/>
  </si>
  <si>
    <t>同都道府県内</t>
    <rPh sb="0" eb="1">
      <t>ドウ</t>
    </rPh>
    <rPh sb="1" eb="5">
      <t>トドウフケン</t>
    </rPh>
    <rPh sb="5" eb="6">
      <t>ナイ</t>
    </rPh>
    <phoneticPr fontId="2"/>
  </si>
  <si>
    <t>修了者なし（下記選択不要）</t>
    <rPh sb="0" eb="3">
      <t>シュウリョウシャ</t>
    </rPh>
    <rPh sb="6" eb="8">
      <t>カキ</t>
    </rPh>
    <rPh sb="8" eb="10">
      <t>センタク</t>
    </rPh>
    <rPh sb="10" eb="12">
      <t>フヨウ</t>
    </rPh>
    <phoneticPr fontId="2"/>
  </si>
  <si>
    <t>D. 建設業</t>
  </si>
  <si>
    <t>2あまり</t>
    <phoneticPr fontId="2"/>
  </si>
  <si>
    <t>d:新規作物等</t>
    <rPh sb="2" eb="4">
      <t>シンキ</t>
    </rPh>
    <rPh sb="4" eb="6">
      <t>サクモツ</t>
    </rPh>
    <rPh sb="6" eb="7">
      <t>トウ</t>
    </rPh>
    <phoneticPr fontId="2"/>
  </si>
  <si>
    <t>×対応不可</t>
    <rPh sb="1" eb="5">
      <t>タイオウフカ</t>
    </rPh>
    <phoneticPr fontId="2"/>
  </si>
  <si>
    <t>雇用(常勤)</t>
    <rPh sb="0" eb="2">
      <t>コヨウ</t>
    </rPh>
    <rPh sb="3" eb="5">
      <t>ジョウキン</t>
    </rPh>
    <phoneticPr fontId="2"/>
  </si>
  <si>
    <t>民間企業（構成員・連携主体外）</t>
    <rPh sb="0" eb="2">
      <t>ミンカン</t>
    </rPh>
    <rPh sb="2" eb="4">
      <t>キギョウ</t>
    </rPh>
    <rPh sb="5" eb="8">
      <t>コウセイイン</t>
    </rPh>
    <rPh sb="9" eb="11">
      <t>レンケイ</t>
    </rPh>
    <rPh sb="11" eb="13">
      <t>シュタイ</t>
    </rPh>
    <rPh sb="13" eb="14">
      <t>ガイ</t>
    </rPh>
    <phoneticPr fontId="2"/>
  </si>
  <si>
    <t>項目２の④</t>
    <rPh sb="0" eb="2">
      <t>コウモク</t>
    </rPh>
    <phoneticPr fontId="2"/>
  </si>
  <si>
    <t>d</t>
    <phoneticPr fontId="2"/>
  </si>
  <si>
    <t>R７</t>
    <phoneticPr fontId="2"/>
  </si>
  <si>
    <t>需用費</t>
    <rPh sb="0" eb="3">
      <t>ジュヨウヒ</t>
    </rPh>
    <phoneticPr fontId="2"/>
  </si>
  <si>
    <t>デザイン・広告業</t>
    <phoneticPr fontId="2"/>
  </si>
  <si>
    <t>委託先</t>
    <rPh sb="0" eb="3">
      <t>イタクサキ</t>
    </rPh>
    <phoneticPr fontId="2"/>
  </si>
  <si>
    <t>資源調達・調整</t>
    <rPh sb="0" eb="2">
      <t>シゲン</t>
    </rPh>
    <rPh sb="2" eb="4">
      <t>チョウタツ</t>
    </rPh>
    <rPh sb="5" eb="7">
      <t>チョウセイ</t>
    </rPh>
    <phoneticPr fontId="2"/>
  </si>
  <si>
    <t>大都市圏</t>
    <rPh sb="0" eb="4">
      <t>ダイトシケン</t>
    </rPh>
    <phoneticPr fontId="2"/>
  </si>
  <si>
    <t>E. 製造業</t>
  </si>
  <si>
    <t>1非該当</t>
    <rPh sb="1" eb="4">
      <t>ヒガイトウ</t>
    </rPh>
    <phoneticPr fontId="2"/>
  </si>
  <si>
    <t>e:事業にて把握</t>
    <rPh sb="2" eb="4">
      <t>ジギョウ</t>
    </rPh>
    <rPh sb="6" eb="8">
      <t>ハアク</t>
    </rPh>
    <phoneticPr fontId="2"/>
  </si>
  <si>
    <t>雇用(パート・アルバイト）</t>
    <rPh sb="0" eb="2">
      <t>コヨウ</t>
    </rPh>
    <phoneticPr fontId="2"/>
  </si>
  <si>
    <t>第３セクター</t>
    <rPh sb="0" eb="1">
      <t>ダイ</t>
    </rPh>
    <phoneticPr fontId="2"/>
  </si>
  <si>
    <t>民間企業（構成員・連携主体以外）</t>
    <rPh sb="0" eb="2">
      <t>ミンカン</t>
    </rPh>
    <rPh sb="2" eb="4">
      <t>キギョウ</t>
    </rPh>
    <rPh sb="5" eb="8">
      <t>コウセイイン</t>
    </rPh>
    <rPh sb="9" eb="11">
      <t>レンケイ</t>
    </rPh>
    <rPh sb="11" eb="13">
      <t>シュタイ</t>
    </rPh>
    <rPh sb="13" eb="15">
      <t>イガイ</t>
    </rPh>
    <phoneticPr fontId="2"/>
  </si>
  <si>
    <t>項目２の⑤</t>
    <rPh sb="0" eb="2">
      <t>コウモク</t>
    </rPh>
    <phoneticPr fontId="2"/>
  </si>
  <si>
    <t>e</t>
    <phoneticPr fontId="2"/>
  </si>
  <si>
    <t>R８</t>
    <phoneticPr fontId="2"/>
  </si>
  <si>
    <t>役務費</t>
    <rPh sb="0" eb="2">
      <t>エキム</t>
    </rPh>
    <phoneticPr fontId="2"/>
  </si>
  <si>
    <t>観光・宿泊・飲食サービス業</t>
    <phoneticPr fontId="2"/>
  </si>
  <si>
    <t>組織づくり</t>
    <rPh sb="0" eb="2">
      <t>ソシキ</t>
    </rPh>
    <phoneticPr fontId="2"/>
  </si>
  <si>
    <t>参加のみ（修了せず）</t>
    <rPh sb="0" eb="2">
      <t>サンカ</t>
    </rPh>
    <rPh sb="5" eb="7">
      <t>シュウリョウ</t>
    </rPh>
    <phoneticPr fontId="2"/>
  </si>
  <si>
    <t>F. 電気・ガス・熱供給・水道業</t>
  </si>
  <si>
    <t>0不明</t>
    <rPh sb="1" eb="3">
      <t>フメイ</t>
    </rPh>
    <phoneticPr fontId="2"/>
  </si>
  <si>
    <t>雇用(臨時)</t>
    <rPh sb="0" eb="2">
      <t>コヨウ</t>
    </rPh>
    <rPh sb="3" eb="5">
      <t>リンジ</t>
    </rPh>
    <phoneticPr fontId="2"/>
  </si>
  <si>
    <t>未定（予定・想定なし）</t>
    <rPh sb="0" eb="2">
      <t>ミテイ</t>
    </rPh>
    <rPh sb="3" eb="5">
      <t>ヨテイ</t>
    </rPh>
    <rPh sb="6" eb="8">
      <t>ソウテイ</t>
    </rPh>
    <phoneticPr fontId="2"/>
  </si>
  <si>
    <t>f</t>
    <phoneticPr fontId="2"/>
  </si>
  <si>
    <t>R９</t>
    <phoneticPr fontId="2"/>
  </si>
  <si>
    <t>委託料</t>
    <rPh sb="0" eb="3">
      <t>イタクリョウ</t>
    </rPh>
    <phoneticPr fontId="2"/>
  </si>
  <si>
    <t>調査・研究</t>
    <phoneticPr fontId="2"/>
  </si>
  <si>
    <t>人材育成・教育</t>
    <rPh sb="0" eb="2">
      <t>ジンザイ</t>
    </rPh>
    <rPh sb="2" eb="4">
      <t>イクセイ</t>
    </rPh>
    <rPh sb="5" eb="7">
      <t>キョウイク</t>
    </rPh>
    <phoneticPr fontId="2"/>
  </si>
  <si>
    <t>G. 情報通信業</t>
  </si>
  <si>
    <t>g</t>
    <phoneticPr fontId="2"/>
  </si>
  <si>
    <t>R10</t>
    <phoneticPr fontId="2"/>
  </si>
  <si>
    <t>使用料・賃借料</t>
    <rPh sb="0" eb="3">
      <t>シヨウリョウ</t>
    </rPh>
    <rPh sb="4" eb="7">
      <t>チンシャクリョウ</t>
    </rPh>
    <phoneticPr fontId="2"/>
  </si>
  <si>
    <t>その他　</t>
    <phoneticPr fontId="2"/>
  </si>
  <si>
    <t>商品等開発・試作</t>
    <rPh sb="0" eb="2">
      <t>ショウヒン</t>
    </rPh>
    <rPh sb="2" eb="3">
      <t>ナド</t>
    </rPh>
    <rPh sb="3" eb="5">
      <t>カイハツ</t>
    </rPh>
    <rPh sb="6" eb="8">
      <t>シサク</t>
    </rPh>
    <phoneticPr fontId="2"/>
  </si>
  <si>
    <t>H. 運輸業，郵便業</t>
  </si>
  <si>
    <t>雇用(種々混在)</t>
    <rPh sb="0" eb="2">
      <t>コヨウ</t>
    </rPh>
    <rPh sb="3" eb="5">
      <t>シュシュ</t>
    </rPh>
    <rPh sb="5" eb="7">
      <t>コンザイ</t>
    </rPh>
    <phoneticPr fontId="2"/>
  </si>
  <si>
    <t>h</t>
    <phoneticPr fontId="2"/>
  </si>
  <si>
    <t>R11</t>
    <phoneticPr fontId="2"/>
  </si>
  <si>
    <t>備品購入費</t>
    <rPh sb="0" eb="2">
      <t>ビヒン</t>
    </rPh>
    <rPh sb="2" eb="5">
      <t>コウニュウヒ</t>
    </rPh>
    <phoneticPr fontId="2"/>
  </si>
  <si>
    <t>デザイン</t>
    <phoneticPr fontId="2"/>
  </si>
  <si>
    <t>I. 卸売業，小売業</t>
  </si>
  <si>
    <t>i</t>
    <phoneticPr fontId="2"/>
  </si>
  <si>
    <t>R12</t>
    <phoneticPr fontId="2"/>
  </si>
  <si>
    <t>報酬</t>
    <rPh sb="0" eb="2">
      <t>ホウシュウ</t>
    </rPh>
    <phoneticPr fontId="2"/>
  </si>
  <si>
    <t>R6</t>
    <phoneticPr fontId="2"/>
  </si>
  <si>
    <t>ブランディング</t>
    <phoneticPr fontId="2"/>
  </si>
  <si>
    <t>J. 金融業，保険業</t>
  </si>
  <si>
    <t>新開発商品等の数</t>
    <rPh sb="0" eb="1">
      <t>シン</t>
    </rPh>
    <rPh sb="1" eb="3">
      <t>カイハツ</t>
    </rPh>
    <rPh sb="3" eb="5">
      <t>ショウヒン</t>
    </rPh>
    <rPh sb="5" eb="6">
      <t>トウ</t>
    </rPh>
    <rPh sb="7" eb="8">
      <t>スウ</t>
    </rPh>
    <phoneticPr fontId="2"/>
  </si>
  <si>
    <t>j</t>
    <phoneticPr fontId="2"/>
  </si>
  <si>
    <t>R13</t>
    <phoneticPr fontId="2"/>
  </si>
  <si>
    <t>共済費等</t>
    <rPh sb="0" eb="3">
      <t>キョウサイヒ</t>
    </rPh>
    <rPh sb="3" eb="4">
      <t>トウ</t>
    </rPh>
    <phoneticPr fontId="2"/>
  </si>
  <si>
    <t>webサイト整備・運用</t>
    <rPh sb="6" eb="8">
      <t>セイビ</t>
    </rPh>
    <rPh sb="9" eb="11">
      <t>ウンヨウ</t>
    </rPh>
    <phoneticPr fontId="2"/>
  </si>
  <si>
    <t>K. 不動産業，物品賃貸業</t>
  </si>
  <si>
    <t>改良商品等の数</t>
    <rPh sb="0" eb="2">
      <t>カイリョウ</t>
    </rPh>
    <rPh sb="2" eb="4">
      <t>ショウヒン</t>
    </rPh>
    <rPh sb="4" eb="5">
      <t>トウ</t>
    </rPh>
    <rPh sb="6" eb="7">
      <t>カズ</t>
    </rPh>
    <phoneticPr fontId="2"/>
  </si>
  <si>
    <t>k</t>
    <phoneticPr fontId="2"/>
  </si>
  <si>
    <t>R14</t>
    <phoneticPr fontId="2"/>
  </si>
  <si>
    <t>補償費</t>
    <rPh sb="0" eb="3">
      <t>ホショウヒ</t>
    </rPh>
    <phoneticPr fontId="2"/>
  </si>
  <si>
    <t>広報宣伝</t>
    <rPh sb="0" eb="2">
      <t>コウホウ</t>
    </rPh>
    <rPh sb="2" eb="4">
      <t>センデン</t>
    </rPh>
    <phoneticPr fontId="2"/>
  </si>
  <si>
    <t>L. 学術研究，専門・技術サービス業</t>
  </si>
  <si>
    <t>新開発・改良商品等の数</t>
    <rPh sb="0" eb="3">
      <t>シンカイハツ</t>
    </rPh>
    <rPh sb="4" eb="6">
      <t>カイリョウ</t>
    </rPh>
    <rPh sb="6" eb="8">
      <t>ショウヒン</t>
    </rPh>
    <rPh sb="8" eb="9">
      <t>トウ</t>
    </rPh>
    <rPh sb="10" eb="11">
      <t>カズ</t>
    </rPh>
    <phoneticPr fontId="2"/>
  </si>
  <si>
    <t>l</t>
    <phoneticPr fontId="2"/>
  </si>
  <si>
    <t>R15</t>
    <phoneticPr fontId="2"/>
  </si>
  <si>
    <t>資材等購入費</t>
    <rPh sb="0" eb="2">
      <t>シザイ</t>
    </rPh>
    <rPh sb="2" eb="3">
      <t>トウ</t>
    </rPh>
    <rPh sb="3" eb="6">
      <t>コウニュウヒ</t>
    </rPh>
    <phoneticPr fontId="2"/>
  </si>
  <si>
    <t>販売・サービス提供</t>
    <rPh sb="0" eb="2">
      <t>ハンバイ</t>
    </rPh>
    <rPh sb="7" eb="9">
      <t>テイキョウ</t>
    </rPh>
    <phoneticPr fontId="2"/>
  </si>
  <si>
    <t>M. 宿泊業，飲食サービス業</t>
  </si>
  <si>
    <t>m</t>
    <phoneticPr fontId="2"/>
  </si>
  <si>
    <t>R16</t>
    <phoneticPr fontId="2"/>
  </si>
  <si>
    <t>機械賃料</t>
    <rPh sb="0" eb="2">
      <t>キカイ</t>
    </rPh>
    <rPh sb="2" eb="4">
      <t>チンリョウ</t>
    </rPh>
    <phoneticPr fontId="2"/>
  </si>
  <si>
    <t>各種調査</t>
    <rPh sb="0" eb="2">
      <t>カクシュ</t>
    </rPh>
    <rPh sb="2" eb="4">
      <t>チョウサ</t>
    </rPh>
    <phoneticPr fontId="2"/>
  </si>
  <si>
    <t>N. 生活関連サービス業，娯楽業</t>
  </si>
  <si>
    <t>n</t>
    <phoneticPr fontId="2"/>
  </si>
  <si>
    <t>研修手当</t>
    <rPh sb="0" eb="2">
      <t>ケンシュウ</t>
    </rPh>
    <rPh sb="2" eb="4">
      <t>テアテ</t>
    </rPh>
    <phoneticPr fontId="2"/>
  </si>
  <si>
    <t>商品製造</t>
    <rPh sb="0" eb="2">
      <t>ショウヒン</t>
    </rPh>
    <rPh sb="2" eb="4">
      <t>セイゾウ</t>
    </rPh>
    <phoneticPr fontId="2"/>
  </si>
  <si>
    <t>O. 教育，学習支援業</t>
  </si>
  <si>
    <t>o</t>
    <phoneticPr fontId="2"/>
  </si>
  <si>
    <t>P. 医療，福祉</t>
  </si>
  <si>
    <t>Q. 複合サービス事業</t>
  </si>
  <si>
    <t>q 未定</t>
    <rPh sb="2" eb="4">
      <t>ミテイ</t>
    </rPh>
    <phoneticPr fontId="21"/>
  </si>
  <si>
    <t>R. サービス業（他に分類されないもの）</t>
  </si>
  <si>
    <t>S. 公務（他に分類されるものを除く）</t>
  </si>
  <si>
    <t>T. 分類不能の産業</t>
  </si>
  <si>
    <t>転記元（取組内容）</t>
    <rPh sb="0" eb="2">
      <t>テンキ</t>
    </rPh>
    <rPh sb="2" eb="3">
      <t>モト</t>
    </rPh>
    <rPh sb="4" eb="6">
      <t>トリクミ</t>
    </rPh>
    <rPh sb="6" eb="8">
      <t>ナイヨウ</t>
    </rPh>
    <phoneticPr fontId="2"/>
  </si>
  <si>
    <t>等</t>
    <rPh sb="0" eb="1">
      <t>トウ</t>
    </rPh>
    <phoneticPr fontId="2"/>
  </si>
  <si>
    <t>識別</t>
    <rPh sb="0" eb="2">
      <t>シキベツ</t>
    </rPh>
    <phoneticPr fontId="2"/>
  </si>
  <si>
    <t>転記</t>
    <rPh sb="0" eb="2">
      <t>テンキ</t>
    </rPh>
    <phoneticPr fontId="2"/>
  </si>
  <si>
    <t>1上</t>
    <rPh sb="1" eb="2">
      <t>ウエ</t>
    </rPh>
    <phoneticPr fontId="2"/>
  </si>
  <si>
    <t>1下</t>
    <rPh sb="1" eb="2">
      <t>シタ</t>
    </rPh>
    <phoneticPr fontId="2"/>
  </si>
  <si>
    <t>2上</t>
    <rPh sb="1" eb="2">
      <t>ウエ</t>
    </rPh>
    <phoneticPr fontId="2"/>
  </si>
  <si>
    <t>2下</t>
    <rPh sb="1" eb="2">
      <t>シタ</t>
    </rPh>
    <phoneticPr fontId="2"/>
  </si>
  <si>
    <t>3上</t>
    <rPh sb="1" eb="2">
      <t>ウエ</t>
    </rPh>
    <phoneticPr fontId="2"/>
  </si>
  <si>
    <t>3下</t>
    <rPh sb="1" eb="2">
      <t>シタ</t>
    </rPh>
    <phoneticPr fontId="2"/>
  </si>
  <si>
    <t>１_上</t>
    <rPh sb="2" eb="3">
      <t>ウエ</t>
    </rPh>
    <phoneticPr fontId="2"/>
  </si>
  <si>
    <t>１_下</t>
    <rPh sb="2" eb="3">
      <t>シタ</t>
    </rPh>
    <phoneticPr fontId="2"/>
  </si>
  <si>
    <t>２_上</t>
    <rPh sb="2" eb="3">
      <t>ウエ</t>
    </rPh>
    <phoneticPr fontId="2"/>
  </si>
  <si>
    <t>２_下</t>
    <rPh sb="2" eb="3">
      <t>シタ</t>
    </rPh>
    <phoneticPr fontId="2"/>
  </si>
  <si>
    <t>３_上</t>
    <rPh sb="2" eb="3">
      <t>カミ</t>
    </rPh>
    <phoneticPr fontId="2"/>
  </si>
  <si>
    <t>３_下</t>
    <rPh sb="2" eb="3">
      <t>シモ</t>
    </rPh>
    <phoneticPr fontId="2"/>
  </si>
  <si>
    <t>販路開拓・拡大のためのネット対応等</t>
    <rPh sb="0" eb="2">
      <t>ハンロ</t>
    </rPh>
    <rPh sb="2" eb="4">
      <t>カイタク</t>
    </rPh>
    <rPh sb="5" eb="7">
      <t>カクダイ</t>
    </rPh>
    <rPh sb="14" eb="16">
      <t>タイオウ</t>
    </rPh>
    <rPh sb="16" eb="17">
      <t>トウ</t>
    </rPh>
    <phoneticPr fontId="2"/>
  </si>
  <si>
    <t>転記元（課題（直））</t>
    <rPh sb="0" eb="2">
      <t>テンキ</t>
    </rPh>
    <rPh sb="2" eb="3">
      <t>モト</t>
    </rPh>
    <rPh sb="4" eb="6">
      <t>カダイ</t>
    </rPh>
    <rPh sb="7" eb="8">
      <t>チョク</t>
    </rPh>
    <phoneticPr fontId="2"/>
  </si>
  <si>
    <t>の</t>
    <phoneticPr fontId="2"/>
  </si>
  <si>
    <t>転記元（課題（間））</t>
    <rPh sb="0" eb="2">
      <t>テンキ</t>
    </rPh>
    <rPh sb="2" eb="3">
      <t>モト</t>
    </rPh>
    <rPh sb="4" eb="6">
      <t>カダイ</t>
    </rPh>
    <rPh sb="7" eb="8">
      <t>アイダ</t>
    </rPh>
    <phoneticPr fontId="2"/>
  </si>
  <si>
    <t>転記元</t>
    <rPh sb="0" eb="2">
      <t>テンキ</t>
    </rPh>
    <rPh sb="2" eb="3">
      <t>モト</t>
    </rPh>
    <phoneticPr fontId="2"/>
  </si>
  <si>
    <t>みどりの食料システム法第16条第１項に基づく地方公共団体の基本計画に定められた特定区域となっている場合、当該事業地区を含む市町村又は事業実施主体が、環境負荷低減事業活動実施計画、特定環境負荷低減事業活動実施計画、基盤確立事業実施計画を作成している場合、「該当」としてください。</t>
    <rPh sb="4" eb="6">
      <t>ショクリョウ</t>
    </rPh>
    <rPh sb="22" eb="26">
      <t>チホウコウキョウ</t>
    </rPh>
    <rPh sb="26" eb="28">
      <t>ダンタイ</t>
    </rPh>
    <rPh sb="29" eb="33">
      <t>キホンケイカク</t>
    </rPh>
    <rPh sb="34" eb="35">
      <t>サダ</t>
    </rPh>
    <rPh sb="39" eb="41">
      <t>トクテイ</t>
    </rPh>
    <rPh sb="41" eb="43">
      <t>クイキ</t>
    </rPh>
    <rPh sb="49" eb="51">
      <t>バアイ</t>
    </rPh>
    <rPh sb="52" eb="54">
      <t>トウガイ</t>
    </rPh>
    <rPh sb="54" eb="56">
      <t>ジギョウ</t>
    </rPh>
    <rPh sb="56" eb="58">
      <t>チク</t>
    </rPh>
    <rPh sb="59" eb="60">
      <t>フク</t>
    </rPh>
    <rPh sb="61" eb="64">
      <t>シチョウソン</t>
    </rPh>
    <rPh sb="64" eb="65">
      <t>マタ</t>
    </rPh>
    <rPh sb="66" eb="70">
      <t>ジギョウジッシ</t>
    </rPh>
    <rPh sb="70" eb="72">
      <t>シュタイ</t>
    </rPh>
    <rPh sb="84" eb="86">
      <t>ジッシ</t>
    </rPh>
    <rPh sb="86" eb="88">
      <t>ケイカク</t>
    </rPh>
    <rPh sb="127" eb="129">
      <t>ガイトウ</t>
    </rPh>
    <phoneticPr fontId="2"/>
  </si>
  <si>
    <t>地域再生計画は、内閣府地方創生のページで確認してください。国土強靭化地域計画は、各市町村に確認してください。</t>
    <rPh sb="0" eb="2">
      <t>チイキ</t>
    </rPh>
    <rPh sb="2" eb="4">
      <t>サイセイ</t>
    </rPh>
    <rPh sb="4" eb="6">
      <t>ケイカク</t>
    </rPh>
    <rPh sb="8" eb="10">
      <t>ナイカク</t>
    </rPh>
    <rPh sb="10" eb="11">
      <t>フ</t>
    </rPh>
    <rPh sb="11" eb="13">
      <t>チホウ</t>
    </rPh>
    <rPh sb="13" eb="15">
      <t>ソウセイ</t>
    </rPh>
    <rPh sb="20" eb="22">
      <t>カクニン</t>
    </rPh>
    <rPh sb="29" eb="31">
      <t>コクド</t>
    </rPh>
    <rPh sb="31" eb="34">
      <t>キョウジンカ</t>
    </rPh>
    <rPh sb="34" eb="36">
      <t>チイキ</t>
    </rPh>
    <rPh sb="36" eb="38">
      <t>ケイカク</t>
    </rPh>
    <rPh sb="40" eb="41">
      <t>カク</t>
    </rPh>
    <rPh sb="41" eb="44">
      <t>シチョウソン</t>
    </rPh>
    <rPh sb="45" eb="47">
      <t>カクニン</t>
    </rPh>
    <phoneticPr fontId="2"/>
  </si>
  <si>
    <t>国土強靭化地域計画関連</t>
  </si>
  <si>
    <t>R7</t>
  </si>
  <si>
    <t>R17</t>
    <phoneticPr fontId="2"/>
  </si>
  <si>
    <t>✓</t>
    <phoneticPr fontId="2"/>
  </si>
  <si>
    <t>みどり</t>
    <phoneticPr fontId="2"/>
  </si>
  <si>
    <t>今回の事業を実施する地域について、山村振興法に基づき指定された振興山村（旧市町村）名をご記入ください。
※　複数の振興山村で今回の事業を実施する場合は、対象とする全ての振興山村名を記入
※　同市町村内に振興山村が複数あるものの、今回、一部の振興山村で事業実施の場合、該当振興山村のみ記入</t>
    <rPh sb="0" eb="2">
      <t>コンカイ</t>
    </rPh>
    <rPh sb="3" eb="5">
      <t>ジギョウ</t>
    </rPh>
    <rPh sb="6" eb="8">
      <t>ジッシ</t>
    </rPh>
    <rPh sb="10" eb="12">
      <t>チイキ</t>
    </rPh>
    <rPh sb="17" eb="19">
      <t>サンソン</t>
    </rPh>
    <rPh sb="54" eb="56">
      <t>フクスウ</t>
    </rPh>
    <rPh sb="57" eb="59">
      <t>シンコウ</t>
    </rPh>
    <rPh sb="59" eb="61">
      <t>サンソン</t>
    </rPh>
    <rPh sb="62" eb="64">
      <t>コンカイ</t>
    </rPh>
    <rPh sb="65" eb="67">
      <t>ジギョウ</t>
    </rPh>
    <rPh sb="68" eb="70">
      <t>ジッシ</t>
    </rPh>
    <rPh sb="72" eb="74">
      <t>バアイ</t>
    </rPh>
    <rPh sb="76" eb="78">
      <t>タイショウ</t>
    </rPh>
    <rPh sb="81" eb="82">
      <t>スベ</t>
    </rPh>
    <rPh sb="84" eb="86">
      <t>シンコウ</t>
    </rPh>
    <rPh sb="86" eb="88">
      <t>サンソン</t>
    </rPh>
    <rPh sb="88" eb="89">
      <t>メイ</t>
    </rPh>
    <rPh sb="90" eb="92">
      <t>キニュウ</t>
    </rPh>
    <rPh sb="106" eb="108">
      <t>フクスウ</t>
    </rPh>
    <phoneticPr fontId="3"/>
  </si>
  <si>
    <t xml:space="preserve">年 　　　月　　　　日 </t>
    <rPh sb="0" eb="1">
      <t>トシ</t>
    </rPh>
    <rPh sb="5" eb="6">
      <t>ツキ</t>
    </rPh>
    <rPh sb="10" eb="11">
      <t>ヒ</t>
    </rPh>
    <phoneticPr fontId="3"/>
  </si>
  <si>
    <t>代表者住所　　　　　　　　　　　　</t>
  </si>
  <si>
    <t>団体等名称　　　　　　　　　　　　</t>
  </si>
  <si>
    <t>代表者氏名　　　　　　　　　　　　</t>
  </si>
  <si>
    <t>運営責任者氏名　　　　　　　　　</t>
  </si>
  <si>
    <t>　　標準様式「山村活性化対策事業提案書」のとおり</t>
    <rPh sb="2" eb="6">
      <t>ヒョウジュンヨウシキ</t>
    </rPh>
    <phoneticPr fontId="2"/>
  </si>
  <si>
    <t>　　添付説明「山村活性化対策事業　過去実績概要」のとおり</t>
    <rPh sb="2" eb="4">
      <t>テンプ</t>
    </rPh>
    <rPh sb="4" eb="6">
      <t>セツメイ</t>
    </rPh>
    <rPh sb="7" eb="9">
      <t>サンソン</t>
    </rPh>
    <rPh sb="9" eb="11">
      <t>カッセイ</t>
    </rPh>
    <rPh sb="11" eb="12">
      <t>カ</t>
    </rPh>
    <rPh sb="12" eb="14">
      <t>タイサク</t>
    </rPh>
    <rPh sb="14" eb="16">
      <t>ジギョウ</t>
    </rPh>
    <rPh sb="17" eb="19">
      <t>カコ</t>
    </rPh>
    <rPh sb="19" eb="21">
      <t>ジッセキ</t>
    </rPh>
    <rPh sb="21" eb="23">
      <t>ガイヨウ</t>
    </rPh>
    <phoneticPr fontId="2"/>
  </si>
  <si>
    <t>　　○○地方農政局</t>
    <rPh sb="4" eb="6">
      <t>チホウ</t>
    </rPh>
    <rPh sb="6" eb="9">
      <t>ノウセイキョク</t>
    </rPh>
    <phoneticPr fontId="2"/>
  </si>
  <si>
    <t>連絡窓口担当者役職及び氏名</t>
    <rPh sb="0" eb="2">
      <t>レンラク</t>
    </rPh>
    <rPh sb="2" eb="4">
      <t>マドグチ</t>
    </rPh>
    <rPh sb="4" eb="7">
      <t>タントウシャ</t>
    </rPh>
    <rPh sb="7" eb="9">
      <t>ヤクショク</t>
    </rPh>
    <rPh sb="9" eb="10">
      <t>オヨ</t>
    </rPh>
    <phoneticPr fontId="2"/>
  </si>
  <si>
    <t>連絡先E-mail</t>
    <rPh sb="0" eb="3">
      <t>レンラクサキ</t>
    </rPh>
    <phoneticPr fontId="2"/>
  </si>
  <si>
    <t>１　提案団体</t>
    <rPh sb="2" eb="4">
      <t>テイアン</t>
    </rPh>
    <rPh sb="4" eb="6">
      <t>ダンタイ</t>
    </rPh>
    <phoneticPr fontId="2"/>
  </si>
  <si>
    <t>（フリガナ）</t>
    <phoneticPr fontId="2"/>
  </si>
  <si>
    <t>代表者役職及び氏名</t>
    <rPh sb="3" eb="5">
      <t>ヤクショク</t>
    </rPh>
    <rPh sb="5" eb="6">
      <t>オヨ</t>
    </rPh>
    <rPh sb="7" eb="9">
      <t>シメイ</t>
    </rPh>
    <phoneticPr fontId="2"/>
  </si>
  <si>
    <t>（氏名フリガナ）</t>
    <rPh sb="1" eb="3">
      <t>シメイ</t>
    </rPh>
    <phoneticPr fontId="2"/>
  </si>
  <si>
    <t>連絡先電話番号</t>
    <rPh sb="0" eb="3">
      <t>レンラクサキ</t>
    </rPh>
    <phoneticPr fontId="2"/>
  </si>
  <si>
    <t>２　提出先</t>
    <rPh sb="2" eb="4">
      <t>テイシュツ</t>
    </rPh>
    <rPh sb="4" eb="5">
      <t>サキ</t>
    </rPh>
    <phoneticPr fontId="2"/>
  </si>
  <si>
    <t>３　事業実施提案内容</t>
    <rPh sb="2" eb="6">
      <t>ジギョウジッシ</t>
    </rPh>
    <rPh sb="6" eb="10">
      <t>テイアンナイヨウ</t>
    </rPh>
    <phoneticPr fontId="2"/>
  </si>
  <si>
    <t>　連絡窓口担当者が代表者と同一の場合は、「連絡窓口担当者役職及び氏名」は記入する必要はありません。</t>
    <rPh sb="1" eb="3">
      <t>レンラク</t>
    </rPh>
    <rPh sb="3" eb="5">
      <t>マドグチ</t>
    </rPh>
    <rPh sb="5" eb="8">
      <t>タントウシャ</t>
    </rPh>
    <rPh sb="9" eb="12">
      <t>ダイヒョウシャ</t>
    </rPh>
    <rPh sb="13" eb="15">
      <t>ドウイツ</t>
    </rPh>
    <rPh sb="16" eb="18">
      <t>バアイ</t>
    </rPh>
    <rPh sb="21" eb="25">
      <t>レンラクマドグチ</t>
    </rPh>
    <rPh sb="25" eb="28">
      <t>タントウシャ</t>
    </rPh>
    <rPh sb="28" eb="30">
      <t>ヤクショク</t>
    </rPh>
    <rPh sb="30" eb="31">
      <t>オヨ</t>
    </rPh>
    <rPh sb="32" eb="34">
      <t>シメイ</t>
    </rPh>
    <rPh sb="36" eb="38">
      <t>キニュウ</t>
    </rPh>
    <rPh sb="40" eb="42">
      <t>ヒツヨウ</t>
    </rPh>
    <phoneticPr fontId="2"/>
  </si>
  <si>
    <t>団体名称</t>
    <phoneticPr fontId="2"/>
  </si>
  <si>
    <t>団体の主たる事務所の所在地</t>
    <rPh sb="3" eb="4">
      <t>シュ</t>
    </rPh>
    <rPh sb="6" eb="9">
      <t>ジムショ</t>
    </rPh>
    <rPh sb="10" eb="13">
      <t>ショザイチ</t>
    </rPh>
    <phoneticPr fontId="2"/>
  </si>
  <si>
    <t>農福連携推進に関連する取組</t>
    <rPh sb="0" eb="1">
      <t>ノウ</t>
    </rPh>
    <rPh sb="1" eb="2">
      <t>フク</t>
    </rPh>
    <rPh sb="2" eb="4">
      <t>レンケイ</t>
    </rPh>
    <rPh sb="4" eb="6">
      <t>スイシン</t>
    </rPh>
    <rPh sb="7" eb="9">
      <t>カンレン</t>
    </rPh>
    <rPh sb="11" eb="13">
      <t>トリクミ</t>
    </rPh>
    <phoneticPr fontId="2"/>
  </si>
  <si>
    <t>○途上</t>
    <rPh sb="1" eb="3">
      <t>トジョウ</t>
    </rPh>
    <phoneticPr fontId="2"/>
  </si>
  <si>
    <t>添付説明</t>
    <rPh sb="0" eb="2">
      <t>テンプ</t>
    </rPh>
    <rPh sb="2" eb="4">
      <t>セツメイ</t>
    </rPh>
    <phoneticPr fontId="3"/>
  </si>
  <si>
    <t>関連取組ページ番号</t>
    <rPh sb="0" eb="4">
      <t>カンレントリクミ</t>
    </rPh>
    <rPh sb="7" eb="9">
      <t>バンゴウ</t>
    </rPh>
    <phoneticPr fontId="3"/>
  </si>
  <si>
    <t>当該地区又は本事業の取組内容が、下記に該当するか・非該当かを選択してください。なお、該当する場合、そのことがわかるWeb情報があれば、当該Web情報のURLを下段にご記入ください。</t>
    <rPh sb="0" eb="2">
      <t>トウガイ</t>
    </rPh>
    <rPh sb="2" eb="4">
      <t>チク</t>
    </rPh>
    <rPh sb="4" eb="5">
      <t>マタ</t>
    </rPh>
    <rPh sb="6" eb="9">
      <t>ホンジギョウ</t>
    </rPh>
    <rPh sb="10" eb="14">
      <t>トリクミナイヨウ</t>
    </rPh>
    <rPh sb="16" eb="18">
      <t>カキ</t>
    </rPh>
    <rPh sb="19" eb="21">
      <t>ガイトウ</t>
    </rPh>
    <rPh sb="25" eb="28">
      <t>ヒガイトウ</t>
    </rPh>
    <rPh sb="30" eb="32">
      <t>センタク</t>
    </rPh>
    <rPh sb="42" eb="44">
      <t>ガイトウ</t>
    </rPh>
    <rPh sb="46" eb="48">
      <t>バアイ</t>
    </rPh>
    <rPh sb="67" eb="69">
      <t>トウガイ</t>
    </rPh>
    <rPh sb="72" eb="74">
      <t>ジョウホウ</t>
    </rPh>
    <rPh sb="79" eb="81">
      <t>ゲダン</t>
    </rPh>
    <phoneticPr fontId="2"/>
  </si>
  <si>
    <t>事業実施地区の現状・課題</t>
    <rPh sb="0" eb="4">
      <t>ジギョウジッシ</t>
    </rPh>
    <rPh sb="4" eb="6">
      <t>チク</t>
    </rPh>
    <rPh sb="7" eb="9">
      <t>ゲンジョウ</t>
    </rPh>
    <rPh sb="10" eb="12">
      <t>カダイ</t>
    </rPh>
    <phoneticPr fontId="2"/>
  </si>
  <si>
    <t>連携主体</t>
    <rPh sb="0" eb="2">
      <t>レンケイ</t>
    </rPh>
    <rPh sb="2" eb="4">
      <t>シュタイ</t>
    </rPh>
    <phoneticPr fontId="2"/>
  </si>
  <si>
    <t>事業実施主体名</t>
    <rPh sb="0" eb="6">
      <t>ジギョウジッシシュタイ</t>
    </rPh>
    <rPh sb="6" eb="7">
      <t>メイ</t>
    </rPh>
    <phoneticPr fontId="3"/>
  </si>
  <si>
    <t>事業実施主体
事務局所在地等</t>
    <rPh sb="0" eb="6">
      <t>ジギョウジッシシュタイ</t>
    </rPh>
    <rPh sb="7" eb="10">
      <t>ジムキョク</t>
    </rPh>
    <rPh sb="10" eb="13">
      <t>ショザイチ</t>
    </rPh>
    <rPh sb="13" eb="14">
      <t>トウ</t>
    </rPh>
    <phoneticPr fontId="2"/>
  </si>
  <si>
    <t>構成組織・部局担当課</t>
    <rPh sb="0" eb="2">
      <t>コウセイ</t>
    </rPh>
    <rPh sb="2" eb="4">
      <t>ソシキ</t>
    </rPh>
    <rPh sb="5" eb="7">
      <t>ブキョク</t>
    </rPh>
    <rPh sb="7" eb="9">
      <t>タントウ</t>
    </rPh>
    <rPh sb="9" eb="10">
      <t>カ</t>
    </rPh>
    <phoneticPr fontId="3"/>
  </si>
  <si>
    <t>市町村名</t>
    <rPh sb="0" eb="4">
      <t>シチョウソンメイ</t>
    </rPh>
    <phoneticPr fontId="3"/>
  </si>
  <si>
    <t>交付金事業により改善を期待する課題</t>
    <rPh sb="0" eb="5">
      <t>コウフキンジギョウ</t>
    </rPh>
    <rPh sb="8" eb="10">
      <t>カイゼン</t>
    </rPh>
    <rPh sb="11" eb="13">
      <t>キタイ</t>
    </rPh>
    <rPh sb="15" eb="17">
      <t>カダイ</t>
    </rPh>
    <phoneticPr fontId="2"/>
  </si>
  <si>
    <r>
      <t>資源生産/供給
体制等</t>
    </r>
    <r>
      <rPr>
        <sz val="8"/>
        <rFont val="BIZ UDゴシック"/>
        <family val="3"/>
        <charset val="128"/>
      </rPr>
      <t>(注１ｂ)</t>
    </r>
    <rPh sb="0" eb="2">
      <t>シゲン</t>
    </rPh>
    <rPh sb="2" eb="4">
      <t>セイサン</t>
    </rPh>
    <rPh sb="5" eb="7">
      <t>キョウキュウ</t>
    </rPh>
    <rPh sb="8" eb="10">
      <t>タイセイ</t>
    </rPh>
    <rPh sb="10" eb="11">
      <t>トウ</t>
    </rPh>
    <rPh sb="12" eb="13">
      <t>チュウ</t>
    </rPh>
    <phoneticPr fontId="2"/>
  </si>
  <si>
    <t>(注１ａ)</t>
    <phoneticPr fontId="2"/>
  </si>
  <si>
    <r>
      <t xml:space="preserve">事業
</t>
    </r>
    <r>
      <rPr>
        <sz val="7"/>
        <rFont val="BIZ UDゴシック"/>
        <family val="3"/>
        <charset val="128"/>
      </rPr>
      <t>(注１ｃ)</t>
    </r>
    <rPh sb="0" eb="2">
      <t>ジギョウ</t>
    </rPh>
    <rPh sb="4" eb="5">
      <t>チュウ</t>
    </rPh>
    <phoneticPr fontId="2"/>
  </si>
  <si>
    <t>注１ｃ</t>
    <rPh sb="0" eb="1">
      <t>チュウ</t>
    </rPh>
    <phoneticPr fontId="2"/>
  </si>
  <si>
    <r>
      <t xml:space="preserve">事業実施に関する合意形成状況 </t>
    </r>
    <r>
      <rPr>
        <sz val="8"/>
        <rFont val="BIZ UDゴシック"/>
        <family val="3"/>
        <charset val="128"/>
      </rPr>
      <t>(注２)</t>
    </r>
    <rPh sb="0" eb="2">
      <t>ジギョウ</t>
    </rPh>
    <rPh sb="2" eb="4">
      <t>ジッシ</t>
    </rPh>
    <rPh sb="5" eb="6">
      <t>カン</t>
    </rPh>
    <rPh sb="8" eb="14">
      <t>ゴウイケイセイジョウキョウ</t>
    </rPh>
    <rPh sb="16" eb="17">
      <t>チュウ</t>
    </rPh>
    <phoneticPr fontId="2"/>
  </si>
  <si>
    <t>注３C</t>
    <rPh sb="0" eb="1">
      <t>チュウ</t>
    </rPh>
    <phoneticPr fontId="2"/>
  </si>
  <si>
    <t>年度末成果の欄には、後述Ⅲの３の成果指標に出てくる内容を必ずご記入ください。
その他、成果指標にはしていないものの、「この年これを達成することが一つの成果であり、翌年以降（事業完了後）の取組につなげるのに必要」といった内容もあわせてご記入ください。</t>
    <phoneticPr fontId="2"/>
  </si>
  <si>
    <r>
      <t xml:space="preserve">年度末成果
</t>
    </r>
    <r>
      <rPr>
        <sz val="7"/>
        <rFont val="BIZ UDゴシック"/>
        <family val="3"/>
        <charset val="128"/>
      </rPr>
      <t>（注２c）</t>
    </r>
    <rPh sb="0" eb="3">
      <t>ネンドマツ</t>
    </rPh>
    <rPh sb="3" eb="5">
      <t>セイカ</t>
    </rPh>
    <rPh sb="7" eb="8">
      <t>チュウ</t>
    </rPh>
    <phoneticPr fontId="3"/>
  </si>
  <si>
    <t>協議会構成員、連携主体等名称をご記入ください。枠が不足する場合、下欄（その他の連携主体等）に名称をご記入ください。外部の専門家（助言者等）、委託事業者（予定先が明確な場合は必須）等もご記入ください。</t>
    <rPh sb="0" eb="3">
      <t>キョウギカイ</t>
    </rPh>
    <rPh sb="3" eb="6">
      <t>コウセイイン</t>
    </rPh>
    <rPh sb="7" eb="9">
      <t>レンケイ</t>
    </rPh>
    <rPh sb="9" eb="11">
      <t>シュタイ</t>
    </rPh>
    <rPh sb="11" eb="12">
      <t>トウ</t>
    </rPh>
    <rPh sb="12" eb="14">
      <t>メイショウ</t>
    </rPh>
    <rPh sb="23" eb="24">
      <t>ワク</t>
    </rPh>
    <rPh sb="25" eb="27">
      <t>フソク</t>
    </rPh>
    <rPh sb="29" eb="31">
      <t>バアイ</t>
    </rPh>
    <rPh sb="32" eb="34">
      <t>カラン</t>
    </rPh>
    <rPh sb="37" eb="38">
      <t>タ</t>
    </rPh>
    <rPh sb="39" eb="41">
      <t>レンケイ</t>
    </rPh>
    <rPh sb="41" eb="43">
      <t>シュタイ</t>
    </rPh>
    <rPh sb="43" eb="44">
      <t>トウ</t>
    </rPh>
    <rPh sb="46" eb="48">
      <t>メイショウ</t>
    </rPh>
    <rPh sb="67" eb="68">
      <t>トウ</t>
    </rPh>
    <rPh sb="86" eb="88">
      <t>ヒッス</t>
    </rPh>
    <phoneticPr fontId="3"/>
  </si>
  <si>
    <t>地域協議会の場合、事務局が市町村以外の場合、市町村担当もご記入ください。</t>
    <rPh sb="0" eb="2">
      <t>チイキ</t>
    </rPh>
    <rPh sb="2" eb="5">
      <t>キョウギカイ</t>
    </rPh>
    <rPh sb="6" eb="8">
      <t>バアイ</t>
    </rPh>
    <rPh sb="9" eb="12">
      <t>ジムキョク</t>
    </rPh>
    <rPh sb="13" eb="16">
      <t>シチョウソン</t>
    </rPh>
    <rPh sb="16" eb="18">
      <t>イガイ</t>
    </rPh>
    <rPh sb="19" eb="21">
      <t>バアイ</t>
    </rPh>
    <rPh sb="22" eb="25">
      <t>シチョウソン</t>
    </rPh>
    <rPh sb="25" eb="27">
      <t>タントウ</t>
    </rPh>
    <rPh sb="29" eb="31">
      <t>キニュウ</t>
    </rPh>
    <phoneticPr fontId="3"/>
  </si>
  <si>
    <t>ＷＳコンペ　入賞</t>
    <rPh sb="6" eb="8">
      <t>ニュウショウ</t>
    </rPh>
    <phoneticPr fontId="2"/>
  </si>
  <si>
    <t>R8</t>
    <phoneticPr fontId="2"/>
  </si>
  <si>
    <t>地域協議会</t>
    <rPh sb="0" eb="2">
      <t>チイキ</t>
    </rPh>
    <rPh sb="2" eb="5">
      <t>キョウギカイ</t>
    </rPh>
    <rPh sb="4" eb="5">
      <t>カイ</t>
    </rPh>
    <phoneticPr fontId="2"/>
  </si>
  <si>
    <t>協議会構成員（市町村以外）</t>
    <rPh sb="0" eb="3">
      <t>キョウギカイ</t>
    </rPh>
    <rPh sb="3" eb="6">
      <t>コウセイイン</t>
    </rPh>
    <rPh sb="7" eb="10">
      <t>シチョウソン</t>
    </rPh>
    <rPh sb="10" eb="12">
      <t>イガイ</t>
    </rPh>
    <phoneticPr fontId="2"/>
  </si>
  <si>
    <t>&lt;事業実施主体・構成員&gt;
名称/役割/取組</t>
    <rPh sb="1" eb="6">
      <t>ジギョウジッシシュ</t>
    </rPh>
    <rPh sb="6" eb="7">
      <t>タイ</t>
    </rPh>
    <rPh sb="8" eb="11">
      <t>コウセイイン</t>
    </rPh>
    <rPh sb="13" eb="15">
      <t>メイショウ</t>
    </rPh>
    <rPh sb="16" eb="18">
      <t>ヤクワリ</t>
    </rPh>
    <rPh sb="19" eb="21">
      <t>トリクミ</t>
    </rPh>
    <phoneticPr fontId="2"/>
  </si>
  <si>
    <t>&lt;事業実施主体・構成員&gt;
名称/役割/取組</t>
    <rPh sb="1" eb="7">
      <t>ジギョウジッシシュタイ</t>
    </rPh>
    <rPh sb="8" eb="11">
      <t>コウセイイン</t>
    </rPh>
    <rPh sb="13" eb="15">
      <t>メイショウ</t>
    </rPh>
    <rPh sb="16" eb="18">
      <t>ヤクワリ</t>
    </rPh>
    <rPh sb="19" eb="21">
      <t>トリクミ</t>
    </rPh>
    <phoneticPr fontId="2"/>
  </si>
  <si>
    <t>法人形態等</t>
    <rPh sb="0" eb="2">
      <t>ホウジンケイタイ2</t>
    </rPh>
    <phoneticPr fontId="2"/>
  </si>
  <si>
    <t>地域資源と成果品（Ⅱの２の②）</t>
    <rPh sb="0" eb="4">
      <t>チイキシゲン</t>
    </rPh>
    <rPh sb="5" eb="7">
      <t>セイカ</t>
    </rPh>
    <rPh sb="7" eb="8">
      <t>ヒン</t>
    </rPh>
    <phoneticPr fontId="2"/>
  </si>
  <si>
    <t>　添付説明シート「山村活性化対策事業　過去実績概要」は、過去、同一振興山村内で「山村活性化対策事業」に取り組んだ実績がある場合にのみ作成・提出ください。</t>
    <rPh sb="1" eb="3">
      <t>テンプ</t>
    </rPh>
    <rPh sb="3" eb="5">
      <t>セツメイ</t>
    </rPh>
    <rPh sb="31" eb="33">
      <t>ドウイツ</t>
    </rPh>
    <rPh sb="33" eb="37">
      <t>シンコウサンソン</t>
    </rPh>
    <rPh sb="37" eb="38">
      <t>ナイ</t>
    </rPh>
    <rPh sb="61" eb="63">
      <t>バアイ</t>
    </rPh>
    <rPh sb="66" eb="68">
      <t>サクセイ</t>
    </rPh>
    <rPh sb="69" eb="71">
      <t>テイシュツ</t>
    </rPh>
    <phoneticPr fontId="2"/>
  </si>
  <si>
    <t>　　作成したものに○をつけてください。</t>
    <rPh sb="2" eb="4">
      <t>サクセイ</t>
    </rPh>
    <phoneticPr fontId="2"/>
  </si>
  <si>
    <t>取組により解決を目指す課題（Ⅱの２の①）</t>
    <rPh sb="0" eb="2">
      <t>トリクミ</t>
    </rPh>
    <rPh sb="5" eb="7">
      <t>カイケツ</t>
    </rPh>
    <rPh sb="8" eb="10">
      <t>メザ</t>
    </rPh>
    <rPh sb="11" eb="13">
      <t>カダイ</t>
    </rPh>
    <phoneticPr fontId="2"/>
  </si>
  <si>
    <t>山村振興計画における地域の概況、現状と課題、振興の基本方針等を踏まえて、事業実施地区の概況、本事業の必要性を記載してください。</t>
    <rPh sb="0" eb="2">
      <t>サンソン</t>
    </rPh>
    <rPh sb="2" eb="6">
      <t>シンコウケイカク</t>
    </rPh>
    <rPh sb="10" eb="12">
      <t>チイキ</t>
    </rPh>
    <rPh sb="13" eb="15">
      <t>ガイキョウ</t>
    </rPh>
    <rPh sb="16" eb="18">
      <t>ゲンジョウ</t>
    </rPh>
    <rPh sb="19" eb="21">
      <t>カダイ</t>
    </rPh>
    <rPh sb="22" eb="24">
      <t>シンコウ</t>
    </rPh>
    <rPh sb="25" eb="30">
      <t>キホンホウシントウ</t>
    </rPh>
    <rPh sb="31" eb="32">
      <t>フ</t>
    </rPh>
    <rPh sb="36" eb="38">
      <t>ジギョウ</t>
    </rPh>
    <rPh sb="38" eb="40">
      <t>ジッシ</t>
    </rPh>
    <rPh sb="40" eb="42">
      <t>チク</t>
    </rPh>
    <rPh sb="43" eb="45">
      <t>ガイキョウ</t>
    </rPh>
    <rPh sb="46" eb="47">
      <t>ホン</t>
    </rPh>
    <rPh sb="47" eb="49">
      <t>ジギョウ</t>
    </rPh>
    <rPh sb="50" eb="53">
      <t>ヒツヨウセイ</t>
    </rPh>
    <rPh sb="54" eb="56">
      <t>キサイ</t>
    </rPh>
    <phoneticPr fontId="2"/>
  </si>
  <si>
    <r>
      <t xml:space="preserve">生産量等
データ時点
 </t>
    </r>
    <r>
      <rPr>
        <sz val="7"/>
        <rFont val="BIZ UDゴシック"/>
        <family val="3"/>
        <charset val="128"/>
      </rPr>
      <t>(注１a）</t>
    </r>
    <rPh sb="0" eb="3">
      <t>セイサンリョウ</t>
    </rPh>
    <rPh sb="3" eb="4">
      <t>トウ</t>
    </rPh>
    <rPh sb="8" eb="10">
      <t>ジテン</t>
    </rPh>
    <rPh sb="13" eb="14">
      <t>チュウ</t>
    </rPh>
    <phoneticPr fontId="2"/>
  </si>
  <si>
    <r>
      <t xml:space="preserve">本交付金事業にて下記の各取組メニュー </t>
    </r>
    <r>
      <rPr>
        <sz val="8"/>
        <rFont val="BIZ UD明朝 Medium"/>
        <family val="1"/>
        <charset val="128"/>
      </rPr>
      <t>(注１ａ)</t>
    </r>
    <r>
      <rPr>
        <sz val="10"/>
        <rFont val="BIZ UD明朝 Medium"/>
        <family val="1"/>
        <charset val="128"/>
      </rPr>
      <t xml:space="preserve"> への取組予定の有無を〇×等で示してください。なお、取組予定のあるメニューのうち、重点的に取組むメニューは◎（ただし､◎の数は</t>
    </r>
    <r>
      <rPr>
        <sz val="10"/>
        <color rgb="FFFF0000"/>
        <rFont val="BIZ UD明朝 Medium"/>
        <family val="1"/>
        <charset val="128"/>
      </rPr>
      <t>１つ以上４つまで</t>
    </r>
    <r>
      <rPr>
        <sz val="10"/>
        <rFont val="BIZ UD明朝 Medium"/>
        <family val="1"/>
        <charset val="128"/>
      </rPr>
      <t>）としてください。
さらに、「取組予定あり」（◎又は〇）のメニューについては、大凡の取組予定時期について、該当する欄を■で塗り潰してください。</t>
    </r>
    <rPh sb="0" eb="1">
      <t>ホン</t>
    </rPh>
    <rPh sb="1" eb="6">
      <t>コウフキンジギョウ</t>
    </rPh>
    <rPh sb="8" eb="10">
      <t>カキ</t>
    </rPh>
    <rPh sb="11" eb="12">
      <t>カク</t>
    </rPh>
    <rPh sb="12" eb="14">
      <t>トリクミ</t>
    </rPh>
    <rPh sb="20" eb="21">
      <t>チュウ</t>
    </rPh>
    <rPh sb="27" eb="28">
      <t>ト</t>
    </rPh>
    <rPh sb="28" eb="29">
      <t>ク</t>
    </rPh>
    <rPh sb="29" eb="31">
      <t>ヨテイ</t>
    </rPh>
    <rPh sb="32" eb="34">
      <t>ウム</t>
    </rPh>
    <rPh sb="37" eb="38">
      <t>トウ</t>
    </rPh>
    <rPh sb="39" eb="40">
      <t>シメ</t>
    </rPh>
    <rPh sb="50" eb="51">
      <t>ト</t>
    </rPh>
    <rPh sb="51" eb="52">
      <t>ク</t>
    </rPh>
    <rPh sb="52" eb="54">
      <t>ヨテイ</t>
    </rPh>
    <rPh sb="65" eb="67">
      <t>ジュウテン</t>
    </rPh>
    <rPh sb="67" eb="68">
      <t>テキ</t>
    </rPh>
    <rPh sb="69" eb="71">
      <t>トリク</t>
    </rPh>
    <rPh sb="85" eb="86">
      <t>カズ</t>
    </rPh>
    <rPh sb="89" eb="91">
      <t>イジョウ</t>
    </rPh>
    <rPh sb="110" eb="112">
      <t>トリクミ</t>
    </rPh>
    <rPh sb="112" eb="114">
      <t>ヨテイ</t>
    </rPh>
    <rPh sb="119" eb="120">
      <t>マタ</t>
    </rPh>
    <rPh sb="134" eb="136">
      <t>オオヨソ</t>
    </rPh>
    <rPh sb="137" eb="139">
      <t>トリクミ</t>
    </rPh>
    <rPh sb="139" eb="141">
      <t>ヨテイ</t>
    </rPh>
    <rPh sb="141" eb="143">
      <t>ジキ</t>
    </rPh>
    <rPh sb="148" eb="150">
      <t>ガイトウ</t>
    </rPh>
    <rPh sb="152" eb="153">
      <t>ラン</t>
    </rPh>
    <rPh sb="156" eb="157">
      <t>ヌ</t>
    </rPh>
    <rPh sb="158" eb="159">
      <t>ツブ</t>
    </rPh>
    <phoneticPr fontId="2"/>
  </si>
  <si>
    <t>o.本交付金
以外の取組
（注１b）</t>
    <rPh sb="2" eb="6">
      <t>ホンコウフキン</t>
    </rPh>
    <rPh sb="7" eb="9">
      <t>イガイ</t>
    </rPh>
    <rPh sb="10" eb="12">
      <t>トリクミ</t>
    </rPh>
    <rPh sb="14" eb="15">
      <t>チュウ</t>
    </rPh>
    <phoneticPr fontId="2"/>
  </si>
  <si>
    <t xml:space="preserve">事業実施期間中、事業・作業の進行上、取組必至ながら、交付金の活用ができない内容（たとえばハード事業等）は、全額本交付金以外で取り組む事項として、下段に具体の財源、内容と取組時期をご記入ください（※）。
</t>
    <rPh sb="0" eb="2">
      <t>ジギョウ</t>
    </rPh>
    <rPh sb="2" eb="4">
      <t>ジッシ</t>
    </rPh>
    <rPh sb="4" eb="7">
      <t>キカンチュウ</t>
    </rPh>
    <rPh sb="8" eb="10">
      <t>ジギョウ</t>
    </rPh>
    <rPh sb="11" eb="13">
      <t>サギョウ</t>
    </rPh>
    <rPh sb="53" eb="55">
      <t>ゼンガク</t>
    </rPh>
    <rPh sb="55" eb="61">
      <t>ホンコウフキンイガイ</t>
    </rPh>
    <rPh sb="62" eb="63">
      <t>ト</t>
    </rPh>
    <rPh sb="64" eb="65">
      <t>ク</t>
    </rPh>
    <rPh sb="66" eb="68">
      <t>ジコウ</t>
    </rPh>
    <rPh sb="75" eb="77">
      <t>グタイ</t>
    </rPh>
    <rPh sb="78" eb="80">
      <t>ザイゲン</t>
    </rPh>
    <rPh sb="81" eb="83">
      <t>ナイヨウ</t>
    </rPh>
    <rPh sb="84" eb="86">
      <t>トリクミ</t>
    </rPh>
    <rPh sb="86" eb="88">
      <t>ジキ</t>
    </rPh>
    <phoneticPr fontId="2"/>
  </si>
  <si>
    <t>交付金事業で実施する内容に自己資金をプラスする場合は、上の(1)～（３）に含まれるため、本交付金以外の取組の欄には記入しないでください。</t>
    <rPh sb="23" eb="25">
      <t>バアイ</t>
    </rPh>
    <rPh sb="37" eb="38">
      <t>フク</t>
    </rPh>
    <rPh sb="44" eb="48">
      <t>ホンコウフキン</t>
    </rPh>
    <rPh sb="48" eb="50">
      <t>イガイ</t>
    </rPh>
    <rPh sb="51" eb="53">
      <t>トリクミ</t>
    </rPh>
    <rPh sb="54" eb="55">
      <t>ラン</t>
    </rPh>
    <rPh sb="57" eb="59">
      <t>キニュウ</t>
    </rPh>
    <phoneticPr fontId="2"/>
  </si>
  <si>
    <t>本交付金以外の取組</t>
    <rPh sb="0" eb="1">
      <t>ホン</t>
    </rPh>
    <rPh sb="1" eb="6">
      <t>コウフキンイガイ</t>
    </rPh>
    <rPh sb="7" eb="9">
      <t>トリクミ</t>
    </rPh>
    <phoneticPr fontId="3"/>
  </si>
  <si>
    <t>本交付金以外の取組</t>
    <rPh sb="0" eb="1">
      <t>ホン</t>
    </rPh>
    <rPh sb="1" eb="4">
      <t>コウフキン</t>
    </rPh>
    <rPh sb="4" eb="6">
      <t>イガイ</t>
    </rPh>
    <rPh sb="7" eb="9">
      <t>トリクミ</t>
    </rPh>
    <phoneticPr fontId="3"/>
  </si>
  <si>
    <t>R9</t>
    <phoneticPr fontId="2"/>
  </si>
  <si>
    <t>旧　農山漁村発イノベーション対策（農山漁村発イノベーション等整備事業（定住促進・交流対策型））</t>
    <rPh sb="0" eb="1">
      <t>キュウ</t>
    </rPh>
    <phoneticPr fontId="2"/>
  </si>
  <si>
    <t>地域資源活用価値創出対策</t>
    <rPh sb="0" eb="2">
      <t>チイキ</t>
    </rPh>
    <rPh sb="2" eb="4">
      <t>シゲン</t>
    </rPh>
    <rPh sb="4" eb="6">
      <t>カツヨウ</t>
    </rPh>
    <rPh sb="6" eb="8">
      <t>カチ</t>
    </rPh>
    <rPh sb="8" eb="10">
      <t>ソウシュツ</t>
    </rPh>
    <rPh sb="10" eb="12">
      <t>タイサク</t>
    </rPh>
    <phoneticPr fontId="2"/>
  </si>
  <si>
    <t>　電話番号は常時連絡が可能な代表者又は連絡窓口担当者の番号を登録してください。携帯電話の番号でも構いません。</t>
    <rPh sb="19" eb="23">
      <t>レンラクマドグチ</t>
    </rPh>
    <rPh sb="23" eb="26">
      <t>タントウシャ</t>
    </rPh>
    <phoneticPr fontId="2"/>
  </si>
  <si>
    <t>注１４</t>
    <rPh sb="0" eb="1">
      <t>チュウ</t>
    </rPh>
    <phoneticPr fontId="2"/>
  </si>
  <si>
    <t>チ</t>
    <phoneticPr fontId="2"/>
  </si>
  <si>
    <t>地域社会における女性の活躍の場の創出</t>
    <rPh sb="0" eb="4">
      <t>チイキシャカイ</t>
    </rPh>
    <rPh sb="8" eb="10">
      <t>ジョセイ</t>
    </rPh>
    <rPh sb="11" eb="13">
      <t>カツヤク</t>
    </rPh>
    <rPh sb="14" eb="15">
      <t>バ</t>
    </rPh>
    <rPh sb="16" eb="18">
      <t>ソウシュツ</t>
    </rPh>
    <phoneticPr fontId="2"/>
  </si>
  <si>
    <t>応募時点における実態により比率を示してください。</t>
    <rPh sb="0" eb="4">
      <t>オウボジテン</t>
    </rPh>
    <rPh sb="8" eb="10">
      <t>ジッタイ</t>
    </rPh>
    <rPh sb="13" eb="15">
      <t>ヒリツ</t>
    </rPh>
    <rPh sb="16" eb="17">
      <t>シメ</t>
    </rPh>
    <phoneticPr fontId="2"/>
  </si>
  <si>
    <t>本事業で開発等に取り組む主な商品・サービスに活用予定の地域資源と活用方法についてご記入ください。単一の資源を用いて複数の商品・サービス開発等に取り組む場合、資源種類・具体名称は、毎回同じものをご記入ください（それ以外は、２回目以降、空欄）。　</t>
    <rPh sb="0" eb="1">
      <t>ホン</t>
    </rPh>
    <rPh sb="1" eb="3">
      <t>ジギョウ</t>
    </rPh>
    <rPh sb="4" eb="7">
      <t>カイハツトウ</t>
    </rPh>
    <rPh sb="8" eb="9">
      <t>ト</t>
    </rPh>
    <rPh sb="10" eb="11">
      <t>ク</t>
    </rPh>
    <rPh sb="22" eb="24">
      <t>カツヨウ</t>
    </rPh>
    <rPh sb="24" eb="26">
      <t>ヨテイ</t>
    </rPh>
    <rPh sb="27" eb="29">
      <t>チイキ</t>
    </rPh>
    <rPh sb="29" eb="31">
      <t>シゲン</t>
    </rPh>
    <rPh sb="32" eb="34">
      <t>カツヨウ</t>
    </rPh>
    <rPh sb="34" eb="36">
      <t>ホウホウ</t>
    </rPh>
    <rPh sb="41" eb="43">
      <t>キニュウ</t>
    </rPh>
    <rPh sb="48" eb="50">
      <t>タンイツ</t>
    </rPh>
    <rPh sb="51" eb="53">
      <t>シゲン</t>
    </rPh>
    <rPh sb="54" eb="55">
      <t>モチ</t>
    </rPh>
    <rPh sb="57" eb="59">
      <t>フクスウ</t>
    </rPh>
    <rPh sb="60" eb="62">
      <t>ショウヒン</t>
    </rPh>
    <rPh sb="67" eb="69">
      <t>カイハツ</t>
    </rPh>
    <rPh sb="69" eb="70">
      <t>トウ</t>
    </rPh>
    <rPh sb="71" eb="72">
      <t>ト</t>
    </rPh>
    <rPh sb="73" eb="74">
      <t>ク</t>
    </rPh>
    <rPh sb="75" eb="77">
      <t>バアイ</t>
    </rPh>
    <rPh sb="78" eb="80">
      <t>シゲン</t>
    </rPh>
    <rPh sb="80" eb="82">
      <t>シュルイ</t>
    </rPh>
    <rPh sb="83" eb="85">
      <t>グタイ</t>
    </rPh>
    <rPh sb="85" eb="87">
      <t>メイショウ</t>
    </rPh>
    <rPh sb="89" eb="91">
      <t>マイカイ</t>
    </rPh>
    <rPh sb="91" eb="92">
      <t>オナ</t>
    </rPh>
    <rPh sb="97" eb="99">
      <t>キニュウ</t>
    </rPh>
    <rPh sb="106" eb="108">
      <t>イガイ</t>
    </rPh>
    <rPh sb="111" eb="113">
      <t>カイメ</t>
    </rPh>
    <rPh sb="113" eb="115">
      <t>イコウ</t>
    </rPh>
    <rPh sb="116" eb="118">
      <t>クウラン</t>
    </rPh>
    <phoneticPr fontId="2"/>
  </si>
  <si>
    <t>３年目</t>
    <rPh sb="1" eb="3">
      <t>ネンメ</t>
    </rPh>
    <phoneticPr fontId="3"/>
  </si>
  <si>
    <t>有機農業実施計画</t>
    <rPh sb="0" eb="8">
      <t>ユウキノウギョウジッシケイカク</t>
    </rPh>
    <phoneticPr fontId="2"/>
  </si>
  <si>
    <t>10年後に期待される地区の姿</t>
    <rPh sb="2" eb="4">
      <t>ネンゴ</t>
    </rPh>
    <rPh sb="5" eb="7">
      <t>キタイ</t>
    </rPh>
    <rPh sb="10" eb="12">
      <t>チク</t>
    </rPh>
    <rPh sb="13" eb="14">
      <t>スガタ</t>
    </rPh>
    <phoneticPr fontId="2"/>
  </si>
  <si>
    <r>
      <t xml:space="preserve">５　山村振興セミナー
　　修了状況 </t>
    </r>
    <r>
      <rPr>
        <sz val="9"/>
        <rFont val="BIZ UDゴシック"/>
        <family val="3"/>
        <charset val="128"/>
      </rPr>
      <t>(注13)</t>
    </r>
    <rPh sb="2" eb="4">
      <t>サンソン</t>
    </rPh>
    <rPh sb="4" eb="6">
      <t>シンコウ</t>
    </rPh>
    <rPh sb="13" eb="15">
      <t>シュウリョウ</t>
    </rPh>
    <rPh sb="15" eb="17">
      <t>ジョウキョウ</t>
    </rPh>
    <rPh sb="19" eb="20">
      <t>チュウ</t>
    </rPh>
    <phoneticPr fontId="2"/>
  </si>
  <si>
    <t>女性構成員</t>
    <rPh sb="0" eb="2">
      <t>ジョセイ</t>
    </rPh>
    <rPh sb="2" eb="5">
      <t>コウセイイン</t>
    </rPh>
    <phoneticPr fontId="2"/>
  </si>
  <si>
    <t>市町村による経理監事務の監督体制（注14)</t>
    <rPh sb="0" eb="3">
      <t>シチョウソン</t>
    </rPh>
    <rPh sb="6" eb="8">
      <t>ケイリ</t>
    </rPh>
    <rPh sb="8" eb="9">
      <t>カン</t>
    </rPh>
    <rPh sb="9" eb="11">
      <t>ジム</t>
    </rPh>
    <rPh sb="12" eb="14">
      <t>カントク</t>
    </rPh>
    <rPh sb="14" eb="16">
      <t>タイセイ</t>
    </rPh>
    <rPh sb="17" eb="18">
      <t>チュウ</t>
    </rPh>
    <phoneticPr fontId="2"/>
  </si>
  <si>
    <t>構成員に占める女性比率（注15）</t>
    <phoneticPr fontId="2"/>
  </si>
  <si>
    <t>注１５</t>
    <rPh sb="0" eb="1">
      <t>チュウ</t>
    </rPh>
    <phoneticPr fontId="2"/>
  </si>
  <si>
    <t>ア　事務局を担う</t>
    <rPh sb="2" eb="5">
      <t>ジムキョク</t>
    </rPh>
    <rPh sb="6" eb="7">
      <t>ニナ</t>
    </rPh>
    <phoneticPr fontId="2"/>
  </si>
  <si>
    <t>イ　入出金手続きへの関与</t>
    <rPh sb="2" eb="7">
      <t>ニュウシュッキンテツヅ</t>
    </rPh>
    <rPh sb="10" eb="12">
      <t>カンヨ</t>
    </rPh>
    <phoneticPr fontId="2"/>
  </si>
  <si>
    <t>ウ　経理書類の決裁</t>
    <rPh sb="2" eb="6">
      <t>ケイリショルイ</t>
    </rPh>
    <rPh sb="7" eb="9">
      <t>ケッサイ</t>
    </rPh>
    <phoneticPr fontId="2"/>
  </si>
  <si>
    <t>エ　交付金の交付手続きへの関与</t>
    <rPh sb="2" eb="5">
      <t>コウフキン</t>
    </rPh>
    <rPh sb="6" eb="10">
      <t>コウフテツヅ</t>
    </rPh>
    <rPh sb="13" eb="15">
      <t>カンヨ</t>
    </rPh>
    <phoneticPr fontId="2"/>
  </si>
  <si>
    <t>オ　経理状況の確認を適期に実施</t>
    <rPh sb="2" eb="6">
      <t>ケイリジョウキョウ</t>
    </rPh>
    <rPh sb="7" eb="9">
      <t>カクニン</t>
    </rPh>
    <rPh sb="10" eb="12">
      <t>テキキ</t>
    </rPh>
    <rPh sb="13" eb="15">
      <t>ジッシ</t>
    </rPh>
    <phoneticPr fontId="2"/>
  </si>
  <si>
    <t>カ　監査の実施</t>
    <rPh sb="2" eb="4">
      <t>カンサ</t>
    </rPh>
    <rPh sb="5" eb="7">
      <t>ジッシ</t>
    </rPh>
    <phoneticPr fontId="2"/>
  </si>
  <si>
    <t>環境負荷低減事業活動実施計画 等 
(注３ａ)</t>
    <rPh sb="0" eb="2">
      <t>カンキョウ</t>
    </rPh>
    <rPh sb="2" eb="4">
      <t>フカ</t>
    </rPh>
    <rPh sb="4" eb="6">
      <t>テイゲン</t>
    </rPh>
    <rPh sb="6" eb="8">
      <t>ジギョウ</t>
    </rPh>
    <rPh sb="8" eb="10">
      <t>カツドウ</t>
    </rPh>
    <rPh sb="10" eb="12">
      <t>ジッシ</t>
    </rPh>
    <rPh sb="12" eb="14">
      <t>ケイカク</t>
    </rPh>
    <rPh sb="15" eb="16">
      <t>トウ</t>
    </rPh>
    <rPh sb="19" eb="20">
      <t>チュウ</t>
    </rPh>
    <phoneticPr fontId="2"/>
  </si>
  <si>
    <t>50%以上</t>
    <rPh sb="3" eb="5">
      <t>イジョウ</t>
    </rPh>
    <phoneticPr fontId="2"/>
  </si>
  <si>
    <t>30 ～49%</t>
    <phoneticPr fontId="2"/>
  </si>
  <si>
    <t>10～29%</t>
    <phoneticPr fontId="2"/>
  </si>
  <si>
    <t>10%未満</t>
    <rPh sb="3" eb="5">
      <t>ミマン</t>
    </rPh>
    <phoneticPr fontId="2"/>
  </si>
  <si>
    <t>市町村関与</t>
    <rPh sb="0" eb="3">
      <t>シチョウソン</t>
    </rPh>
    <rPh sb="3" eb="5">
      <t>カンヨ</t>
    </rPh>
    <phoneticPr fontId="2"/>
  </si>
  <si>
    <t>〇</t>
    <phoneticPr fontId="2"/>
  </si>
  <si>
    <t>該当するものを全てに「〇」をつけてください。その他に該当する場合は、下段に内容を記入してください。</t>
    <rPh sb="0" eb="2">
      <t>ガイトウ</t>
    </rPh>
    <rPh sb="7" eb="8">
      <t>スベ</t>
    </rPh>
    <rPh sb="24" eb="25">
      <t>タ</t>
    </rPh>
    <rPh sb="26" eb="28">
      <t>ガイトウ</t>
    </rPh>
    <rPh sb="30" eb="32">
      <t>バアイ</t>
    </rPh>
    <rPh sb="34" eb="36">
      <t>カダン</t>
    </rPh>
    <rPh sb="37" eb="38">
      <t>カカ</t>
    </rPh>
    <rPh sb="39" eb="41">
      <t>テツヅ</t>
    </rPh>
    <rPh sb="43" eb="45">
      <t>カンヨ</t>
    </rPh>
    <phoneticPr fontId="2"/>
  </si>
  <si>
    <r>
      <t>本取組の目標や取組の成果を把握するため、成果指標、目標値及びその根拠をご記入ください。
なお、指標No.１（販売額又は雇用数</t>
    </r>
    <r>
      <rPr>
        <sz val="8"/>
        <rFont val="BIZ UD明朝 Medium"/>
        <family val="1"/>
        <charset val="128"/>
      </rPr>
      <t>（注３ａ）</t>
    </r>
    <r>
      <rPr>
        <sz val="10"/>
        <rFont val="BIZ UD明朝 Medium"/>
        <family val="1"/>
        <charset val="128"/>
      </rPr>
      <t>）及びNo.２（新商品開発数又は既存商品改良数）は各々どちらか１つの指標設定を必須とし（両方の指標を設定しても構わない。）、これらを含む全指標の数は３以上５以下としてください</t>
    </r>
    <r>
      <rPr>
        <sz val="8"/>
        <rFont val="BIZ UD明朝 Medium"/>
        <family val="1"/>
        <charset val="128"/>
      </rPr>
      <t>（注３ｂ）</t>
    </r>
    <r>
      <rPr>
        <sz val="10"/>
        <rFont val="BIZ UD明朝 Medium"/>
        <family val="1"/>
        <charset val="128"/>
      </rPr>
      <t xml:space="preserve">。さらに、各指標の目標値（上記４指標以外の指標については、目標値のみならず指標自体についても）の根拠・妥当性・確認方法を最下段に簡潔にご記入ください。
</t>
    </r>
    <rPh sb="0" eb="1">
      <t>ホン</t>
    </rPh>
    <rPh sb="1" eb="3">
      <t>トリクミ</t>
    </rPh>
    <rPh sb="4" eb="6">
      <t>モクヒョウ</t>
    </rPh>
    <rPh sb="7" eb="9">
      <t>トリクミ</t>
    </rPh>
    <rPh sb="10" eb="12">
      <t>セイカ</t>
    </rPh>
    <rPh sb="13" eb="15">
      <t>ハアク</t>
    </rPh>
    <rPh sb="20" eb="22">
      <t>セイカ</t>
    </rPh>
    <rPh sb="22" eb="24">
      <t>シヒョウ</t>
    </rPh>
    <rPh sb="25" eb="27">
      <t>モクヒョウ</t>
    </rPh>
    <rPh sb="27" eb="28">
      <t>チ</t>
    </rPh>
    <rPh sb="28" eb="29">
      <t>オヨ</t>
    </rPh>
    <rPh sb="32" eb="34">
      <t>コンキョ</t>
    </rPh>
    <rPh sb="155" eb="156">
      <t>チュウ</t>
    </rPh>
    <rPh sb="164" eb="167">
      <t>カクシヒョウ</t>
    </rPh>
    <rPh sb="168" eb="171">
      <t>モクヒョウチ</t>
    </rPh>
    <rPh sb="172" eb="174">
      <t>ジョウキ</t>
    </rPh>
    <rPh sb="175" eb="177">
      <t>シヒョウ</t>
    </rPh>
    <rPh sb="177" eb="179">
      <t>イガイ</t>
    </rPh>
    <rPh sb="180" eb="182">
      <t>シヒョウ</t>
    </rPh>
    <rPh sb="188" eb="191">
      <t>モクヒョウチ</t>
    </rPh>
    <rPh sb="196" eb="198">
      <t>シヒョウ</t>
    </rPh>
    <rPh sb="198" eb="200">
      <t>ジタイ</t>
    </rPh>
    <rPh sb="207" eb="209">
      <t>コンキョ</t>
    </rPh>
    <rPh sb="210" eb="213">
      <t>ダトウセイ</t>
    </rPh>
    <rPh sb="214" eb="218">
      <t>カクニンホウホウ</t>
    </rPh>
    <rPh sb="219" eb="222">
      <t>サイカダン</t>
    </rPh>
    <rPh sb="223" eb="225">
      <t>カンケツ</t>
    </rPh>
    <phoneticPr fontId="3"/>
  </si>
  <si>
    <r>
      <t xml:space="preserve">○年目
</t>
    </r>
    <r>
      <rPr>
        <sz val="6"/>
        <rFont val="BIZ UDゴシック"/>
        <family val="3"/>
        <charset val="128"/>
      </rPr>
      <t>（注３C)</t>
    </r>
    <rPh sb="1" eb="3">
      <t>ネンメ</t>
    </rPh>
    <rPh sb="5" eb="6">
      <t>チュウ</t>
    </rPh>
    <phoneticPr fontId="3"/>
  </si>
  <si>
    <t>事業完了年度と開発・改良完了年度が異なる理由</t>
  </si>
  <si>
    <t>交付金事業完了後の計画等</t>
    <rPh sb="0" eb="3">
      <t>コウフキン</t>
    </rPh>
    <rPh sb="3" eb="5">
      <t>ジギョウ</t>
    </rPh>
    <rPh sb="5" eb="8">
      <t>カンリョウゴ</t>
    </rPh>
    <rPh sb="9" eb="11">
      <t>ケイカク</t>
    </rPh>
    <rPh sb="11" eb="12">
      <t>トウ</t>
    </rPh>
    <phoneticPr fontId="2"/>
  </si>
  <si>
    <t>年目）</t>
    <rPh sb="0" eb="1">
      <t>ネン</t>
    </rPh>
    <rPh sb="1" eb="2">
      <t>メ</t>
    </rPh>
    <phoneticPr fontId="2"/>
  </si>
  <si>
    <t>令和</t>
    <rPh sb="0" eb="2">
      <t>レイワ</t>
    </rPh>
    <phoneticPr fontId="2"/>
  </si>
  <si>
    <r>
      <t>Ⅳ振興施策　④産業振興施策　</t>
    </r>
    <r>
      <rPr>
        <sz val="8"/>
        <rFont val="BIZ UDゴシック"/>
        <family val="3"/>
        <charset val="128"/>
      </rPr>
      <t>（注２）</t>
    </r>
    <rPh sb="1" eb="3">
      <t>シンコウ</t>
    </rPh>
    <rPh sb="3" eb="4">
      <t>セ</t>
    </rPh>
    <rPh sb="4" eb="5">
      <t>サク</t>
    </rPh>
    <rPh sb="7" eb="9">
      <t>サンギョウ</t>
    </rPh>
    <rPh sb="9" eb="11">
      <t>シンコウ</t>
    </rPh>
    <rPh sb="11" eb="13">
      <t>シサク</t>
    </rPh>
    <rPh sb="15" eb="16">
      <t>チュウ</t>
    </rPh>
    <phoneticPr fontId="3"/>
  </si>
  <si>
    <t>山村振興計画の「Ⅳ　振興施策」における「④産業振興施策」の記載有無を選択してください。
なお、「記載なし」の場合、原則、本事業に取り組むことはできません（山村振興計画の変更をお願いします。）。</t>
    <rPh sb="0" eb="2">
      <t>サンソン</t>
    </rPh>
    <rPh sb="2" eb="4">
      <t>シンコウ</t>
    </rPh>
    <rPh sb="4" eb="6">
      <t>ケイカク</t>
    </rPh>
    <rPh sb="10" eb="12">
      <t>シンコウ</t>
    </rPh>
    <rPh sb="12" eb="14">
      <t>シサク</t>
    </rPh>
    <rPh sb="21" eb="25">
      <t>サンギョウシンコウ</t>
    </rPh>
    <rPh sb="25" eb="27">
      <t>シサク</t>
    </rPh>
    <rPh sb="29" eb="31">
      <t>キサイ</t>
    </rPh>
    <rPh sb="31" eb="33">
      <t>ウム</t>
    </rPh>
    <rPh sb="34" eb="36">
      <t>センタク</t>
    </rPh>
    <rPh sb="57" eb="59">
      <t>ゲンソク</t>
    </rPh>
    <phoneticPr fontId="3"/>
  </si>
  <si>
    <t>本交付金では、商品・サービスの開発（改良含む）の完了（販売可能な形が整った段階）に向けた全取組期間のうち、最長３年間を支援します。このため、すべての開発・改良の完了年度（以下「取組完了年度」という。）と交付金事業完了年度が異なる場合もあり得ると考えます。
これを踏まえ、すべての提案者は、事業の取組完了年度を①に示してください。交付金事業完了年度と取組完了年度が異なる場合は、②にその理由を、さらに、交付金事業完了から取組完了年度までの活動主体、取組内容、同期間内の成果について、③に簡潔にご記入ください。（注１）</t>
    <rPh sb="0" eb="4">
      <t>ホンコウフキン</t>
    </rPh>
    <rPh sb="7" eb="9">
      <t>ショウヒン</t>
    </rPh>
    <rPh sb="15" eb="17">
      <t>カイハツ</t>
    </rPh>
    <rPh sb="18" eb="20">
      <t>カイリョウ</t>
    </rPh>
    <rPh sb="20" eb="21">
      <t>フク</t>
    </rPh>
    <rPh sb="24" eb="26">
      <t>カンリョウ</t>
    </rPh>
    <rPh sb="27" eb="31">
      <t>ハンバイカノウ</t>
    </rPh>
    <rPh sb="32" eb="33">
      <t>カタチ</t>
    </rPh>
    <rPh sb="34" eb="35">
      <t>トトノ</t>
    </rPh>
    <rPh sb="37" eb="39">
      <t>ダンカイ</t>
    </rPh>
    <rPh sb="41" eb="42">
      <t>ム</t>
    </rPh>
    <rPh sb="44" eb="45">
      <t>ゼン</t>
    </rPh>
    <rPh sb="45" eb="47">
      <t>トリクミ</t>
    </rPh>
    <rPh sb="47" eb="49">
      <t>キカン</t>
    </rPh>
    <rPh sb="53" eb="55">
      <t>サイチョウ</t>
    </rPh>
    <rPh sb="56" eb="58">
      <t>ネンカン</t>
    </rPh>
    <rPh sb="59" eb="61">
      <t>シエン</t>
    </rPh>
    <rPh sb="74" eb="76">
      <t>カイハツ</t>
    </rPh>
    <rPh sb="77" eb="79">
      <t>カイリョウ</t>
    </rPh>
    <rPh sb="80" eb="82">
      <t>カンリョウ</t>
    </rPh>
    <rPh sb="82" eb="84">
      <t>ネンド</t>
    </rPh>
    <rPh sb="85" eb="87">
      <t>イカ</t>
    </rPh>
    <rPh sb="88" eb="90">
      <t>トリクミ</t>
    </rPh>
    <rPh sb="90" eb="94">
      <t>カンリョウネンド</t>
    </rPh>
    <rPh sb="101" eb="106">
      <t>コウフキンジギョウ</t>
    </rPh>
    <rPh sb="106" eb="110">
      <t>カンリョウネンド</t>
    </rPh>
    <rPh sb="111" eb="112">
      <t>コト</t>
    </rPh>
    <rPh sb="114" eb="116">
      <t>バアイ</t>
    </rPh>
    <rPh sb="119" eb="120">
      <t>エ</t>
    </rPh>
    <rPh sb="122" eb="123">
      <t>カンガ</t>
    </rPh>
    <rPh sb="131" eb="132">
      <t>フ</t>
    </rPh>
    <rPh sb="139" eb="142">
      <t>テイアンシャ</t>
    </rPh>
    <rPh sb="144" eb="146">
      <t>ジギョウ</t>
    </rPh>
    <rPh sb="147" eb="151">
      <t>トリクミカンリョウ</t>
    </rPh>
    <rPh sb="151" eb="153">
      <t>ネンド</t>
    </rPh>
    <rPh sb="156" eb="157">
      <t>シメ</t>
    </rPh>
    <rPh sb="164" eb="167">
      <t>コウフキン</t>
    </rPh>
    <rPh sb="167" eb="169">
      <t>ジギョウ</t>
    </rPh>
    <rPh sb="169" eb="171">
      <t>カンリョウ</t>
    </rPh>
    <rPh sb="171" eb="173">
      <t>ネンド</t>
    </rPh>
    <rPh sb="174" eb="180">
      <t>トリクミカンリョウネンド</t>
    </rPh>
    <rPh sb="181" eb="182">
      <t>コト</t>
    </rPh>
    <rPh sb="184" eb="186">
      <t>バアイ</t>
    </rPh>
    <rPh sb="192" eb="194">
      <t>リユウ</t>
    </rPh>
    <rPh sb="200" eb="203">
      <t>コウフキン</t>
    </rPh>
    <rPh sb="203" eb="205">
      <t>ジギョウ</t>
    </rPh>
    <rPh sb="205" eb="207">
      <t>カンリョウ</t>
    </rPh>
    <rPh sb="209" eb="213">
      <t>トリクミカンリョウ</t>
    </rPh>
    <rPh sb="213" eb="215">
      <t>ネンド</t>
    </rPh>
    <rPh sb="218" eb="220">
      <t>カツドウ</t>
    </rPh>
    <rPh sb="220" eb="222">
      <t>シュタイ</t>
    </rPh>
    <rPh sb="223" eb="225">
      <t>トリクミ</t>
    </rPh>
    <rPh sb="225" eb="227">
      <t>ナイヨウ</t>
    </rPh>
    <rPh sb="228" eb="229">
      <t>ドウ</t>
    </rPh>
    <rPh sb="229" eb="231">
      <t>キカン</t>
    </rPh>
    <rPh sb="231" eb="232">
      <t>ナイ</t>
    </rPh>
    <rPh sb="233" eb="235">
      <t>セイカ</t>
    </rPh>
    <rPh sb="242" eb="244">
      <t>カンケツ</t>
    </rPh>
    <phoneticPr fontId="2"/>
  </si>
  <si>
    <t>過去３年以内に交付決定の取消しを受けた</t>
    <rPh sb="0" eb="2">
      <t>カコ</t>
    </rPh>
    <rPh sb="3" eb="4">
      <t>ネン</t>
    </rPh>
    <rPh sb="4" eb="6">
      <t>イナイ</t>
    </rPh>
    <rPh sb="7" eb="11">
      <t>コウフケッテイ</t>
    </rPh>
    <rPh sb="12" eb="14">
      <t>トリケシ</t>
    </rPh>
    <rPh sb="16" eb="17">
      <t>ウ</t>
    </rPh>
    <phoneticPr fontId="2"/>
  </si>
  <si>
    <t>過去３年以内に補助金等の返還を行った</t>
    <rPh sb="0" eb="2">
      <t>カコ</t>
    </rPh>
    <rPh sb="3" eb="4">
      <t>ネン</t>
    </rPh>
    <rPh sb="4" eb="6">
      <t>イナイ</t>
    </rPh>
    <rPh sb="7" eb="11">
      <t>ホジョキントウ</t>
    </rPh>
    <rPh sb="12" eb="14">
      <t>ヘンカン</t>
    </rPh>
    <rPh sb="15" eb="16">
      <t>オコナ</t>
    </rPh>
    <phoneticPr fontId="2"/>
  </si>
  <si>
    <t>取消日</t>
    <rPh sb="0" eb="2">
      <t>トリケシ</t>
    </rPh>
    <rPh sb="2" eb="3">
      <t>ヒ</t>
    </rPh>
    <phoneticPr fontId="2"/>
  </si>
  <si>
    <t>返還日</t>
    <rPh sb="0" eb="3">
      <t>ヘンカンビ</t>
    </rPh>
    <phoneticPr fontId="2"/>
  </si>
  <si>
    <t>年　　月　　日</t>
    <rPh sb="0" eb="1">
      <t>ネン</t>
    </rPh>
    <rPh sb="3" eb="4">
      <t>ツキ</t>
    </rPh>
    <rPh sb="6" eb="7">
      <t>ニチ</t>
    </rPh>
    <phoneticPr fontId="2"/>
  </si>
  <si>
    <t>注１６</t>
    <rPh sb="0" eb="1">
      <t>チュウ</t>
    </rPh>
    <phoneticPr fontId="2"/>
  </si>
  <si>
    <t>募集要領第３の２の（２）に該当する場合は「〇」をつけ、取消しを受けた日又は補助金等の返還日をご記入ください。</t>
    <rPh sb="0" eb="2">
      <t>ボシュウ</t>
    </rPh>
    <rPh sb="13" eb="15">
      <t>ガイトウ</t>
    </rPh>
    <rPh sb="17" eb="19">
      <t>バアイ</t>
    </rPh>
    <rPh sb="27" eb="29">
      <t>トリケ</t>
    </rPh>
    <rPh sb="31" eb="32">
      <t>ウ</t>
    </rPh>
    <rPh sb="34" eb="35">
      <t>ヒ</t>
    </rPh>
    <rPh sb="35" eb="36">
      <t>マタ</t>
    </rPh>
    <rPh sb="37" eb="41">
      <t>ホジョキントウ</t>
    </rPh>
    <rPh sb="42" eb="45">
      <t>ヘンカンビ</t>
    </rPh>
    <rPh sb="47" eb="49">
      <t>キニュウ</t>
    </rPh>
    <phoneticPr fontId="2"/>
  </si>
  <si>
    <r>
      <t>指標・目標のうち、</t>
    </r>
    <r>
      <rPr>
        <u/>
        <sz val="8"/>
        <rFont val="BIZ UD明朝 Medium"/>
        <family val="1"/>
        <charset val="128"/>
      </rPr>
      <t>２つ以上は事業完了年度までに、さらにそのうち１つ以上は２年目完了までに</t>
    </r>
    <r>
      <rPr>
        <sz val="8"/>
        <rFont val="BIZ UD明朝 Medium"/>
        <family val="1"/>
        <charset val="128"/>
      </rPr>
      <t>、プラス効果が評価できる指標・目標値としてください。</t>
    </r>
    <rPh sb="33" eb="35">
      <t>イジョウ</t>
    </rPh>
    <rPh sb="48" eb="50">
      <t>コウカ</t>
    </rPh>
    <rPh sb="51" eb="53">
      <t>ヒョウカ</t>
    </rPh>
    <phoneticPr fontId="2"/>
  </si>
  <si>
    <t>開発・改良の完了が事業期間外となる場合は、完了年度とその年度の値をご記入ください。</t>
    <rPh sb="0" eb="2">
      <t>カイハツ</t>
    </rPh>
    <rPh sb="3" eb="5">
      <t>カイリョウ</t>
    </rPh>
    <rPh sb="6" eb="8">
      <t>カンリョウ</t>
    </rPh>
    <rPh sb="9" eb="14">
      <t>ジギョウキカンガイ</t>
    </rPh>
    <rPh sb="17" eb="19">
      <t>バアイ</t>
    </rPh>
    <rPh sb="21" eb="23">
      <t>カンリョウ</t>
    </rPh>
    <rPh sb="23" eb="25">
      <t>ネンド</t>
    </rPh>
    <rPh sb="28" eb="30">
      <t>ネンド</t>
    </rPh>
    <rPh sb="31" eb="32">
      <t>アタイ</t>
    </rPh>
    <rPh sb="34" eb="36">
      <t>キニュウ</t>
    </rPh>
    <phoneticPr fontId="2"/>
  </si>
  <si>
    <t>取組完了までの計画</t>
    <rPh sb="0" eb="2">
      <t>トリクミ</t>
    </rPh>
    <rPh sb="2" eb="4">
      <t>カンリョウ</t>
    </rPh>
    <rPh sb="7" eb="9">
      <t>ケイカク</t>
    </rPh>
    <phoneticPr fontId="2"/>
  </si>
  <si>
    <t>≪注意事項≫</t>
    <rPh sb="1" eb="3">
      <t>チュウイ</t>
    </rPh>
    <rPh sb="3" eb="5">
      <t>ジコウ</t>
    </rPh>
    <phoneticPr fontId="2"/>
  </si>
  <si>
    <t>２年目以降については、具体的記載が困難なものや、場合によっては計画変更もあり得るところですが、１年目については、仮に採択されればすぐに開始する内容ですので、具体性・確実性の高い内容をご記入ください。</t>
    <rPh sb="1" eb="3">
      <t>ネンメ</t>
    </rPh>
    <rPh sb="3" eb="5">
      <t>イコウ</t>
    </rPh>
    <rPh sb="11" eb="14">
      <t>グタイテキ</t>
    </rPh>
    <rPh sb="14" eb="16">
      <t>キサイ</t>
    </rPh>
    <rPh sb="17" eb="19">
      <t>コンナン</t>
    </rPh>
    <rPh sb="24" eb="26">
      <t>バアイ</t>
    </rPh>
    <rPh sb="31" eb="33">
      <t>ケイカク</t>
    </rPh>
    <rPh sb="33" eb="35">
      <t>ヘンコウ</t>
    </rPh>
    <rPh sb="38" eb="39">
      <t>エ</t>
    </rPh>
    <rPh sb="48" eb="50">
      <t>ネンメ</t>
    </rPh>
    <rPh sb="56" eb="57">
      <t>カリ</t>
    </rPh>
    <rPh sb="58" eb="60">
      <t>サイタク</t>
    </rPh>
    <rPh sb="67" eb="69">
      <t>カイシ</t>
    </rPh>
    <rPh sb="71" eb="73">
      <t>ナイヨウ</t>
    </rPh>
    <rPh sb="78" eb="81">
      <t>グタイセイ</t>
    </rPh>
    <rPh sb="82" eb="85">
      <t>カクジツセイ</t>
    </rPh>
    <rPh sb="86" eb="87">
      <t>タカ</t>
    </rPh>
    <rPh sb="88" eb="90">
      <t>ナイヨウ</t>
    </rPh>
    <phoneticPr fontId="2"/>
  </si>
  <si>
    <t xml:space="preserve">成果指標と目標値 </t>
    <rPh sb="0" eb="2">
      <t>セイカ</t>
    </rPh>
    <rPh sb="2" eb="4">
      <t>シヒョウ</t>
    </rPh>
    <rPh sb="5" eb="7">
      <t>モクヒョウ</t>
    </rPh>
    <rPh sb="7" eb="8">
      <t>チ</t>
    </rPh>
    <phoneticPr fontId="3"/>
  </si>
  <si>
    <t>10年後
の目標</t>
    <rPh sb="2" eb="3">
      <t>ネン</t>
    </rPh>
    <rPh sb="3" eb="4">
      <t>ゴ</t>
    </rPh>
    <rPh sb="6" eb="8">
      <t>モクヒョウ</t>
    </rPh>
    <phoneticPr fontId="3"/>
  </si>
  <si>
    <r>
      <t>事業の目標値　</t>
    </r>
    <r>
      <rPr>
        <sz val="8"/>
        <rFont val="BIZ UDゴシック"/>
        <family val="3"/>
        <charset val="128"/>
      </rPr>
      <t>（注３）</t>
    </r>
    <rPh sb="0" eb="2">
      <t>ジギョウ</t>
    </rPh>
    <rPh sb="3" eb="6">
      <t>モクヒョウチ</t>
    </rPh>
    <rPh sb="8" eb="9">
      <t>チュウ</t>
    </rPh>
    <phoneticPr fontId="2"/>
  </si>
  <si>
    <t>事業内容は、取り組む項目にチェックを入れた上で、その内容を具体的かつ簡潔にご記入ください。</t>
    <rPh sb="0" eb="2">
      <t>ジギョウ</t>
    </rPh>
    <rPh sb="2" eb="4">
      <t>ナイヨウ</t>
    </rPh>
    <rPh sb="6" eb="7">
      <t>ト</t>
    </rPh>
    <rPh sb="8" eb="9">
      <t>ク</t>
    </rPh>
    <rPh sb="10" eb="12">
      <t>コウモク</t>
    </rPh>
    <rPh sb="18" eb="19">
      <t>イ</t>
    </rPh>
    <rPh sb="21" eb="22">
      <t>ウエ</t>
    </rPh>
    <rPh sb="26" eb="28">
      <t>ナイヨウ</t>
    </rPh>
    <rPh sb="29" eb="32">
      <t>グタイテキ</t>
    </rPh>
    <rPh sb="34" eb="36">
      <t>カンケツ</t>
    </rPh>
    <phoneticPr fontId="2"/>
  </si>
  <si>
    <t>(1)資源量調査等</t>
    <rPh sb="3" eb="9">
      <t>シゲンリョウチョウサトウ</t>
    </rPh>
    <phoneticPr fontId="2"/>
  </si>
  <si>
    <t>(2)合意形成等</t>
    <rPh sb="3" eb="5">
      <t>ゴウイ</t>
    </rPh>
    <rPh sb="5" eb="7">
      <t>ケイセイ</t>
    </rPh>
    <rPh sb="7" eb="8">
      <t>トウ</t>
    </rPh>
    <phoneticPr fontId="2"/>
  </si>
  <si>
    <t>(3)付加価値・販促等</t>
    <rPh sb="3" eb="5">
      <t>フカ</t>
    </rPh>
    <rPh sb="5" eb="7">
      <t>カチ</t>
    </rPh>
    <rPh sb="8" eb="10">
      <t>ハンソク</t>
    </rPh>
    <rPh sb="10" eb="11">
      <t>トウ</t>
    </rPh>
    <phoneticPr fontId="2"/>
  </si>
  <si>
    <t>R18</t>
  </si>
  <si>
    <t>R19</t>
  </si>
  <si>
    <t>R20</t>
  </si>
  <si>
    <t>平成27年度～令和６年度</t>
    <rPh sb="0" eb="2">
      <t>ヘイセイ</t>
    </rPh>
    <rPh sb="4" eb="6">
      <t>ネンド</t>
    </rPh>
    <rPh sb="7" eb="9">
      <t>レイワ</t>
    </rPh>
    <rPh sb="10" eb="12">
      <t>ネンド</t>
    </rPh>
    <phoneticPr fontId="2"/>
  </si>
  <si>
    <t>令和７年度(R7法改正反映前）</t>
    <rPh sb="0" eb="2">
      <t>レイワ</t>
    </rPh>
    <rPh sb="3" eb="5">
      <t>ネンド</t>
    </rPh>
    <rPh sb="8" eb="11">
      <t>ホウカイセイ</t>
    </rPh>
    <rPh sb="11" eb="13">
      <t>ハンエイ</t>
    </rPh>
    <rPh sb="13" eb="14">
      <t>マエ</t>
    </rPh>
    <phoneticPr fontId="2"/>
  </si>
  <si>
    <t>令和７年度(R7法改正反映済み）</t>
    <rPh sb="0" eb="2">
      <t>レイワ</t>
    </rPh>
    <rPh sb="3" eb="5">
      <t>ネンド</t>
    </rPh>
    <rPh sb="8" eb="11">
      <t>ホウカイセイ</t>
    </rPh>
    <rPh sb="11" eb="14">
      <t>ハンエイズ</t>
    </rPh>
    <phoneticPr fontId="2"/>
  </si>
  <si>
    <t>令和７年度中に作成・変更完了見込</t>
    <rPh sb="0" eb="2">
      <t>レイワ</t>
    </rPh>
    <rPh sb="3" eb="5">
      <t>ネンド</t>
    </rPh>
    <rPh sb="5" eb="6">
      <t>チュウ</t>
    </rPh>
    <rPh sb="7" eb="9">
      <t>サクセイ</t>
    </rPh>
    <rPh sb="10" eb="12">
      <t>ヘンコウ</t>
    </rPh>
    <rPh sb="12" eb="16">
      <t>カンリョウミコ</t>
    </rPh>
    <phoneticPr fontId="2"/>
  </si>
  <si>
    <t>令和８年度中見込</t>
    <rPh sb="0" eb="2">
      <t>レイワ</t>
    </rPh>
    <rPh sb="3" eb="5">
      <t>ネンド</t>
    </rPh>
    <rPh sb="5" eb="6">
      <t>チュウ</t>
    </rPh>
    <rPh sb="6" eb="8">
      <t>ミコ</t>
    </rPh>
    <phoneticPr fontId="2"/>
  </si>
  <si>
    <t>作成済</t>
    <rPh sb="0" eb="2">
      <t>サクセイ</t>
    </rPh>
    <rPh sb="2" eb="3">
      <t>ズ</t>
    </rPh>
    <phoneticPr fontId="2"/>
  </si>
  <si>
    <t>変更済</t>
    <rPh sb="0" eb="3">
      <t>ヘンコウズ</t>
    </rPh>
    <phoneticPr fontId="2"/>
  </si>
  <si>
    <t>作成中</t>
    <rPh sb="0" eb="2">
      <t>サクセイ</t>
    </rPh>
    <rPh sb="2" eb="3">
      <t>シュチュウ</t>
    </rPh>
    <phoneticPr fontId="2"/>
  </si>
  <si>
    <t>変更中</t>
    <rPh sb="0" eb="2">
      <t>ヘンコウ</t>
    </rPh>
    <rPh sb="2" eb="3">
      <t>シュチュウ</t>
    </rPh>
    <phoneticPr fontId="2"/>
  </si>
  <si>
    <t>※該当するものを選んでください　</t>
    <rPh sb="1" eb="3">
      <t>ガイトウ</t>
    </rPh>
    <rPh sb="8" eb="9">
      <t>エラ</t>
    </rPh>
    <phoneticPr fontId="2"/>
  </si>
  <si>
    <t>R7山村振興法改正を受けた作成状況</t>
    <rPh sb="2" eb="4">
      <t>サンソン</t>
    </rPh>
    <rPh sb="4" eb="6">
      <t>シンコウ</t>
    </rPh>
    <rPh sb="6" eb="7">
      <t>ホウ</t>
    </rPh>
    <rPh sb="7" eb="9">
      <t>カイセイ</t>
    </rPh>
    <rPh sb="10" eb="11">
      <t>ウ</t>
    </rPh>
    <rPh sb="13" eb="15">
      <t>サクセイ</t>
    </rPh>
    <rPh sb="15" eb="17">
      <t>ジョウキョウ</t>
    </rPh>
    <phoneticPr fontId="2"/>
  </si>
  <si>
    <t>現行計画作成時期</t>
    <rPh sb="0" eb="2">
      <t>ゲンコウ</t>
    </rPh>
    <rPh sb="2" eb="4">
      <t>ケイカク</t>
    </rPh>
    <rPh sb="4" eb="8">
      <t>サクセイジキ</t>
    </rPh>
    <phoneticPr fontId="2"/>
  </si>
  <si>
    <t>作成時期</t>
    <rPh sb="0" eb="4">
      <t>サクセイジキ</t>
    </rPh>
    <phoneticPr fontId="2"/>
  </si>
  <si>
    <t>なし</t>
    <phoneticPr fontId="2"/>
  </si>
  <si>
    <t>交付金事業期間
目標値</t>
    <rPh sb="0" eb="5">
      <t>コウフキンジギョウ</t>
    </rPh>
    <rPh sb="5" eb="7">
      <t>キカン</t>
    </rPh>
    <rPh sb="8" eb="10">
      <t>モクヒョウ</t>
    </rPh>
    <rPh sb="10" eb="11">
      <t>アタイ</t>
    </rPh>
    <phoneticPr fontId="2"/>
  </si>
  <si>
    <t>（　　　　　    　　　　　　　）</t>
    <phoneticPr fontId="2"/>
  </si>
  <si>
    <t>キ　その他（下記に記載）</t>
    <rPh sb="4" eb="5">
      <t>タ</t>
    </rPh>
    <rPh sb="6" eb="8">
      <t>カキ</t>
    </rPh>
    <rPh sb="9" eb="11">
      <t>キサイ</t>
    </rPh>
    <phoneticPr fontId="2"/>
  </si>
  <si>
    <t>Ｒ８実施主体名</t>
    <rPh sb="2" eb="4">
      <t>ジッシ</t>
    </rPh>
    <rPh sb="4" eb="6">
      <t>シュタイ</t>
    </rPh>
    <rPh sb="6" eb="7">
      <t>メイ</t>
    </rPh>
    <phoneticPr fontId="2"/>
  </si>
  <si>
    <t>R８実施主体名</t>
    <rPh sb="2" eb="4">
      <t>ジッシ</t>
    </rPh>
    <rPh sb="4" eb="6">
      <t>シュタイ</t>
    </rPh>
    <rPh sb="6" eb="7">
      <t>メイ</t>
    </rPh>
    <phoneticPr fontId="2"/>
  </si>
  <si>
    <t>令和８年度山村活性化対策事業実施提案書の提出について</t>
    <rPh sb="6" eb="8">
      <t>サンソン</t>
    </rPh>
    <rPh sb="8" eb="11">
      <t>カッセイカ</t>
    </rPh>
    <rPh sb="11" eb="13">
      <t>タイサク</t>
    </rPh>
    <rPh sb="21" eb="23">
      <t>テイシュツ</t>
    </rPh>
    <phoneticPr fontId="3"/>
  </si>
  <si>
    <t>　令和８年度農山漁村振興交付金（山村活性化対策（山村活性化対策事業））の募集要領に定める要件、注意事項等をすべて了解した上で、下記のとおり、山村活性化対策事業実施提案書を提出します。</t>
    <rPh sb="1" eb="3">
      <t>レイワ</t>
    </rPh>
    <rPh sb="4" eb="6">
      <t>ネンド</t>
    </rPh>
    <rPh sb="6" eb="10">
      <t>ノウサンギョソン</t>
    </rPh>
    <rPh sb="10" eb="12">
      <t>シンコウ</t>
    </rPh>
    <rPh sb="12" eb="15">
      <t>コウフキン</t>
    </rPh>
    <rPh sb="16" eb="23">
      <t>サンソンカッセイカタイサク</t>
    </rPh>
    <rPh sb="24" eb="26">
      <t>サンソン</t>
    </rPh>
    <rPh sb="26" eb="29">
      <t>カッセイカ</t>
    </rPh>
    <rPh sb="29" eb="31">
      <t>タイサク</t>
    </rPh>
    <rPh sb="31" eb="33">
      <t>ジギョウ</t>
    </rPh>
    <rPh sb="36" eb="40">
      <t>ボシュウヨウリョウ</t>
    </rPh>
    <rPh sb="41" eb="42">
      <t>サダ</t>
    </rPh>
    <rPh sb="44" eb="46">
      <t>ヨウケン</t>
    </rPh>
    <rPh sb="47" eb="52">
      <t>チュウイジコウトウ</t>
    </rPh>
    <rPh sb="56" eb="58">
      <t>リョウカイ</t>
    </rPh>
    <rPh sb="60" eb="61">
      <t>ウエ</t>
    </rPh>
    <rPh sb="63" eb="65">
      <t>カキ</t>
    </rPh>
    <rPh sb="70" eb="72">
      <t>サンソン</t>
    </rPh>
    <rPh sb="72" eb="75">
      <t>カッセイカ</t>
    </rPh>
    <rPh sb="75" eb="77">
      <t>タイサク</t>
    </rPh>
    <rPh sb="77" eb="79">
      <t>ジギョウ</t>
    </rPh>
    <rPh sb="79" eb="81">
      <t>ジッシ</t>
    </rPh>
    <rPh sb="81" eb="84">
      <t>テイアンショ</t>
    </rPh>
    <rPh sb="85" eb="87">
      <t>テイシュツ</t>
    </rPh>
    <phoneticPr fontId="2"/>
  </si>
  <si>
    <t>　提出先は主たる事務所の所在地が北海道の場合、農村振興局に、それ以外は地方農政局にすること。また、具体の地方農政局の名称は募集要領の第８　問合せ先及び書類提出先　を確認ください。</t>
    <rPh sb="1" eb="3">
      <t>テイシュツ</t>
    </rPh>
    <rPh sb="3" eb="4">
      <t>サキ</t>
    </rPh>
    <rPh sb="40" eb="41">
      <t>カチョウ</t>
    </rPh>
    <rPh sb="66" eb="67">
      <t>ダイ</t>
    </rPh>
    <rPh sb="75" eb="77">
      <t>ショルイ</t>
    </rPh>
    <rPh sb="77" eb="79">
      <t>テイシュツ</t>
    </rPh>
    <phoneticPr fontId="2"/>
  </si>
  <si>
    <r>
      <rPr>
        <sz val="11"/>
        <rFont val="BIZ UDゴシック"/>
        <family val="3"/>
        <charset val="128"/>
      </rPr>
      <t>６　地域協議会の体制</t>
    </r>
    <r>
      <rPr>
        <sz val="9"/>
        <rFont val="BIZ UDゴシック"/>
        <family val="3"/>
        <charset val="128"/>
      </rPr>
      <t xml:space="preserve">
</t>
    </r>
    <r>
      <rPr>
        <sz val="7"/>
        <rFont val="BIZ UDゴシック"/>
        <family val="3"/>
        <charset val="128"/>
      </rPr>
      <t>※事業実施主体が市町村の場合は記入不要</t>
    </r>
    <rPh sb="2" eb="7">
      <t>チイキキョウギカイ</t>
    </rPh>
    <rPh sb="8" eb="10">
      <t>タイセイ</t>
    </rPh>
    <rPh sb="12" eb="18">
      <t>ジギョウジッシシュタイ</t>
    </rPh>
    <rPh sb="19" eb="22">
      <t>シチョウソン</t>
    </rPh>
    <rPh sb="23" eb="25">
      <t>バアイ</t>
    </rPh>
    <rPh sb="26" eb="30">
      <t>キニュウフヨウ</t>
    </rPh>
    <phoneticPr fontId="2"/>
  </si>
  <si>
    <r>
      <t>７　交付決定の取消等</t>
    </r>
    <r>
      <rPr>
        <sz val="9"/>
        <rFont val="BIZ UDゴシック"/>
        <family val="3"/>
        <charset val="128"/>
      </rPr>
      <t>(注16)</t>
    </r>
    <r>
      <rPr>
        <sz val="10"/>
        <rFont val="BIZ UDゴシック"/>
        <family val="3"/>
        <charset val="128"/>
      </rPr>
      <t xml:space="preserve">
</t>
    </r>
    <r>
      <rPr>
        <sz val="7"/>
        <rFont val="BIZ UDゴシック"/>
        <family val="3"/>
        <charset val="128"/>
      </rPr>
      <t>※事業実施主体が市町村の場合は記入不要</t>
    </r>
    <rPh sb="2" eb="6">
      <t>コウフケッテイ</t>
    </rPh>
    <rPh sb="7" eb="9">
      <t>トリケシ</t>
    </rPh>
    <rPh sb="9" eb="10">
      <t>トウ</t>
    </rPh>
    <phoneticPr fontId="2"/>
  </si>
  <si>
    <t>令和６年度又は７年度商談会開催等事業による「山村振興セミナー」で実施した「マーケティング基礎講習」（基礎講習）及び／又は「ビジネスモデル作成ワークショップ」（WS）への参加(修了)状況等、該当を選択してください。複数の方が参加している場合、代表して２名程度まで（ＷＳ参加者を優先して）、所属機関・氏名をご記入ください。</t>
    <rPh sb="4" eb="5">
      <t>マタ</t>
    </rPh>
    <rPh sb="9" eb="12">
      <t>ショウダンカイ</t>
    </rPh>
    <rPh sb="12" eb="14">
      <t>カイサイ</t>
    </rPh>
    <rPh sb="14" eb="15">
      <t>トウ</t>
    </rPh>
    <rPh sb="15" eb="17">
      <t>ジギョウ</t>
    </rPh>
    <rPh sb="21" eb="23">
      <t>サンソン</t>
    </rPh>
    <rPh sb="23" eb="25">
      <t>シンコウ</t>
    </rPh>
    <rPh sb="31" eb="33">
      <t>ジッシ</t>
    </rPh>
    <rPh sb="43" eb="45">
      <t>キソ</t>
    </rPh>
    <rPh sb="45" eb="47">
      <t>コウシュウ</t>
    </rPh>
    <rPh sb="49" eb="51">
      <t>キソ</t>
    </rPh>
    <rPh sb="51" eb="53">
      <t>コウシュウ</t>
    </rPh>
    <rPh sb="54" eb="55">
      <t>オヨ</t>
    </rPh>
    <rPh sb="57" eb="58">
      <t>マタ</t>
    </rPh>
    <rPh sb="67" eb="69">
      <t>サクセイ</t>
    </rPh>
    <rPh sb="83" eb="85">
      <t>サンカ</t>
    </rPh>
    <rPh sb="86" eb="88">
      <t>シュウリョウ</t>
    </rPh>
    <rPh sb="89" eb="91">
      <t>ジョウキョウ</t>
    </rPh>
    <rPh sb="91" eb="92">
      <t>トウ</t>
    </rPh>
    <rPh sb="93" eb="95">
      <t>ガイトウ</t>
    </rPh>
    <rPh sb="96" eb="98">
      <t>センタク</t>
    </rPh>
    <rPh sb="105" eb="107">
      <t>フクスウ</t>
    </rPh>
    <rPh sb="108" eb="109">
      <t>カタ</t>
    </rPh>
    <rPh sb="110" eb="112">
      <t>サンカ</t>
    </rPh>
    <rPh sb="116" eb="118">
      <t>バアイ</t>
    </rPh>
    <rPh sb="119" eb="121">
      <t>ダイヒョウ</t>
    </rPh>
    <rPh sb="124" eb="125">
      <t>メイ</t>
    </rPh>
    <rPh sb="125" eb="127">
      <t>テイド</t>
    </rPh>
    <rPh sb="132" eb="134">
      <t>サンカ</t>
    </rPh>
    <rPh sb="134" eb="135">
      <t>シャ</t>
    </rPh>
    <rPh sb="136" eb="138">
      <t>ユウセン</t>
    </rPh>
    <rPh sb="142" eb="144">
      <t>ショゾク</t>
    </rPh>
    <rPh sb="144" eb="146">
      <t>キカン</t>
    </rPh>
    <rPh sb="147" eb="149">
      <t>シメイ</t>
    </rPh>
    <rPh sb="151" eb="153">
      <t>キニュウ</t>
    </rPh>
    <phoneticPr fontId="2"/>
  </si>
  <si>
    <t>本事業実施により、直接的に解決・改善などの効果発現を期待する課題に「○」ををつけてください。なお、本事業実施により直接的に解決・改善を目指す課題が選択肢にない場合は、チ（その他）として空欄に課題をご記入ください。</t>
    <rPh sb="3" eb="5">
      <t>ジッシ</t>
    </rPh>
    <rPh sb="9" eb="12">
      <t>チョクセツテキ</t>
    </rPh>
    <rPh sb="13" eb="15">
      <t>カイケツ</t>
    </rPh>
    <rPh sb="16" eb="18">
      <t>カイゼン</t>
    </rPh>
    <rPh sb="21" eb="23">
      <t>コウカ</t>
    </rPh>
    <rPh sb="23" eb="25">
      <t>ハツゲン</t>
    </rPh>
    <rPh sb="26" eb="28">
      <t>キタイ</t>
    </rPh>
    <rPh sb="30" eb="32">
      <t>カダイ</t>
    </rPh>
    <rPh sb="49" eb="50">
      <t>ホン</t>
    </rPh>
    <rPh sb="50" eb="52">
      <t>ジギョウ</t>
    </rPh>
    <rPh sb="52" eb="54">
      <t>ジッシ</t>
    </rPh>
    <rPh sb="57" eb="59">
      <t>チョクセツ</t>
    </rPh>
    <rPh sb="61" eb="63">
      <t>カイケツ</t>
    </rPh>
    <rPh sb="64" eb="66">
      <t>カイゼン</t>
    </rPh>
    <rPh sb="67" eb="69">
      <t>メザ</t>
    </rPh>
    <rPh sb="70" eb="72">
      <t>カダイ</t>
    </rPh>
    <rPh sb="73" eb="76">
      <t>センタクシ</t>
    </rPh>
    <rPh sb="79" eb="81">
      <t>バアイ</t>
    </rPh>
    <rPh sb="95" eb="97">
      <t>カダイ</t>
    </rPh>
    <phoneticPr fontId="2"/>
  </si>
  <si>
    <r>
      <t>また、農山漁村振興交付金のうち地域資源活用価値創出対策（地域資源活用価値創出整備事業（定住促進・交流対策型））</t>
    </r>
    <r>
      <rPr>
        <sz val="8"/>
        <rFont val="BIZ UD明朝 Medium"/>
        <family val="1"/>
        <charset val="128"/>
      </rPr>
      <t>（注３ｂ）</t>
    </r>
    <r>
      <rPr>
        <sz val="10"/>
        <rFont val="BIZ UD明朝 Medium"/>
        <family val="1"/>
        <charset val="128"/>
      </rPr>
      <t xml:space="preserve">と連携した取組である場合には、農山漁村振興交付金の「活性化計画」を、「地域再生法」（平成17年法律第24号）第５条第１項に基づく地域再生計画(現在活用されているもの）と関連する場合には「地域再生計画」を、「強くしなやかな国民生活の実現を図るための防災・減災等に資する国土強靭化基本法」（平成25年法律第95号）第13条に定める国土強靭化地域計画と関連する場合には「国土強靭化地域計画」を、みどりの食料システム戦略推進交付金を活用して策定した有機農業実施計画または「オーガニックビレッジの創出による有機農業産地づくりの更なる推進について（令和７年10月30日付け７農産第3153号農産局長通知）」に基づき認定された有機農業実施計画と関連する場合には「有機農業実施計画」を、それぞれ添付又は当該URLをご記入ください </t>
    </r>
    <r>
      <rPr>
        <sz val="8"/>
        <rFont val="BIZ UD明朝 Medium"/>
        <family val="1"/>
        <charset val="128"/>
      </rPr>
      <t>(注３ｃ)</t>
    </r>
    <r>
      <rPr>
        <sz val="10"/>
        <rFont val="BIZ UD明朝 Medium"/>
        <family val="1"/>
        <charset val="128"/>
      </rPr>
      <t>。
地域再生計画又は国土強靭化地域計画と関連する場合には、本事業の取組と関連する取り組みが記載されているページ番号をご記入ください。</t>
    </r>
    <rPh sb="50" eb="52">
      <t>タイサク</t>
    </rPh>
    <rPh sb="56" eb="57">
      <t>チュウ</t>
    </rPh>
    <rPh sb="61" eb="63">
      <t>レンケイ</t>
    </rPh>
    <rPh sb="65" eb="67">
      <t>トリクミ</t>
    </rPh>
    <rPh sb="70" eb="72">
      <t>バアイ</t>
    </rPh>
    <rPh sb="75" eb="79">
      <t>ノウサンギョソン</t>
    </rPh>
    <rPh sb="79" eb="81">
      <t>シンコウ</t>
    </rPh>
    <rPh sb="81" eb="84">
      <t>コウフキン</t>
    </rPh>
    <rPh sb="153" eb="155">
      <t>チイキ</t>
    </rPh>
    <rPh sb="163" eb="164">
      <t>ツヨ</t>
    </rPh>
    <rPh sb="170" eb="174">
      <t>コクミンセイカツ</t>
    </rPh>
    <rPh sb="175" eb="177">
      <t>ジツゲン</t>
    </rPh>
    <rPh sb="178" eb="179">
      <t>ハカ</t>
    </rPh>
    <rPh sb="183" eb="185">
      <t>ボウサイ</t>
    </rPh>
    <rPh sb="186" eb="188">
      <t>ゲンサイ</t>
    </rPh>
    <rPh sb="188" eb="189">
      <t>トウ</t>
    </rPh>
    <rPh sb="190" eb="191">
      <t>シ</t>
    </rPh>
    <rPh sb="193" eb="195">
      <t>コクド</t>
    </rPh>
    <rPh sb="195" eb="198">
      <t>キョウジンカ</t>
    </rPh>
    <rPh sb="198" eb="201">
      <t>キホンホウ</t>
    </rPh>
    <rPh sb="203" eb="205">
      <t>ヘイセイ</t>
    </rPh>
    <rPh sb="207" eb="208">
      <t>ネン</t>
    </rPh>
    <rPh sb="208" eb="210">
      <t>ホウリツ</t>
    </rPh>
    <rPh sb="210" eb="211">
      <t>ダイ</t>
    </rPh>
    <rPh sb="213" eb="214">
      <t>ゴウ</t>
    </rPh>
    <rPh sb="215" eb="216">
      <t>ダイ</t>
    </rPh>
    <rPh sb="218" eb="219">
      <t>ジョウ</t>
    </rPh>
    <rPh sb="220" eb="221">
      <t>サダ</t>
    </rPh>
    <rPh sb="233" eb="235">
      <t>カンレン</t>
    </rPh>
    <rPh sb="237" eb="239">
      <t>バアイ</t>
    </rPh>
    <rPh sb="242" eb="247">
      <t>コクドキョウジンカ</t>
    </rPh>
    <rPh sb="247" eb="249">
      <t>チイキ</t>
    </rPh>
    <rPh sb="249" eb="251">
      <t>ケイカク</t>
    </rPh>
    <rPh sb="375" eb="377">
      <t>カンレン</t>
    </rPh>
    <rPh sb="379" eb="381">
      <t>バアイ</t>
    </rPh>
    <rPh sb="384" eb="388">
      <t>ユウキノウギョウ</t>
    </rPh>
    <rPh sb="388" eb="392">
      <t>ジッシケイカク</t>
    </rPh>
    <rPh sb="418" eb="419">
      <t>チュウ</t>
    </rPh>
    <rPh sb="424" eb="426">
      <t>チイキ</t>
    </rPh>
    <rPh sb="426" eb="428">
      <t>サイセイ</t>
    </rPh>
    <rPh sb="428" eb="430">
      <t>ケイカク</t>
    </rPh>
    <rPh sb="430" eb="431">
      <t>マタ</t>
    </rPh>
    <rPh sb="432" eb="437">
      <t>コクドキョウジンカ</t>
    </rPh>
    <rPh sb="437" eb="439">
      <t>チイキ</t>
    </rPh>
    <rPh sb="439" eb="441">
      <t>ケイカク</t>
    </rPh>
    <rPh sb="442" eb="444">
      <t>カンレン</t>
    </rPh>
    <rPh sb="446" eb="448">
      <t>バアイ</t>
    </rPh>
    <rPh sb="451" eb="454">
      <t>ホンジギョウ</t>
    </rPh>
    <rPh sb="455" eb="457">
      <t>トリクミ</t>
    </rPh>
    <rPh sb="458" eb="460">
      <t>カンレン</t>
    </rPh>
    <rPh sb="462" eb="463">
      <t>ト</t>
    </rPh>
    <rPh sb="464" eb="465">
      <t>ク</t>
    </rPh>
    <rPh sb="467" eb="469">
      <t>キサイ</t>
    </rPh>
    <rPh sb="477" eb="479">
      <t>バンゴウ</t>
    </rPh>
    <rPh sb="481" eb="483">
      <t>キニュウ</t>
    </rPh>
    <phoneticPr fontId="2"/>
  </si>
  <si>
    <t>開発・改良した商品の販売額を指標とし、複数商品の販売額合計を目標値に入れている場合、その内訳を、下段の「目標値の根拠等」の欄にご記入ください（記載例参照）。
雇用指標を目標値とする場合、本事業で開発・改良する商品の製造・販売や地域資源の増産を行う団体等における新規の雇用について、常勤、臨時、パート・バイト等の別をご記入ください。なお、本交付金で雇用する「臨時雇用者」の数は、目標数値に入れないでください。</t>
    <rPh sb="0" eb="2">
      <t>カイハツ</t>
    </rPh>
    <rPh sb="3" eb="5">
      <t>カイリョウ</t>
    </rPh>
    <rPh sb="7" eb="9">
      <t>ショウヒン</t>
    </rPh>
    <rPh sb="10" eb="13">
      <t>ハンバイガク</t>
    </rPh>
    <rPh sb="14" eb="16">
      <t>シヒョウ</t>
    </rPh>
    <rPh sb="19" eb="21">
      <t>フクスウ</t>
    </rPh>
    <rPh sb="21" eb="23">
      <t>ショウヒン</t>
    </rPh>
    <rPh sb="24" eb="27">
      <t>ハンバイガク</t>
    </rPh>
    <rPh sb="30" eb="33">
      <t>モクヒョウチ</t>
    </rPh>
    <rPh sb="34" eb="35">
      <t>イ</t>
    </rPh>
    <rPh sb="39" eb="41">
      <t>バアイ</t>
    </rPh>
    <rPh sb="44" eb="46">
      <t>ウチワケ</t>
    </rPh>
    <rPh sb="48" eb="50">
      <t>カダン</t>
    </rPh>
    <rPh sb="52" eb="55">
      <t>モクヒョウチ</t>
    </rPh>
    <rPh sb="56" eb="58">
      <t>コンキョ</t>
    </rPh>
    <rPh sb="58" eb="59">
      <t>トウ</t>
    </rPh>
    <rPh sb="61" eb="62">
      <t>ラン</t>
    </rPh>
    <rPh sb="71" eb="74">
      <t>キサイレイ</t>
    </rPh>
    <rPh sb="74" eb="76">
      <t>サンショウ</t>
    </rPh>
    <rPh sb="79" eb="81">
      <t>コヨウ</t>
    </rPh>
    <rPh sb="84" eb="87">
      <t>モクヒョウチ</t>
    </rPh>
    <rPh sb="90" eb="92">
      <t>バアイ</t>
    </rPh>
    <rPh sb="93" eb="96">
      <t>ホンジギョウ</t>
    </rPh>
    <rPh sb="97" eb="99">
      <t>カイハツ</t>
    </rPh>
    <rPh sb="100" eb="102">
      <t>カイリョウ</t>
    </rPh>
    <rPh sb="104" eb="106">
      <t>ショウヒン</t>
    </rPh>
    <rPh sb="107" eb="109">
      <t>セイゾウ</t>
    </rPh>
    <rPh sb="110" eb="112">
      <t>ハンバイ</t>
    </rPh>
    <rPh sb="113" eb="117">
      <t>チイキシゲン</t>
    </rPh>
    <rPh sb="118" eb="120">
      <t>ゾウサン</t>
    </rPh>
    <rPh sb="121" eb="122">
      <t>オコナ</t>
    </rPh>
    <rPh sb="123" eb="125">
      <t>ダンタイ</t>
    </rPh>
    <rPh sb="130" eb="132">
      <t>シンキ</t>
    </rPh>
    <rPh sb="133" eb="135">
      <t>コヨウ</t>
    </rPh>
    <rPh sb="173" eb="175">
      <t>コヨウ</t>
    </rPh>
    <rPh sb="182" eb="183">
      <t>シャ</t>
    </rPh>
    <rPh sb="188" eb="190">
      <t>モクヒョウ</t>
    </rPh>
    <phoneticPr fontId="2"/>
  </si>
  <si>
    <t>間接的・他の事業との複合的要因による指標ではなく、本取組成果と評価できるものとしてください。上段に当該年度、下段に初年度からの累計をご記入ください。</t>
    <rPh sb="0" eb="3">
      <t>カンセツテキ</t>
    </rPh>
    <rPh sb="4" eb="5">
      <t>タ</t>
    </rPh>
    <rPh sb="6" eb="8">
      <t>ジギョウ</t>
    </rPh>
    <rPh sb="10" eb="13">
      <t>フクゴウテキ</t>
    </rPh>
    <rPh sb="13" eb="15">
      <t>ヨウイン</t>
    </rPh>
    <rPh sb="18" eb="20">
      <t>シヒョウ</t>
    </rPh>
    <rPh sb="25" eb="26">
      <t>ホン</t>
    </rPh>
    <rPh sb="26" eb="28">
      <t>トリクミ</t>
    </rPh>
    <rPh sb="28" eb="30">
      <t>セイカ</t>
    </rPh>
    <rPh sb="31" eb="33">
      <t>ヒョウカ</t>
    </rPh>
    <rPh sb="46" eb="47">
      <t>ウエ</t>
    </rPh>
    <rPh sb="47" eb="48">
      <t>ダン</t>
    </rPh>
    <rPh sb="49" eb="51">
      <t>トウガイ</t>
    </rPh>
    <rPh sb="54" eb="56">
      <t>カダン</t>
    </rPh>
    <rPh sb="57" eb="60">
      <t>ショネンド</t>
    </rPh>
    <rPh sb="67" eb="69">
      <t>キニュウ</t>
    </rPh>
    <phoneticPr fontId="2"/>
  </si>
  <si>
    <r>
      <t xml:space="preserve">①は枠外の年度及び事業開始何年目かは、記入必須です（事業完了年度と目標達成年度が同じ場合も含まれます。）。
</t>
    </r>
    <r>
      <rPr>
        <u/>
        <sz val="8"/>
        <rFont val="BIZ UD明朝 Medium"/>
        <family val="1"/>
        <charset val="128"/>
      </rPr>
      <t>②、③は、交付金事業完了年度と取組完了年度が異なる場合のみ</t>
    </r>
    <r>
      <rPr>
        <sz val="8"/>
        <rFont val="BIZ UD明朝 Medium"/>
        <family val="1"/>
        <charset val="128"/>
      </rPr>
      <t>、適宜、記入してください。</t>
    </r>
    <rPh sb="2" eb="4">
      <t>ワクガイ</t>
    </rPh>
    <rPh sb="5" eb="7">
      <t>ネンド</t>
    </rPh>
    <rPh sb="7" eb="8">
      <t>オヨ</t>
    </rPh>
    <rPh sb="9" eb="11">
      <t>ジギョウ</t>
    </rPh>
    <rPh sb="11" eb="13">
      <t>カイシ</t>
    </rPh>
    <rPh sb="13" eb="16">
      <t>ナンネンメ</t>
    </rPh>
    <rPh sb="19" eb="21">
      <t>キニュウ</t>
    </rPh>
    <rPh sb="21" eb="23">
      <t>ヒッス</t>
    </rPh>
    <rPh sb="26" eb="28">
      <t>ジギョウ</t>
    </rPh>
    <rPh sb="28" eb="30">
      <t>カンリョウ</t>
    </rPh>
    <rPh sb="30" eb="32">
      <t>ネンド</t>
    </rPh>
    <rPh sb="33" eb="35">
      <t>モクヒョウ</t>
    </rPh>
    <rPh sb="35" eb="37">
      <t>タッセイ</t>
    </rPh>
    <rPh sb="37" eb="39">
      <t>ネンド</t>
    </rPh>
    <rPh sb="40" eb="41">
      <t>オナ</t>
    </rPh>
    <rPh sb="42" eb="44">
      <t>バアイ</t>
    </rPh>
    <rPh sb="45" eb="46">
      <t>フク</t>
    </rPh>
    <rPh sb="59" eb="62">
      <t>コウフキン</t>
    </rPh>
    <rPh sb="62" eb="64">
      <t>ジギョウ</t>
    </rPh>
    <rPh sb="64" eb="66">
      <t>カンリョウ</t>
    </rPh>
    <rPh sb="66" eb="68">
      <t>ネンド</t>
    </rPh>
    <rPh sb="69" eb="71">
      <t>トリクミ</t>
    </rPh>
    <rPh sb="71" eb="73">
      <t>カンリョウ</t>
    </rPh>
    <rPh sb="73" eb="75">
      <t>ネンド</t>
    </rPh>
    <rPh sb="76" eb="77">
      <t>コト</t>
    </rPh>
    <rPh sb="79" eb="81">
      <t>バアイ</t>
    </rPh>
    <rPh sb="84" eb="86">
      <t>テキギ</t>
    </rPh>
    <rPh sb="87" eb="89">
      <t>キニュウ</t>
    </rPh>
    <phoneticPr fontId="2"/>
  </si>
  <si>
    <r>
      <t>取組完了年度</t>
    </r>
    <r>
      <rPr>
        <sz val="9"/>
        <rFont val="BIZ UDゴシック"/>
        <family val="3"/>
        <charset val="128"/>
      </rPr>
      <t>（記入必須）</t>
    </r>
    <rPh sb="0" eb="2">
      <t>トリクミ</t>
    </rPh>
    <rPh sb="2" eb="4">
      <t>カンリョウ</t>
    </rPh>
    <rPh sb="4" eb="6">
      <t>ネンド</t>
    </rPh>
    <rPh sb="7" eb="11">
      <t>キニュウヒッス</t>
    </rPh>
    <phoneticPr fontId="2"/>
  </si>
  <si>
    <r>
      <t>これまでご記入いただいた内容等を要約した全体構想が下表に表示されます</t>
    </r>
    <r>
      <rPr>
        <sz val="8"/>
        <rFont val="BIZ UD明朝 Medium"/>
        <family val="1"/>
        <charset val="128"/>
      </rPr>
      <t>（注３）</t>
    </r>
    <r>
      <rPr>
        <sz val="10"/>
        <rFont val="BIZ UD明朝 Medium"/>
        <family val="1"/>
        <charset val="128"/>
      </rPr>
      <t>。これを踏まえつつ、さらに交付金事業完了後に関する下記ア～エについて、適宜、予定やお考えをご記入ください。</t>
    </r>
    <rPh sb="5" eb="7">
      <t>キニュウ</t>
    </rPh>
    <rPh sb="12" eb="14">
      <t>ナイヨウ</t>
    </rPh>
    <rPh sb="14" eb="15">
      <t>トウ</t>
    </rPh>
    <rPh sb="16" eb="18">
      <t>ヨウヤク</t>
    </rPh>
    <rPh sb="20" eb="22">
      <t>ゼンタイ</t>
    </rPh>
    <rPh sb="22" eb="24">
      <t>コウソウ</t>
    </rPh>
    <rPh sb="25" eb="27">
      <t>カヒョウ</t>
    </rPh>
    <rPh sb="28" eb="30">
      <t>ヒョウジ</t>
    </rPh>
    <rPh sb="35" eb="36">
      <t>チュウ</t>
    </rPh>
    <rPh sb="42" eb="43">
      <t>フ</t>
    </rPh>
    <rPh sb="51" eb="56">
      <t>コウフキンジギョウ</t>
    </rPh>
    <rPh sb="56" eb="59">
      <t>カンリョウゴ</t>
    </rPh>
    <rPh sb="60" eb="61">
      <t>カン</t>
    </rPh>
    <rPh sb="63" eb="65">
      <t>カキ</t>
    </rPh>
    <rPh sb="73" eb="75">
      <t>テキギ</t>
    </rPh>
    <rPh sb="76" eb="78">
      <t>ヨテイ</t>
    </rPh>
    <rPh sb="80" eb="81">
      <t>カンガ</t>
    </rPh>
    <phoneticPr fontId="2"/>
  </si>
  <si>
    <t>本交付金事業完了後、どのような体制で本取組を継続・継承し収益を上げていく予定でいるのか、まずは実施主体の種類及び本拠地をご記入ください。</t>
    <rPh sb="0" eb="1">
      <t>ホン</t>
    </rPh>
    <rPh sb="1" eb="4">
      <t>コウフキン</t>
    </rPh>
    <rPh sb="4" eb="6">
      <t>ジギョウ</t>
    </rPh>
    <rPh sb="6" eb="8">
      <t>カンリョウ</t>
    </rPh>
    <rPh sb="8" eb="9">
      <t>アト</t>
    </rPh>
    <rPh sb="15" eb="17">
      <t>タイセイ</t>
    </rPh>
    <rPh sb="18" eb="19">
      <t>ホン</t>
    </rPh>
    <rPh sb="19" eb="21">
      <t>トリクミ</t>
    </rPh>
    <rPh sb="22" eb="24">
      <t>ケイゾク</t>
    </rPh>
    <rPh sb="25" eb="27">
      <t>ケイショウ</t>
    </rPh>
    <rPh sb="28" eb="30">
      <t>シュウエキ</t>
    </rPh>
    <rPh sb="31" eb="32">
      <t>ア</t>
    </rPh>
    <rPh sb="36" eb="38">
      <t>ヨテイ</t>
    </rPh>
    <rPh sb="47" eb="49">
      <t>ジッシ</t>
    </rPh>
    <rPh sb="49" eb="51">
      <t>シュタイ</t>
    </rPh>
    <rPh sb="52" eb="54">
      <t>シュルイ</t>
    </rPh>
    <rPh sb="54" eb="55">
      <t>オヨ</t>
    </rPh>
    <rPh sb="56" eb="59">
      <t>ホンキョチ</t>
    </rPh>
    <rPh sb="61" eb="63">
      <t>キニュウ</t>
    </rPh>
    <phoneticPr fontId="2"/>
  </si>
  <si>
    <t>交付金事業完了後も事業実施主体又は後継の活動主体が、この取組を自立的に継続していくため、実施期間中の戦略や取り組むべき必要事項等をご記入ください。なお、交付金以外で対応する事項でも結構です（特になければ、「特に無し」とご記入ください。）。</t>
    <rPh sb="0" eb="3">
      <t>コウフキン</t>
    </rPh>
    <rPh sb="3" eb="5">
      <t>ジギョウ</t>
    </rPh>
    <rPh sb="5" eb="8">
      <t>カンリョウゴ</t>
    </rPh>
    <rPh sb="9" eb="15">
      <t>ジギョウジッシシュタイ</t>
    </rPh>
    <rPh sb="15" eb="16">
      <t>マタ</t>
    </rPh>
    <rPh sb="17" eb="19">
      <t>コウケイ</t>
    </rPh>
    <rPh sb="20" eb="22">
      <t>カツドウ</t>
    </rPh>
    <rPh sb="22" eb="24">
      <t>シュタイ</t>
    </rPh>
    <rPh sb="28" eb="29">
      <t>ト</t>
    </rPh>
    <rPh sb="29" eb="30">
      <t>ク</t>
    </rPh>
    <rPh sb="31" eb="34">
      <t>ジリツテキ</t>
    </rPh>
    <rPh sb="35" eb="37">
      <t>ケイゾク</t>
    </rPh>
    <rPh sb="44" eb="46">
      <t>ジッシ</t>
    </rPh>
    <rPh sb="46" eb="49">
      <t>キカンチュウ</t>
    </rPh>
    <rPh sb="50" eb="52">
      <t>センリャク</t>
    </rPh>
    <rPh sb="53" eb="54">
      <t>ト</t>
    </rPh>
    <rPh sb="55" eb="56">
      <t>ク</t>
    </rPh>
    <rPh sb="59" eb="61">
      <t>ヒツヨウ</t>
    </rPh>
    <rPh sb="61" eb="63">
      <t>ジコウ</t>
    </rPh>
    <rPh sb="63" eb="64">
      <t>トウ</t>
    </rPh>
    <rPh sb="79" eb="81">
      <t>イガイ</t>
    </rPh>
    <rPh sb="86" eb="88">
      <t>ジコウ</t>
    </rPh>
    <phoneticPr fontId="2"/>
  </si>
  <si>
    <t>本取組の結果、地域経済（雇用・所得・産業等）に与えるインパクトの面から、事業開始10年後に、当該地区はどのような姿になっていることが期待されるのか、具体的・簡潔かつ現実的にご記入ください。</t>
    <rPh sb="12" eb="14">
      <t>コヨウ</t>
    </rPh>
    <rPh sb="15" eb="17">
      <t>ショトク</t>
    </rPh>
    <rPh sb="18" eb="21">
      <t>サンギョウトウ</t>
    </rPh>
    <rPh sb="87" eb="89">
      <t>キニュウ</t>
    </rPh>
    <phoneticPr fontId="2"/>
  </si>
  <si>
    <r>
      <t xml:space="preserve">事業の継続体制（活動主体種類及び本拠地 </t>
    </r>
    <r>
      <rPr>
        <sz val="8"/>
        <rFont val="BIZ UDゴシック"/>
        <family val="3"/>
        <charset val="128"/>
      </rPr>
      <t>(注３a)</t>
    </r>
    <r>
      <rPr>
        <sz val="9"/>
        <rFont val="BIZ UDゴシック"/>
        <family val="3"/>
        <charset val="128"/>
      </rPr>
      <t>）</t>
    </r>
    <rPh sb="0" eb="2">
      <t>ジギョウ</t>
    </rPh>
    <rPh sb="3" eb="5">
      <t>ケイゾク</t>
    </rPh>
    <rPh sb="5" eb="7">
      <t>タイセイ</t>
    </rPh>
    <rPh sb="8" eb="10">
      <t>カツドウ</t>
    </rPh>
    <rPh sb="10" eb="12">
      <t>シュタイ</t>
    </rPh>
    <rPh sb="12" eb="14">
      <t>シュルイ</t>
    </rPh>
    <rPh sb="14" eb="15">
      <t>オヨ</t>
    </rPh>
    <rPh sb="16" eb="19">
      <t>ホンキョチ</t>
    </rPh>
    <rPh sb="21" eb="22">
      <t>チュウ</t>
    </rPh>
    <phoneticPr fontId="2"/>
  </si>
  <si>
    <t>提案書様式別添</t>
    <rPh sb="0" eb="3">
      <t>テイアンショ</t>
    </rPh>
    <rPh sb="3" eb="5">
      <t>ヨウシキ</t>
    </rPh>
    <rPh sb="5" eb="7">
      <t>ベッテン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</si>
</sst>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85">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b/>
      <sz val="16"/>
      <name val="ＭＳ Ｐ明朝"/>
      <family val="1"/>
      <charset val="128"/>
    </font>
    <font>
      <sz val="10"/>
      <name val="ＭＳ Ｐ明朝"/>
      <family val="1"/>
      <charset val="128"/>
    </font>
    <font>
      <sz val="11"/>
      <name val="游ゴシック"/>
      <family val="3"/>
      <charset val="128"/>
      <scheme val="minor"/>
    </font>
    <font>
      <sz val="10"/>
      <color rgb="FFFF0000"/>
      <name val="ＭＳ Ｐ明朝"/>
      <family val="1"/>
      <charset val="128"/>
    </font>
    <font>
      <sz val="8"/>
      <name val="ＭＳ Ｐ明朝"/>
      <family val="1"/>
      <charset val="128"/>
    </font>
    <font>
      <sz val="9"/>
      <name val="ＭＳ Ｐ明朝"/>
      <family val="1"/>
      <charset val="128"/>
    </font>
    <font>
      <sz val="9"/>
      <name val="ＭＳ Ｐゴシック"/>
      <family val="3"/>
      <charset val="128"/>
    </font>
    <font>
      <sz val="10"/>
      <color rgb="FFFF0000"/>
      <name val="游ゴシック"/>
      <family val="3"/>
      <charset val="128"/>
      <scheme val="minor"/>
    </font>
    <font>
      <sz val="5"/>
      <name val="ＭＳ Ｐ明朝"/>
      <family val="1"/>
      <charset val="128"/>
    </font>
    <font>
      <sz val="7"/>
      <name val="ＭＳ Ｐ明朝"/>
      <family val="1"/>
      <charset val="128"/>
    </font>
    <font>
      <sz val="10"/>
      <name val="游ゴシック"/>
      <family val="3"/>
      <charset val="128"/>
      <scheme val="minor"/>
    </font>
    <font>
      <sz val="11"/>
      <color rgb="FFFF0000"/>
      <name val="ＭＳ Ｐ明朝"/>
      <family val="1"/>
      <charset val="128"/>
    </font>
    <font>
      <sz val="11"/>
      <color theme="1"/>
      <name val="ＭＳ Ｐゴシック"/>
      <family val="3"/>
      <charset val="128"/>
    </font>
    <font>
      <u/>
      <sz val="11"/>
      <color theme="10"/>
      <name val="游ゴシック"/>
      <family val="3"/>
      <charset val="128"/>
      <scheme val="minor"/>
    </font>
    <font>
      <sz val="6"/>
      <name val="ＭＳ Ｐゴシック"/>
      <family val="2"/>
      <charset val="128"/>
    </font>
    <font>
      <sz val="10"/>
      <color theme="1"/>
      <name val="游ゴシック"/>
      <family val="3"/>
      <charset val="128"/>
      <scheme val="minor"/>
    </font>
    <font>
      <b/>
      <sz val="11"/>
      <color theme="0"/>
      <name val="游ゴシック"/>
      <family val="3"/>
      <charset val="128"/>
      <scheme val="minor"/>
    </font>
    <font>
      <b/>
      <sz val="8"/>
      <color indexed="81"/>
      <name val="MS P ゴシック"/>
      <family val="3"/>
      <charset val="128"/>
    </font>
    <font>
      <b/>
      <sz val="11"/>
      <color rgb="FFFF0066"/>
      <name val="BIZ UDゴシック"/>
      <family val="3"/>
      <charset val="128"/>
    </font>
    <font>
      <sz val="9"/>
      <color theme="1"/>
      <name val="游ゴシック"/>
      <family val="3"/>
      <charset val="128"/>
      <scheme val="minor"/>
    </font>
    <font>
      <sz val="11"/>
      <name val="Univers"/>
      <family val="2"/>
    </font>
    <font>
      <sz val="11"/>
      <name val="BIZ UDゴシック"/>
      <family val="3"/>
      <charset val="128"/>
    </font>
    <font>
      <sz val="16"/>
      <name val="BIZ UDゴシック"/>
      <family val="3"/>
      <charset val="128"/>
    </font>
    <font>
      <b/>
      <sz val="16"/>
      <name val="BIZ UDゴシック"/>
      <family val="3"/>
      <charset val="128"/>
    </font>
    <font>
      <sz val="11"/>
      <name val="UD デジタル 教科書体 N-R"/>
      <family val="1"/>
      <charset val="128"/>
    </font>
    <font>
      <sz val="11"/>
      <color rgb="FFFF0000"/>
      <name val="UD デジタル 教科書体 N-R"/>
      <family val="1"/>
      <charset val="128"/>
    </font>
    <font>
      <sz val="10"/>
      <name val="UD デジタル 教科書体 N-R"/>
      <family val="1"/>
      <charset val="128"/>
    </font>
    <font>
      <sz val="9"/>
      <name val="UD デジタル 教科書体 N-R"/>
      <family val="1"/>
      <charset val="128"/>
    </font>
    <font>
      <sz val="8"/>
      <name val="BIZ UDゴシック"/>
      <family val="3"/>
      <charset val="128"/>
    </font>
    <font>
      <sz val="9"/>
      <name val="BIZ UDゴシック"/>
      <family val="3"/>
      <charset val="128"/>
    </font>
    <font>
      <sz val="10"/>
      <name val="BIZ UDゴシック"/>
      <family val="3"/>
      <charset val="128"/>
    </font>
    <font>
      <sz val="12"/>
      <name val="BIZ UDゴシック"/>
      <family val="3"/>
      <charset val="128"/>
    </font>
    <font>
      <sz val="7"/>
      <name val="BIZ UDゴシック"/>
      <family val="3"/>
      <charset val="128"/>
    </font>
    <font>
      <sz val="6"/>
      <name val="BIZ UDゴシック"/>
      <family val="3"/>
      <charset val="128"/>
    </font>
    <font>
      <sz val="7"/>
      <name val="BIZ UD明朝 Medium"/>
      <family val="1"/>
      <charset val="128"/>
    </font>
    <font>
      <sz val="8"/>
      <name val="BIZ UD明朝 Medium"/>
      <family val="1"/>
      <charset val="128"/>
    </font>
    <font>
      <sz val="9"/>
      <name val="BIZ UD明朝 Medium"/>
      <family val="1"/>
      <charset val="128"/>
    </font>
    <font>
      <sz val="11"/>
      <name val="BIZ UD明朝 Medium"/>
      <family val="1"/>
      <charset val="128"/>
    </font>
    <font>
      <sz val="9"/>
      <color rgb="FFFF0000"/>
      <name val="BIZ UD明朝 Medium"/>
      <family val="1"/>
      <charset val="128"/>
    </font>
    <font>
      <sz val="10"/>
      <name val="BIZ UD明朝 Medium"/>
      <family val="1"/>
      <charset val="128"/>
    </font>
    <font>
      <sz val="10"/>
      <color rgb="FFFF0000"/>
      <name val="BIZ UD明朝 Medium"/>
      <family val="1"/>
      <charset val="128"/>
    </font>
    <font>
      <u/>
      <sz val="8"/>
      <name val="BIZ UD明朝 Medium"/>
      <family val="1"/>
      <charset val="128"/>
    </font>
    <font>
      <sz val="11"/>
      <name val="BIZ UDPゴシック"/>
      <family val="3"/>
      <charset val="128"/>
    </font>
    <font>
      <sz val="7"/>
      <name val="UD デジタル 教科書体 N-R"/>
      <family val="1"/>
      <charset val="128"/>
    </font>
    <font>
      <sz val="8"/>
      <name val="UD デジタル 教科書体 N-R"/>
      <family val="1"/>
      <charset val="128"/>
    </font>
    <font>
      <u/>
      <sz val="9"/>
      <name val="BIZ UDゴシック"/>
      <family val="3"/>
      <charset val="128"/>
    </font>
    <font>
      <b/>
      <sz val="9"/>
      <color theme="0"/>
      <name val="BIZ UDゴシック"/>
      <family val="3"/>
      <charset val="128"/>
    </font>
    <font>
      <sz val="9"/>
      <color theme="7" tint="0.79998168889431442"/>
      <name val="BIZ UDゴシック"/>
      <family val="3"/>
      <charset val="128"/>
    </font>
    <font>
      <sz val="9"/>
      <color theme="0"/>
      <name val="BIZ UDゴシック"/>
      <family val="3"/>
      <charset val="128"/>
    </font>
    <font>
      <sz val="12"/>
      <color theme="1"/>
      <name val="BIZ UDゴシック"/>
      <family val="3"/>
      <charset val="128"/>
    </font>
    <font>
      <sz val="11"/>
      <color theme="1"/>
      <name val="BIZ UDゴシック"/>
      <family val="3"/>
      <charset val="128"/>
    </font>
    <font>
      <sz val="9"/>
      <color rgb="FFFF0000"/>
      <name val="BIZ UDゴシック"/>
      <family val="3"/>
      <charset val="128"/>
    </font>
    <font>
      <sz val="10"/>
      <color theme="1"/>
      <name val="BIZ UDゴシック"/>
      <family val="3"/>
      <charset val="128"/>
    </font>
    <font>
      <sz val="8"/>
      <color rgb="FFFF0000"/>
      <name val="BIZ UDゴシック"/>
      <family val="3"/>
      <charset val="128"/>
    </font>
    <font>
      <sz val="10"/>
      <color theme="0" tint="-0.34998626667073579"/>
      <name val="游ゴシック"/>
      <family val="3"/>
      <charset val="128"/>
      <scheme val="minor"/>
    </font>
    <font>
      <sz val="10"/>
      <color rgb="FF0000FF"/>
      <name val="游ゴシック"/>
      <family val="3"/>
      <charset val="128"/>
      <scheme val="minor"/>
    </font>
    <font>
      <b/>
      <sz val="12"/>
      <name val="BIZ UDゴシック"/>
      <family val="3"/>
      <charset val="128"/>
    </font>
    <font>
      <sz val="12"/>
      <color theme="1"/>
      <name val="游ゴシック"/>
      <family val="3"/>
      <charset val="128"/>
      <scheme val="minor"/>
    </font>
    <font>
      <sz val="11"/>
      <color theme="0" tint="-0.34998626667073579"/>
      <name val="游ゴシック"/>
      <family val="3"/>
      <charset val="128"/>
      <scheme val="minor"/>
    </font>
    <font>
      <sz val="14"/>
      <color theme="1"/>
      <name val="BIZ UDゴシック"/>
      <family val="3"/>
      <charset val="128"/>
    </font>
    <font>
      <b/>
      <sz val="12"/>
      <color theme="1"/>
      <name val="游ゴシック"/>
      <family val="3"/>
      <charset val="128"/>
      <scheme val="minor"/>
    </font>
    <font>
      <sz val="10"/>
      <color theme="1"/>
      <name val="Yu Gothic"/>
      <family val="3"/>
      <charset val="128"/>
    </font>
    <font>
      <sz val="9.1999999999999993"/>
      <color theme="1"/>
      <name val="游ゴシック"/>
      <family val="3"/>
      <charset val="128"/>
    </font>
    <font>
      <sz val="14"/>
      <color theme="1"/>
      <name val="BIZ UDPゴシック"/>
      <family val="3"/>
      <charset val="128"/>
    </font>
    <font>
      <sz val="10"/>
      <color theme="0"/>
      <name val="游ゴシック"/>
      <family val="3"/>
      <charset val="128"/>
      <scheme val="minor"/>
    </font>
    <font>
      <u/>
      <sz val="10"/>
      <name val="BIZ UD明朝 Medium"/>
      <family val="1"/>
      <charset val="128"/>
    </font>
    <font>
      <sz val="8"/>
      <name val="Segoe UI Symbol"/>
      <family val="1"/>
    </font>
    <font>
      <sz val="8"/>
      <color rgb="FF0000FF"/>
      <name val="BIZ UDゴシック"/>
      <family val="3"/>
      <charset val="128"/>
    </font>
    <font>
      <sz val="11"/>
      <color theme="0" tint="-0.249977111117893"/>
      <name val="ＭＳ Ｐ明朝"/>
      <family val="1"/>
      <charset val="128"/>
    </font>
    <font>
      <sz val="10"/>
      <color theme="1"/>
      <name val="Yu Gothic UI"/>
      <family val="3"/>
      <charset val="128"/>
    </font>
    <font>
      <sz val="9"/>
      <color rgb="FF000000"/>
      <name val="Meiryo UI"/>
      <family val="3"/>
      <charset val="128"/>
    </font>
    <font>
      <sz val="10"/>
      <color theme="1"/>
      <name val="ＭＳ Ｐゴシック"/>
      <family val="2"/>
      <charset val="128"/>
    </font>
    <font>
      <sz val="11"/>
      <color theme="1"/>
      <name val="ＭＳ ゴシック"/>
      <family val="3"/>
      <charset val="128"/>
    </font>
    <font>
      <sz val="10"/>
      <color theme="1"/>
      <name val="ＭＳ ゴシック"/>
      <family val="3"/>
      <charset val="128"/>
    </font>
    <font>
      <sz val="11"/>
      <color theme="1"/>
      <name val="ＭＳ Ｐ明朝"/>
      <family val="1"/>
      <charset val="128"/>
    </font>
    <font>
      <sz val="9"/>
      <color rgb="FFFF0000"/>
      <name val="UD デジタル 教科書体 N-R"/>
      <family val="1"/>
      <charset val="128"/>
    </font>
    <font>
      <sz val="9"/>
      <name val="ＭＳ 明朝"/>
      <family val="1"/>
      <charset val="128"/>
    </font>
    <font>
      <sz val="8"/>
      <name val="ＭＳ 明朝"/>
      <family val="1"/>
      <charset val="128"/>
    </font>
  </fonts>
  <fills count="2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A3EFD7"/>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E7FFEC"/>
        <bgColor indexed="64"/>
      </patternFill>
    </fill>
    <fill>
      <gradientFill type="path" left="0.5" right="0.5" top="0.5" bottom="0.5">
        <stop position="0">
          <color theme="0"/>
        </stop>
        <stop position="1">
          <color rgb="FFFFDE75"/>
        </stop>
      </gradientFill>
    </fill>
    <fill>
      <patternFill patternType="solid">
        <fgColor theme="0" tint="-0.249977111117893"/>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rgb="FFD6BBEB"/>
        <bgColor indexed="64"/>
      </patternFill>
    </fill>
  </fills>
  <borders count="1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theme="0" tint="-0.14996795556505021"/>
      </top>
      <bottom style="thin">
        <color indexed="64"/>
      </bottom>
      <diagonal/>
    </border>
    <border>
      <left style="thin">
        <color indexed="64"/>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thin">
        <color indexed="64"/>
      </left>
      <right/>
      <top/>
      <bottom style="thin">
        <color theme="0" tint="-0.14996795556505021"/>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auto="1"/>
      </right>
      <top style="thin">
        <color indexed="64"/>
      </top>
      <bottom style="medium">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theme="0" tint="-0.24994659260841701"/>
      </right>
      <top style="thin">
        <color indexed="64"/>
      </top>
      <bottom style="thin">
        <color indexed="64"/>
      </bottom>
      <diagonal/>
    </border>
    <border>
      <left style="medium">
        <color indexed="64"/>
      </left>
      <right style="thin">
        <color indexed="64"/>
      </right>
      <top/>
      <bottom/>
      <diagonal/>
    </border>
    <border>
      <left style="medium">
        <color indexed="64"/>
      </left>
      <right style="thin">
        <color theme="0" tint="-0.14996795556505021"/>
      </right>
      <top style="thin">
        <color indexed="64"/>
      </top>
      <bottom style="thin">
        <color indexed="64"/>
      </bottom>
      <diagonal/>
    </border>
    <border>
      <left style="thin">
        <color theme="0" tint="-0.14996795556505021"/>
      </left>
      <right style="medium">
        <color indexed="64"/>
      </right>
      <top style="thin">
        <color indexed="64"/>
      </top>
      <bottom style="thin">
        <color indexed="64"/>
      </bottom>
      <diagonal/>
    </border>
    <border>
      <left style="thin">
        <color theme="0" tint="-0.14996795556505021"/>
      </left>
      <right style="medium">
        <color indexed="64"/>
      </right>
      <top style="thin">
        <color indexed="64"/>
      </top>
      <bottom/>
      <diagonal/>
    </border>
    <border>
      <left style="thin">
        <color theme="0" tint="-0.14996795556505021"/>
      </left>
      <right/>
      <top style="thin">
        <color indexed="64"/>
      </top>
      <bottom style="thin">
        <color indexed="64"/>
      </bottom>
      <diagonal/>
    </border>
    <border>
      <left/>
      <right style="thin">
        <color theme="0" tint="-0.14996795556505021"/>
      </right>
      <top style="thin">
        <color indexed="64"/>
      </top>
      <bottom style="thin">
        <color indexed="64"/>
      </bottom>
      <diagonal/>
    </border>
    <border>
      <left/>
      <right style="thin">
        <color theme="0" tint="-0.14996795556505021"/>
      </right>
      <top/>
      <bottom style="thin">
        <color indexed="64"/>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theme="0" tint="-0.14996795556505021"/>
      </right>
      <top style="thin">
        <color indexed="64"/>
      </top>
      <bottom style="thin">
        <color theme="0" tint="-0.14996795556505021"/>
      </bottom>
      <diagonal/>
    </border>
    <border>
      <left style="thin">
        <color theme="0" tint="-0.14996795556505021"/>
      </left>
      <right/>
      <top style="thin">
        <color theme="0" tint="-0.14993743705557422"/>
      </top>
      <bottom style="thin">
        <color indexed="64"/>
      </bottom>
      <diagonal/>
    </border>
    <border>
      <left/>
      <right style="thin">
        <color indexed="64"/>
      </right>
      <top style="thin">
        <color theme="0" tint="-0.14993743705557422"/>
      </top>
      <bottom style="thin">
        <color indexed="64"/>
      </bottom>
      <diagonal/>
    </border>
    <border>
      <left style="thin">
        <color indexed="64"/>
      </left>
      <right/>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right/>
      <top/>
      <bottom style="mediumDashed">
        <color indexed="64"/>
      </bottom>
      <diagonal/>
    </border>
    <border>
      <left/>
      <right style="mediumDashed">
        <color indexed="64"/>
      </right>
      <top/>
      <bottom style="mediumDashed">
        <color indexed="64"/>
      </bottom>
      <diagonal/>
    </border>
    <border>
      <left style="thin">
        <color theme="0" tint="-0.14996795556505021"/>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medium">
        <color auto="1"/>
      </left>
      <right/>
      <top style="thin">
        <color theme="0" tint="-0.14996795556505021"/>
      </top>
      <bottom style="thin">
        <color indexed="64"/>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theme="4" tint="0.39997558519241921"/>
      </top>
      <bottom/>
      <diagonal/>
    </border>
    <border>
      <left style="thin">
        <color theme="0" tint="-0.24994659260841701"/>
      </left>
      <right/>
      <top style="thin">
        <color indexed="64"/>
      </top>
      <bottom style="thin">
        <color indexed="64"/>
      </bottom>
      <diagonal/>
    </border>
    <border>
      <left style="thin">
        <color indexed="64"/>
      </left>
      <right style="thin">
        <color theme="0" tint="-0.24994659260841701"/>
      </right>
      <top style="thin">
        <color indexed="64"/>
      </top>
      <bottom style="thin">
        <color theme="0" tint="-0.14996795556505021"/>
      </bottom>
      <diagonal/>
    </border>
    <border>
      <left style="thin">
        <color theme="0" tint="-0.24994659260841701"/>
      </left>
      <right style="thin">
        <color theme="0" tint="-0.24994659260841701"/>
      </right>
      <top style="thin">
        <color indexed="64"/>
      </top>
      <bottom style="thin">
        <color theme="0" tint="-0.14996795556505021"/>
      </bottom>
      <diagonal/>
    </border>
    <border>
      <left style="thin">
        <color theme="0" tint="-0.24994659260841701"/>
      </left>
      <right style="thin">
        <color indexed="64"/>
      </right>
      <top style="thin">
        <color indexed="64"/>
      </top>
      <bottom style="thin">
        <color theme="0" tint="-0.14996795556505021"/>
      </bottom>
      <diagonal/>
    </border>
    <border>
      <left style="thin">
        <color indexed="64"/>
      </left>
      <right style="thin">
        <color theme="0" tint="-0.2499465926084170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14996795556505021"/>
      </top>
      <bottom style="thin">
        <color theme="0" tint="-0.14996795556505021"/>
      </bottom>
      <diagonal/>
    </border>
    <border>
      <left style="thin">
        <color theme="0" tint="-0.24994659260841701"/>
      </left>
      <right style="thin">
        <color indexed="64"/>
      </right>
      <top style="thin">
        <color theme="0" tint="-0.14996795556505021"/>
      </top>
      <bottom style="thin">
        <color theme="0" tint="-0.14996795556505021"/>
      </bottom>
      <diagonal/>
    </border>
    <border>
      <left style="thin">
        <color indexed="64"/>
      </left>
      <right style="thin">
        <color theme="0" tint="-0.24994659260841701"/>
      </right>
      <top style="thin">
        <color theme="0" tint="-0.14996795556505021"/>
      </top>
      <bottom style="thin">
        <color indexed="64"/>
      </bottom>
      <diagonal/>
    </border>
    <border>
      <left style="thin">
        <color theme="0" tint="-0.24994659260841701"/>
      </left>
      <right style="thin">
        <color theme="0" tint="-0.24994659260841701"/>
      </right>
      <top style="thin">
        <color theme="0" tint="-0.14996795556505021"/>
      </top>
      <bottom style="thin">
        <color indexed="64"/>
      </bottom>
      <diagonal/>
    </border>
    <border>
      <left style="thin">
        <color theme="1"/>
      </left>
      <right style="thin">
        <color theme="0" tint="-0.14996795556505021"/>
      </right>
      <top style="thin">
        <color indexed="64"/>
      </top>
      <bottom style="thin">
        <color indexed="64"/>
      </bottom>
      <diagonal/>
    </border>
    <border>
      <left style="thin">
        <color theme="0" tint="-0.14996795556505021"/>
      </left>
      <right style="thin">
        <color theme="0" tint="-0.24994659260841701"/>
      </right>
      <top style="thin">
        <color indexed="64"/>
      </top>
      <bottom style="thin">
        <color indexed="64"/>
      </bottom>
      <diagonal/>
    </border>
    <border>
      <left style="thin">
        <color theme="1"/>
      </left>
      <right style="thin">
        <color theme="0" tint="-0.14996795556505021"/>
      </right>
      <top style="thin">
        <color indexed="64"/>
      </top>
      <bottom/>
      <diagonal/>
    </border>
    <border>
      <left style="thin">
        <color theme="0" tint="-0.14996795556505021"/>
      </left>
      <right style="thin">
        <color theme="0" tint="-0.24994659260841701"/>
      </right>
      <top style="thin">
        <color indexed="64"/>
      </top>
      <bottom/>
      <diagonal/>
    </border>
    <border>
      <left style="thin">
        <color theme="1"/>
      </left>
      <right style="thin">
        <color theme="0" tint="-0.14996795556505021"/>
      </right>
      <top/>
      <bottom style="thin">
        <color indexed="64"/>
      </bottom>
      <diagonal/>
    </border>
    <border>
      <left style="thin">
        <color theme="0" tint="-0.14996795556505021"/>
      </left>
      <right style="thin">
        <color theme="0" tint="-0.24994659260841701"/>
      </right>
      <top/>
      <bottom style="thin">
        <color indexed="64"/>
      </bottom>
      <diagonal/>
    </border>
    <border>
      <left style="thin">
        <color theme="0" tint="-0.24994659260841701"/>
      </left>
      <right style="thin">
        <color theme="0" tint="-0.14996795556505021"/>
      </right>
      <top style="thin">
        <color indexed="64"/>
      </top>
      <bottom style="thin">
        <color indexed="64"/>
      </bottom>
      <diagonal/>
    </border>
    <border>
      <left style="thin">
        <color theme="0" tint="-0.24994659260841701"/>
      </left>
      <right style="thin">
        <color theme="0" tint="-0.14996795556505021"/>
      </right>
      <top style="thin">
        <color indexed="64"/>
      </top>
      <bottom/>
      <diagonal/>
    </border>
    <border>
      <left style="thin">
        <color theme="0" tint="-0.24994659260841701"/>
      </left>
      <right style="thin">
        <color theme="0" tint="-0.14996795556505021"/>
      </right>
      <top/>
      <bottom style="thin">
        <color indexed="64"/>
      </bottom>
      <diagonal/>
    </border>
    <border>
      <left style="thin">
        <color theme="0" tint="-0.24994659260841701"/>
      </left>
      <right style="thin">
        <color theme="0" tint="-0.14996795556505021"/>
      </right>
      <top style="thin">
        <color indexed="64"/>
      </top>
      <bottom style="thin">
        <color theme="1"/>
      </bottom>
      <diagonal/>
    </border>
    <border>
      <left style="thin">
        <color theme="0" tint="-0.14996795556505021"/>
      </left>
      <right style="thin">
        <color theme="0" tint="-0.24994659260841701"/>
      </right>
      <top style="thin">
        <color indexed="64"/>
      </top>
      <bottom style="thin">
        <color theme="1"/>
      </bottom>
      <diagonal/>
    </border>
    <border>
      <left style="thin">
        <color theme="0" tint="-0.499984740745262"/>
      </left>
      <right/>
      <top style="thin">
        <color theme="0" tint="-0.499984740745262"/>
      </top>
      <bottom style="thin">
        <color theme="0" tint="-0.34998626667073579"/>
      </bottom>
      <diagonal/>
    </border>
    <border>
      <left/>
      <right/>
      <top style="thin">
        <color theme="0" tint="-0.499984740745262"/>
      </top>
      <bottom style="thin">
        <color theme="0" tint="-0.34998626667073579"/>
      </bottom>
      <diagonal/>
    </border>
    <border>
      <left/>
      <right style="thin">
        <color theme="0" tint="-0.499984740745262"/>
      </right>
      <top style="thin">
        <color theme="0" tint="-0.499984740745262"/>
      </top>
      <bottom style="thin">
        <color theme="0" tint="-0.34998626667073579"/>
      </bottom>
      <diagonal/>
    </border>
    <border>
      <left/>
      <right/>
      <top style="thin">
        <color theme="0" tint="-0.34998626667073579"/>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medium">
        <color indexed="64"/>
      </right>
      <top style="medium">
        <color indexed="64"/>
      </top>
      <bottom style="medium">
        <color indexed="64"/>
      </bottom>
      <diagonal/>
    </border>
    <border>
      <left style="medium">
        <color indexed="64"/>
      </left>
      <right style="thin">
        <color theme="0" tint="-0.14996795556505021"/>
      </right>
      <top style="medium">
        <color indexed="64"/>
      </top>
      <bottom style="medium">
        <color indexed="64"/>
      </bottom>
      <diagonal/>
    </border>
    <border>
      <left style="medium">
        <color indexed="64"/>
      </left>
      <right style="medium">
        <color indexed="64"/>
      </right>
      <top/>
      <bottom style="medium">
        <color indexed="64"/>
      </bottom>
      <diagonal/>
    </border>
    <border>
      <left style="thin">
        <color theme="0" tint="-0.24994659260841701"/>
      </left>
      <right style="thin">
        <color indexed="64"/>
      </right>
      <top style="thin">
        <color theme="0" tint="-0.14996795556505021"/>
      </top>
      <bottom style="thin">
        <color indexed="64"/>
      </bottom>
      <diagonal/>
    </border>
    <border>
      <left/>
      <right/>
      <top style="thin">
        <color theme="4" tint="0.39997558519241921"/>
      </top>
      <bottom style="thin">
        <color theme="4" tint="0.39997558519241921"/>
      </bottom>
      <diagonal/>
    </border>
    <border>
      <left style="medium">
        <color indexed="64"/>
      </left>
      <right style="medium">
        <color indexed="64"/>
      </right>
      <top/>
      <bottom/>
      <diagonal/>
    </border>
    <border>
      <left style="medium">
        <color indexed="64"/>
      </left>
      <right style="mediumDashed">
        <color indexed="64"/>
      </right>
      <top/>
      <bottom style="medium">
        <color indexed="64"/>
      </bottom>
      <diagonal/>
    </border>
    <border>
      <left style="medium">
        <color indexed="64"/>
      </left>
      <right style="thin">
        <color theme="0" tint="-0.14996795556505021"/>
      </right>
      <top style="medium">
        <color indexed="64"/>
      </top>
      <bottom style="thin">
        <color theme="0" tint="-0.14996795556505021"/>
      </bottom>
      <diagonal/>
    </border>
    <border>
      <left style="thin">
        <color theme="0" tint="-0.14996795556505021"/>
      </left>
      <right style="medium">
        <color indexed="64"/>
      </right>
      <top style="medium">
        <color indexed="64"/>
      </top>
      <bottom style="thin">
        <color theme="0" tint="-0.14996795556505021"/>
      </bottom>
      <diagonal/>
    </border>
    <border>
      <left style="medium">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indexed="64"/>
      </right>
      <top style="thin">
        <color theme="0" tint="-0.14996795556505021"/>
      </top>
      <bottom style="thin">
        <color theme="0" tint="-0.14996795556505021"/>
      </bottom>
      <diagonal/>
    </border>
    <border>
      <left style="medium">
        <color indexed="64"/>
      </left>
      <right style="thin">
        <color theme="0" tint="-0.14996795556505021"/>
      </right>
      <top style="thin">
        <color theme="0" tint="-0.14996795556505021"/>
      </top>
      <bottom style="medium">
        <color indexed="64"/>
      </bottom>
      <diagonal/>
    </border>
    <border>
      <left style="thin">
        <color theme="0" tint="-0.14996795556505021"/>
      </left>
      <right style="medium">
        <color indexed="64"/>
      </right>
      <top style="thin">
        <color theme="0" tint="-0.14996795556505021"/>
      </top>
      <bottom style="medium">
        <color indexed="64"/>
      </bottom>
      <diagonal/>
    </border>
    <border>
      <left style="thin">
        <color theme="0" tint="-0.14996795556505021"/>
      </left>
      <right/>
      <top style="medium">
        <color indexed="64"/>
      </top>
      <bottom style="medium">
        <color indexed="64"/>
      </bottom>
      <diagonal/>
    </border>
    <border>
      <left/>
      <right style="mediumDashed">
        <color indexed="64"/>
      </right>
      <top/>
      <bottom style="medium">
        <color indexed="64"/>
      </bottom>
      <diagonal/>
    </border>
    <border>
      <left style="thin">
        <color rgb="FF0000FF"/>
      </left>
      <right/>
      <top style="thin">
        <color rgb="FF0000FF"/>
      </top>
      <bottom/>
      <diagonal/>
    </border>
    <border>
      <left/>
      <right/>
      <top style="thin">
        <color rgb="FF0000FF"/>
      </top>
      <bottom/>
      <diagonal/>
    </border>
    <border>
      <left/>
      <right style="thin">
        <color rgb="FF0000FF"/>
      </right>
      <top style="thin">
        <color rgb="FF0000FF"/>
      </top>
      <bottom/>
      <diagonal/>
    </border>
    <border>
      <left style="thin">
        <color rgb="FF0000FF"/>
      </left>
      <right/>
      <top/>
      <bottom/>
      <diagonal/>
    </border>
    <border>
      <left/>
      <right style="thin">
        <color rgb="FF0000FF"/>
      </right>
      <top/>
      <bottom/>
      <diagonal/>
    </border>
    <border>
      <left style="thin">
        <color rgb="FF0000FF"/>
      </left>
      <right style="medium">
        <color indexed="64"/>
      </right>
      <top/>
      <bottom/>
      <diagonal/>
    </border>
    <border>
      <left style="thin">
        <color rgb="FF0000FF"/>
      </left>
      <right/>
      <top/>
      <bottom style="thin">
        <color rgb="FF0000FF"/>
      </bottom>
      <diagonal/>
    </border>
    <border>
      <left/>
      <right/>
      <top/>
      <bottom style="thin">
        <color rgb="FF0000FF"/>
      </bottom>
      <diagonal/>
    </border>
    <border>
      <left/>
      <right style="thin">
        <color rgb="FF0000FF"/>
      </right>
      <top/>
      <bottom style="thin">
        <color rgb="FF0000FF"/>
      </bottom>
      <diagonal/>
    </border>
    <border>
      <left style="medium">
        <color indexed="64"/>
      </left>
      <right style="medium">
        <color indexed="64"/>
      </right>
      <top style="mediumDashed">
        <color indexed="64"/>
      </top>
      <bottom/>
      <diagonal/>
    </border>
    <border>
      <left style="medium">
        <color indexed="64"/>
      </left>
      <right style="mediumDashed">
        <color indexed="64"/>
      </right>
      <top style="mediumDashed">
        <color indexed="64"/>
      </top>
      <bottom/>
      <diagonal/>
    </border>
    <border>
      <left style="mediumDashed">
        <color indexed="64"/>
      </left>
      <right style="mediumDashed">
        <color indexed="64"/>
      </right>
      <top style="medium">
        <color indexed="64"/>
      </top>
      <bottom/>
      <diagonal/>
    </border>
    <border>
      <left style="mediumDashed">
        <color indexed="64"/>
      </left>
      <right style="mediumDashed">
        <color indexed="64"/>
      </right>
      <top/>
      <bottom style="mediumDashed">
        <color indexed="64"/>
      </bottom>
      <diagonal/>
    </border>
    <border>
      <left style="medium">
        <color auto="1"/>
      </left>
      <right style="medium">
        <color auto="1"/>
      </right>
      <top style="medium">
        <color auto="1"/>
      </top>
      <bottom style="medium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thin">
        <color theme="0" tint="-0.14996795556505021"/>
      </left>
      <right/>
      <top/>
      <bottom/>
      <diagonal/>
    </border>
    <border>
      <left style="thin">
        <color theme="0" tint="-0.499984740745262"/>
      </left>
      <right/>
      <top style="thin">
        <color theme="0" tint="-0.499984740745262"/>
      </top>
      <bottom/>
      <diagonal/>
    </border>
    <border>
      <left/>
      <right style="medium">
        <color indexed="64"/>
      </right>
      <top style="mediumDashed">
        <color indexed="64"/>
      </top>
      <bottom/>
      <diagonal/>
    </border>
    <border>
      <left style="mediumDashed">
        <color auto="1"/>
      </left>
      <right style="mediumDashed">
        <color auto="1"/>
      </right>
      <top style="mediumDashed">
        <color auto="1"/>
      </top>
      <bottom/>
      <diagonal/>
    </border>
    <border>
      <left style="mediumDashed">
        <color indexed="64"/>
      </left>
      <right/>
      <top/>
      <bottom style="mediumDashed">
        <color indexed="64"/>
      </bottom>
      <diagonal/>
    </border>
    <border>
      <left style="thin">
        <color indexed="64"/>
      </left>
      <right style="thin">
        <color theme="0" tint="-0.24994659260841701"/>
      </right>
      <top style="thin">
        <color indexed="64"/>
      </top>
      <bottom style="hair">
        <color theme="1"/>
      </bottom>
      <diagonal/>
    </border>
    <border>
      <left style="thin">
        <color theme="0" tint="-0.24994659260841701"/>
      </left>
      <right style="thin">
        <color theme="0" tint="-0.24994659260841701"/>
      </right>
      <top style="thin">
        <color indexed="64"/>
      </top>
      <bottom style="hair">
        <color theme="1"/>
      </bottom>
      <diagonal/>
    </border>
    <border>
      <left style="thin">
        <color theme="0" tint="-0.24994659260841701"/>
      </left>
      <right style="hair">
        <color theme="1"/>
      </right>
      <top style="thin">
        <color indexed="64"/>
      </top>
      <bottom style="hair">
        <color theme="1"/>
      </bottom>
      <diagonal/>
    </border>
    <border>
      <left style="mediumDashed">
        <color indexed="64"/>
      </left>
      <right style="mediumDashed">
        <color indexed="64"/>
      </right>
      <top/>
      <bottom/>
      <diagonal/>
    </border>
    <border>
      <left style="thin">
        <color theme="0" tint="-0.2499465926084170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0" tint="-0.14996795556505021"/>
      </right>
      <top style="thin">
        <color indexed="64"/>
      </top>
      <bottom/>
      <diagonal/>
    </border>
    <border>
      <left style="thin">
        <color theme="0" tint="-0.14996795556505021"/>
      </left>
      <right/>
      <top style="thin">
        <color indexed="64"/>
      </top>
      <bottom/>
      <diagonal/>
    </border>
    <border>
      <left/>
      <right style="thin">
        <color theme="0" tint="-0.499984740745262"/>
      </right>
      <top style="thin">
        <color indexed="64"/>
      </top>
      <bottom/>
      <diagonal/>
    </border>
    <border>
      <left style="thin">
        <color theme="0" tint="-0.499984740745262"/>
      </left>
      <right/>
      <top style="thin">
        <color indexed="64"/>
      </top>
      <bottom/>
      <diagonal/>
    </border>
    <border>
      <left/>
      <right style="hair">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hair">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applyNumberFormat="0" applyFill="0" applyBorder="0" applyAlignment="0" applyProtection="0">
      <alignment vertical="center"/>
    </xf>
    <xf numFmtId="0" fontId="78" fillId="0" borderId="0">
      <alignment vertical="center"/>
    </xf>
  </cellStyleXfs>
  <cellXfs count="1357">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8" xfId="0" applyFont="1" applyBorder="1">
      <alignment vertical="center"/>
    </xf>
    <xf numFmtId="0" fontId="5" fillId="0" borderId="0" xfId="0" applyFont="1" applyAlignment="1">
      <alignment horizontal="center" vertical="center"/>
    </xf>
    <xf numFmtId="0" fontId="8" fillId="0" borderId="0" xfId="0" applyFont="1" applyAlignment="1">
      <alignment vertical="center" wrapText="1"/>
    </xf>
    <xf numFmtId="0" fontId="9" fillId="0" borderId="0" xfId="0" applyFont="1">
      <alignment vertical="center"/>
    </xf>
    <xf numFmtId="176" fontId="4" fillId="0" borderId="0" xfId="0" applyNumberFormat="1" applyFont="1" applyAlignment="1">
      <alignment horizontal="lef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8" fillId="0" borderId="0" xfId="0" applyFont="1">
      <alignment vertical="center"/>
    </xf>
    <xf numFmtId="0" fontId="8" fillId="0" borderId="0" xfId="0" applyFont="1" applyAlignment="1"/>
    <xf numFmtId="0" fontId="4" fillId="0" borderId="0" xfId="0" applyFont="1" applyAlignment="1">
      <alignment horizontal="center" vertical="center" wrapText="1"/>
    </xf>
    <xf numFmtId="0" fontId="8" fillId="0" borderId="0" xfId="0" applyFont="1" applyAlignment="1">
      <alignment vertical="top" wrapText="1"/>
    </xf>
    <xf numFmtId="0" fontId="9" fillId="2" borderId="0" xfId="0" applyFont="1" applyFill="1">
      <alignment vertical="center"/>
    </xf>
    <xf numFmtId="38" fontId="4" fillId="0" borderId="0" xfId="0" applyNumberFormat="1" applyFont="1" applyAlignment="1">
      <alignment horizontal="right" vertical="center" wrapText="1"/>
    </xf>
    <xf numFmtId="0" fontId="4" fillId="0" borderId="0" xfId="0" applyFont="1" applyAlignment="1">
      <alignment horizontal="right" vertical="center" wrapText="1"/>
    </xf>
    <xf numFmtId="0" fontId="14" fillId="0" borderId="0" xfId="0" applyFont="1" applyAlignment="1">
      <alignment horizontal="right"/>
    </xf>
    <xf numFmtId="0" fontId="8" fillId="0" borderId="4" xfId="0" applyFont="1" applyBorder="1">
      <alignment vertical="center"/>
    </xf>
    <xf numFmtId="0" fontId="8" fillId="0" borderId="14" xfId="0" applyFont="1" applyBorder="1" applyAlignment="1">
      <alignment horizontal="left" vertical="center"/>
    </xf>
    <xf numFmtId="0" fontId="11" fillId="0" borderId="0" xfId="0" applyFont="1">
      <alignment vertical="center"/>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top"/>
    </xf>
    <xf numFmtId="0" fontId="4" fillId="0" borderId="9" xfId="0" applyFont="1" applyBorder="1">
      <alignment vertical="center"/>
    </xf>
    <xf numFmtId="0" fontId="17" fillId="2" borderId="0" xfId="0" applyFont="1" applyFill="1">
      <alignment vertical="center"/>
    </xf>
    <xf numFmtId="0" fontId="4" fillId="0" borderId="0" xfId="0" applyFont="1" applyAlignment="1">
      <alignment vertical="center" wrapText="1"/>
    </xf>
    <xf numFmtId="0" fontId="8" fillId="0" borderId="0" xfId="0" applyFont="1" applyAlignment="1">
      <alignment horizontal="right"/>
    </xf>
    <xf numFmtId="0" fontId="11" fillId="0" borderId="0" xfId="0" applyFont="1" applyAlignment="1">
      <alignment horizontal="center" vertical="center" wrapText="1"/>
    </xf>
    <xf numFmtId="0" fontId="11" fillId="0" borderId="0" xfId="0" applyFont="1" applyAlignment="1">
      <alignment horizontal="center" vertical="center"/>
    </xf>
    <xf numFmtId="38" fontId="11" fillId="0" borderId="0" xfId="1" applyFont="1" applyFill="1" applyBorder="1" applyAlignment="1">
      <alignment horizontal="center" vertical="center" wrapText="1"/>
    </xf>
    <xf numFmtId="0" fontId="4" fillId="0" borderId="0" xfId="0" applyFont="1" applyAlignment="1">
      <alignment vertical="top" wrapText="1"/>
    </xf>
    <xf numFmtId="0" fontId="8" fillId="0" borderId="0" xfId="0" applyFont="1" applyAlignment="1">
      <alignment horizontal="left" vertical="center"/>
    </xf>
    <xf numFmtId="0" fontId="4" fillId="0" borderId="0" xfId="0" applyFont="1" applyAlignment="1">
      <alignment horizontal="left" vertical="top" wrapText="1"/>
    </xf>
    <xf numFmtId="0" fontId="4" fillId="0" borderId="9" xfId="0" applyFont="1" applyBorder="1" applyAlignment="1">
      <alignment horizontal="left" vertical="center"/>
    </xf>
    <xf numFmtId="0" fontId="8" fillId="0" borderId="5" xfId="0" applyFont="1" applyBorder="1" applyAlignment="1">
      <alignment horizontal="right" vertical="center"/>
    </xf>
    <xf numFmtId="0" fontId="8" fillId="0" borderId="7" xfId="0" applyFont="1" applyBorder="1" applyAlignment="1">
      <alignment horizontal="left" vertical="center"/>
    </xf>
    <xf numFmtId="0" fontId="4" fillId="0" borderId="20" xfId="0" applyFont="1" applyBorder="1">
      <alignment vertical="center"/>
    </xf>
    <xf numFmtId="0" fontId="4" fillId="0" borderId="0" xfId="0" applyFont="1" applyAlignment="1">
      <alignment vertical="top"/>
    </xf>
    <xf numFmtId="0" fontId="4" fillId="0" borderId="2" xfId="0" applyFont="1" applyBorder="1" applyAlignment="1">
      <alignment horizontal="center" vertical="center"/>
    </xf>
    <xf numFmtId="0" fontId="6" fillId="0" borderId="8" xfId="0" applyFont="1" applyBorder="1">
      <alignment vertical="center"/>
    </xf>
    <xf numFmtId="0" fontId="7" fillId="0" borderId="4" xfId="0" applyFont="1" applyBorder="1" applyAlignment="1">
      <alignment vertical="top"/>
    </xf>
    <xf numFmtId="0" fontId="7" fillId="0" borderId="8" xfId="0" applyFont="1" applyBorder="1" applyAlignment="1">
      <alignment vertical="top"/>
    </xf>
    <xf numFmtId="0" fontId="16" fillId="0" borderId="0" xfId="0" applyFont="1" applyAlignment="1">
      <alignment vertical="top"/>
    </xf>
    <xf numFmtId="0" fontId="8" fillId="0" borderId="0" xfId="0" applyFont="1" applyAlignment="1">
      <alignment vertical="top"/>
    </xf>
    <xf numFmtId="0" fontId="8" fillId="0" borderId="0" xfId="0" applyFont="1" applyAlignment="1">
      <alignment horizontal="center" vertical="center"/>
    </xf>
    <xf numFmtId="0" fontId="8" fillId="0" borderId="0" xfId="0" applyFont="1" applyAlignment="1">
      <alignment horizontal="left" vertical="center" wrapText="1"/>
    </xf>
    <xf numFmtId="0" fontId="12" fillId="0" borderId="0" xfId="0" applyFont="1">
      <alignment vertical="center"/>
    </xf>
    <xf numFmtId="0" fontId="8" fillId="0" borderId="0" xfId="0" applyFont="1" applyAlignment="1">
      <alignment horizontal="center" vertical="top" wrapText="1"/>
    </xf>
    <xf numFmtId="0" fontId="10" fillId="0" borderId="0" xfId="0" applyFont="1" applyAlignment="1">
      <alignment horizontal="center" vertical="center" wrapText="1"/>
    </xf>
    <xf numFmtId="0" fontId="4" fillId="5" borderId="18" xfId="0" applyFont="1" applyFill="1" applyBorder="1">
      <alignment vertical="center"/>
    </xf>
    <xf numFmtId="0" fontId="4" fillId="5" borderId="6" xfId="0" applyFont="1" applyFill="1" applyBorder="1" applyAlignment="1">
      <alignment horizontal="left" vertical="center" wrapText="1"/>
    </xf>
    <xf numFmtId="0" fontId="4" fillId="5" borderId="6" xfId="0" applyFont="1" applyFill="1" applyBorder="1" applyAlignment="1">
      <alignment vertical="center" wrapText="1"/>
    </xf>
    <xf numFmtId="0" fontId="8" fillId="4" borderId="51" xfId="0" applyFont="1" applyFill="1" applyBorder="1">
      <alignment vertical="center"/>
    </xf>
    <xf numFmtId="0" fontId="12" fillId="0" borderId="9" xfId="0" applyFont="1" applyBorder="1" applyAlignment="1">
      <alignment vertical="top"/>
    </xf>
    <xf numFmtId="0" fontId="8" fillId="4" borderId="54" xfId="0" applyFont="1" applyFill="1" applyBorder="1">
      <alignment vertical="center"/>
    </xf>
    <xf numFmtId="0" fontId="8" fillId="3" borderId="6" xfId="0" applyFont="1" applyFill="1" applyBorder="1" applyAlignment="1">
      <alignment vertical="top"/>
    </xf>
    <xf numFmtId="0" fontId="8" fillId="3" borderId="7" xfId="0" applyFont="1" applyFill="1" applyBorder="1" applyAlignment="1">
      <alignment vertical="top"/>
    </xf>
    <xf numFmtId="0" fontId="8" fillId="3" borderId="6" xfId="0" applyFont="1" applyFill="1" applyBorder="1">
      <alignment vertical="center"/>
    </xf>
    <xf numFmtId="0" fontId="11" fillId="0" borderId="2" xfId="0" applyFont="1" applyBorder="1">
      <alignment vertical="center"/>
    </xf>
    <xf numFmtId="0" fontId="11" fillId="0" borderId="2" xfId="0" applyFont="1" applyBorder="1" applyAlignment="1">
      <alignment vertical="top"/>
    </xf>
    <xf numFmtId="0" fontId="11" fillId="0" borderId="4" xfId="0" applyFont="1" applyBorder="1" applyAlignment="1">
      <alignment vertical="top"/>
    </xf>
    <xf numFmtId="49" fontId="4" fillId="0" borderId="0" xfId="0" applyNumberFormat="1" applyFont="1" applyAlignment="1">
      <alignment horizontal="right" vertical="center"/>
    </xf>
    <xf numFmtId="0" fontId="5" fillId="0" borderId="0" xfId="0" applyFont="1" applyAlignment="1">
      <alignment vertical="top"/>
    </xf>
    <xf numFmtId="0" fontId="16" fillId="0" borderId="4" xfId="0" applyFont="1" applyBorder="1" applyAlignment="1">
      <alignment vertical="top"/>
    </xf>
    <xf numFmtId="0" fontId="11" fillId="0" borderId="20" xfId="0" applyFont="1" applyBorder="1">
      <alignment vertical="center"/>
    </xf>
    <xf numFmtId="0" fontId="4" fillId="0" borderId="4" xfId="0" applyFont="1" applyBorder="1" applyAlignment="1">
      <alignment horizontal="right" vertical="top"/>
    </xf>
    <xf numFmtId="0" fontId="4" fillId="5" borderId="46" xfId="0" applyFont="1" applyFill="1" applyBorder="1">
      <alignment vertical="center"/>
    </xf>
    <xf numFmtId="0" fontId="11" fillId="3" borderId="59" xfId="0" applyFont="1" applyFill="1" applyBorder="1" applyAlignment="1">
      <alignment vertical="center" wrapText="1"/>
    </xf>
    <xf numFmtId="0" fontId="12" fillId="0" borderId="0" xfId="0" applyFont="1" applyAlignment="1">
      <alignment vertical="top"/>
    </xf>
    <xf numFmtId="0" fontId="8" fillId="0" borderId="0" xfId="0" applyFont="1" applyAlignment="1">
      <alignment horizontal="left" vertical="top" wrapText="1"/>
    </xf>
    <xf numFmtId="0" fontId="4" fillId="0" borderId="21" xfId="0" applyFont="1" applyBorder="1" applyAlignment="1">
      <alignment horizontal="left" vertical="top"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8" fillId="0" borderId="21" xfId="0" applyFont="1" applyBorder="1" applyAlignment="1">
      <alignment horizontal="left" vertical="top" wrapText="1"/>
    </xf>
    <xf numFmtId="0" fontId="8" fillId="0" borderId="21" xfId="0" applyFont="1" applyBorder="1" applyAlignment="1">
      <alignment vertical="top"/>
    </xf>
    <xf numFmtId="0" fontId="4" fillId="0" borderId="16" xfId="0" applyFont="1" applyBorder="1">
      <alignment vertical="center"/>
    </xf>
    <xf numFmtId="0" fontId="11" fillId="0" borderId="8" xfId="0" applyFont="1" applyBorder="1">
      <alignment vertical="center"/>
    </xf>
    <xf numFmtId="0" fontId="11" fillId="0" borderId="8" xfId="0" applyFont="1" applyBorder="1" applyAlignment="1">
      <alignment vertical="top" wrapText="1"/>
    </xf>
    <xf numFmtId="0" fontId="12" fillId="0" borderId="0" xfId="0" applyFont="1" applyAlignment="1">
      <alignment horizontal="center" vertical="center"/>
    </xf>
    <xf numFmtId="0" fontId="12" fillId="0" borderId="0" xfId="0" applyFont="1" applyAlignment="1">
      <alignment horizontal="left" vertical="top" wrapText="1"/>
    </xf>
    <xf numFmtId="0" fontId="8" fillId="3" borderId="7" xfId="0" applyFont="1" applyFill="1" applyBorder="1">
      <alignment vertical="center"/>
    </xf>
    <xf numFmtId="0" fontId="11" fillId="3" borderId="6" xfId="0" applyFont="1" applyFill="1" applyBorder="1">
      <alignment vertical="center"/>
    </xf>
    <xf numFmtId="0" fontId="8" fillId="0" borderId="16" xfId="0" applyFont="1" applyBorder="1">
      <alignment vertical="center"/>
    </xf>
    <xf numFmtId="0" fontId="11" fillId="0" borderId="15" xfId="0" applyFont="1" applyBorder="1">
      <alignment vertical="center"/>
    </xf>
    <xf numFmtId="0" fontId="9" fillId="0" borderId="21" xfId="0" applyFont="1" applyBorder="1">
      <alignment vertical="center"/>
    </xf>
    <xf numFmtId="0" fontId="9"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7" borderId="5" xfId="0" applyFont="1" applyFill="1" applyBorder="1">
      <alignment vertical="center"/>
    </xf>
    <xf numFmtId="0" fontId="4" fillId="7" borderId="7" xfId="0" applyFont="1" applyFill="1" applyBorder="1">
      <alignment vertical="center"/>
    </xf>
    <xf numFmtId="0" fontId="12" fillId="3" borderId="7" xfId="0" applyFont="1" applyFill="1" applyBorder="1" applyAlignment="1">
      <alignment horizontal="center" vertical="center"/>
    </xf>
    <xf numFmtId="0" fontId="8" fillId="0" borderId="21" xfId="0" applyFont="1" applyBorder="1" applyAlignment="1">
      <alignment vertical="top" wrapText="1"/>
    </xf>
    <xf numFmtId="0" fontId="12" fillId="0" borderId="0" xfId="0" applyFont="1" applyAlignment="1">
      <alignment horizontal="center" vertical="top"/>
    </xf>
    <xf numFmtId="49" fontId="4" fillId="3" borderId="24" xfId="0" applyNumberFormat="1" applyFont="1" applyFill="1" applyBorder="1">
      <alignment vertical="center"/>
    </xf>
    <xf numFmtId="49" fontId="4" fillId="3" borderId="23" xfId="0" applyNumberFormat="1" applyFont="1" applyFill="1" applyBorder="1">
      <alignment vertical="center"/>
    </xf>
    <xf numFmtId="0" fontId="11" fillId="0" borderId="0" xfId="0" applyFont="1" applyAlignment="1">
      <alignment horizontal="right" vertical="top" wrapText="1"/>
    </xf>
    <xf numFmtId="0" fontId="11" fillId="0" borderId="0" xfId="0" applyFont="1" applyAlignment="1">
      <alignment horizontal="right" vertical="top"/>
    </xf>
    <xf numFmtId="0" fontId="12" fillId="0" borderId="18" xfId="0" applyFont="1" applyBorder="1" applyAlignment="1">
      <alignment horizontal="right" vertical="center"/>
    </xf>
    <xf numFmtId="0" fontId="12" fillId="0" borderId="0" xfId="0" applyFont="1" applyAlignment="1">
      <alignment horizontal="right" vertical="center"/>
    </xf>
    <xf numFmtId="0" fontId="12" fillId="0" borderId="0" xfId="0" applyFont="1" applyAlignment="1">
      <alignment horizontal="center" vertical="center" wrapText="1"/>
    </xf>
    <xf numFmtId="0" fontId="12" fillId="0" borderId="18" xfId="0" applyFont="1" applyBorder="1" applyAlignment="1">
      <alignment horizontal="center" vertical="center"/>
    </xf>
    <xf numFmtId="0" fontId="11" fillId="3" borderId="7" xfId="0" applyFont="1" applyFill="1" applyBorder="1">
      <alignment vertical="center"/>
    </xf>
    <xf numFmtId="0" fontId="11" fillId="0" borderId="10" xfId="0" applyFont="1" applyBorder="1" applyAlignment="1">
      <alignment vertical="top"/>
    </xf>
    <xf numFmtId="0" fontId="16" fillId="0" borderId="11" xfId="0" applyFont="1" applyBorder="1" applyAlignment="1">
      <alignment vertical="top"/>
    </xf>
    <xf numFmtId="0" fontId="11" fillId="0" borderId="11" xfId="0" applyFont="1" applyBorder="1">
      <alignment vertical="center"/>
    </xf>
    <xf numFmtId="0" fontId="11" fillId="0" borderId="11" xfId="0" applyFont="1" applyBorder="1" applyAlignment="1">
      <alignment vertical="top"/>
    </xf>
    <xf numFmtId="0" fontId="16" fillId="0" borderId="4" xfId="0" applyFont="1" applyBorder="1">
      <alignment vertical="center"/>
    </xf>
    <xf numFmtId="0" fontId="14" fillId="0" borderId="0" xfId="0" applyFont="1" applyAlignment="1">
      <alignment horizontal="right" vertical="center"/>
    </xf>
    <xf numFmtId="0" fontId="4" fillId="0" borderId="4" xfId="0" applyFont="1" applyBorder="1" applyAlignment="1">
      <alignment horizontal="left" vertical="center"/>
    </xf>
    <xf numFmtId="0" fontId="4" fillId="0" borderId="0" xfId="0" applyFont="1" applyAlignment="1">
      <alignment horizontal="left"/>
    </xf>
    <xf numFmtId="0" fontId="12" fillId="0" borderId="0" xfId="0" applyFont="1" applyAlignment="1">
      <alignment horizontal="left"/>
    </xf>
    <xf numFmtId="0" fontId="12" fillId="0" borderId="4" xfId="0" applyFont="1" applyBorder="1">
      <alignment vertical="center"/>
    </xf>
    <xf numFmtId="0" fontId="12" fillId="0" borderId="20" xfId="0" applyFont="1" applyBorder="1">
      <alignment vertical="center"/>
    </xf>
    <xf numFmtId="0" fontId="15" fillId="3" borderId="31" xfId="0" applyFont="1" applyFill="1" applyBorder="1" applyAlignment="1">
      <alignment horizontal="center" vertical="center" wrapText="1"/>
    </xf>
    <xf numFmtId="0" fontId="12" fillId="0" borderId="10" xfId="0" applyFont="1" applyBorder="1">
      <alignment vertical="center"/>
    </xf>
    <xf numFmtId="0" fontId="4" fillId="0" borderId="11" xfId="0" applyFont="1" applyBorder="1" applyAlignment="1">
      <alignment horizontal="left" vertical="top" wrapText="1"/>
    </xf>
    <xf numFmtId="0" fontId="12" fillId="0" borderId="11" xfId="0" applyFont="1" applyBorder="1">
      <alignment vertical="center"/>
    </xf>
    <xf numFmtId="0" fontId="12" fillId="0" borderId="70" xfId="0" applyFont="1" applyBorder="1">
      <alignment vertical="center"/>
    </xf>
    <xf numFmtId="0" fontId="4" fillId="0" borderId="4" xfId="0" applyFont="1" applyBorder="1" applyAlignment="1">
      <alignment horizontal="left" vertical="top"/>
    </xf>
    <xf numFmtId="0" fontId="8" fillId="0" borderId="11" xfId="0" applyFont="1" applyBorder="1">
      <alignment vertical="center"/>
    </xf>
    <xf numFmtId="0" fontId="11" fillId="0" borderId="11" xfId="0" applyFont="1" applyBorder="1" applyAlignment="1">
      <alignment horizontal="center" vertical="center"/>
    </xf>
    <xf numFmtId="0" fontId="16" fillId="3" borderId="17" xfId="0" applyFont="1" applyFill="1" applyBorder="1" applyAlignment="1">
      <alignment wrapText="1"/>
    </xf>
    <xf numFmtId="0" fontId="16" fillId="3" borderId="20" xfId="0" applyFont="1" applyFill="1" applyBorder="1" applyAlignment="1">
      <alignment wrapText="1"/>
    </xf>
    <xf numFmtId="0" fontId="12" fillId="0" borderId="12" xfId="0" applyFont="1" applyBorder="1">
      <alignment vertical="center"/>
    </xf>
    <xf numFmtId="0" fontId="8" fillId="0" borderId="4" xfId="0" applyFont="1" applyBorder="1" applyAlignment="1">
      <alignment horizontal="left" vertical="center"/>
    </xf>
    <xf numFmtId="0" fontId="8" fillId="0" borderId="79" xfId="0" applyFont="1" applyBorder="1" applyAlignment="1">
      <alignment horizontal="center" vertical="center"/>
    </xf>
    <xf numFmtId="0" fontId="8" fillId="0" borderId="14" xfId="0" applyFont="1" applyBorder="1">
      <alignment vertical="center"/>
    </xf>
    <xf numFmtId="0" fontId="4" fillId="0" borderId="0" xfId="0" applyFont="1" applyAlignment="1"/>
    <xf numFmtId="0" fontId="8" fillId="0" borderId="79" xfId="0" applyFont="1" applyBorder="1" applyAlignment="1">
      <alignment horizontal="center"/>
    </xf>
    <xf numFmtId="0" fontId="8" fillId="6" borderId="0" xfId="0" applyFont="1" applyFill="1" applyAlignment="1">
      <alignment horizontal="left" vertical="top"/>
    </xf>
    <xf numFmtId="0" fontId="8" fillId="6" borderId="20" xfId="0" applyFont="1" applyFill="1" applyBorder="1" applyAlignment="1">
      <alignment horizontal="right" vertical="center" wrapText="1"/>
    </xf>
    <xf numFmtId="0" fontId="12" fillId="6" borderId="0" xfId="0" applyFont="1" applyFill="1" applyAlignment="1">
      <alignment horizontal="center" vertical="top" wrapText="1"/>
    </xf>
    <xf numFmtId="0" fontId="12" fillId="6" borderId="8" xfId="0" applyFont="1" applyFill="1" applyBorder="1" applyAlignment="1">
      <alignment horizontal="center" vertical="top" wrapText="1"/>
    </xf>
    <xf numFmtId="0" fontId="12" fillId="6" borderId="41"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2" fillId="6" borderId="42" xfId="0" applyFont="1" applyFill="1" applyBorder="1" applyAlignment="1">
      <alignment horizontal="center" vertical="top" wrapText="1"/>
    </xf>
    <xf numFmtId="0" fontId="8" fillId="6" borderId="14" xfId="0" applyFont="1" applyFill="1" applyBorder="1" applyAlignment="1">
      <alignment vertical="top"/>
    </xf>
    <xf numFmtId="0" fontId="8" fillId="6" borderId="80" xfId="0" applyFont="1" applyFill="1" applyBorder="1" applyAlignment="1">
      <alignment vertical="top"/>
    </xf>
    <xf numFmtId="0" fontId="8" fillId="6" borderId="41" xfId="0" applyFont="1" applyFill="1" applyBorder="1" applyAlignment="1">
      <alignment horizontal="center" vertical="top" wrapText="1"/>
    </xf>
    <xf numFmtId="0" fontId="8" fillId="6" borderId="14" xfId="0" applyFont="1" applyFill="1" applyBorder="1" applyAlignment="1">
      <alignment horizontal="center" vertical="top" wrapText="1"/>
    </xf>
    <xf numFmtId="0" fontId="8" fillId="6" borderId="42" xfId="0" applyFont="1" applyFill="1" applyBorder="1" applyAlignment="1">
      <alignment horizontal="center" vertical="top" wrapText="1"/>
    </xf>
    <xf numFmtId="0" fontId="8" fillId="6" borderId="14" xfId="0" applyFont="1" applyFill="1" applyBorder="1" applyAlignment="1">
      <alignment horizontal="left" vertical="top" wrapText="1"/>
    </xf>
    <xf numFmtId="0" fontId="8" fillId="6" borderId="80" xfId="0" applyFont="1" applyFill="1" applyBorder="1" applyAlignment="1">
      <alignment horizontal="left" vertical="top" wrapText="1"/>
    </xf>
    <xf numFmtId="0" fontId="11" fillId="0" borderId="8" xfId="0" applyFont="1" applyBorder="1" applyAlignment="1">
      <alignment horizontal="center" vertical="top" wrapText="1"/>
    </xf>
    <xf numFmtId="0" fontId="13" fillId="0" borderId="0" xfId="0" applyFont="1" applyAlignment="1">
      <alignment horizontal="left" vertical="top" wrapText="1"/>
    </xf>
    <xf numFmtId="0" fontId="13" fillId="0" borderId="0" xfId="0" applyFont="1" applyAlignment="1">
      <alignment vertical="top"/>
    </xf>
    <xf numFmtId="0" fontId="13" fillId="0" borderId="0" xfId="0" applyFont="1">
      <alignment vertical="center"/>
    </xf>
    <xf numFmtId="0" fontId="13" fillId="0" borderId="0" xfId="0" applyFont="1" applyAlignment="1">
      <alignment horizontal="center" vertical="center"/>
    </xf>
    <xf numFmtId="0" fontId="11" fillId="0" borderId="0" xfId="0" applyFont="1" applyAlignment="1">
      <alignment horizontal="center" vertical="top" wrapText="1"/>
    </xf>
    <xf numFmtId="0" fontId="12" fillId="0" borderId="0" xfId="0" applyFont="1" applyAlignment="1">
      <alignment vertical="top" wrapText="1"/>
    </xf>
    <xf numFmtId="0" fontId="8" fillId="0" borderId="0" xfId="0" quotePrefix="1" applyFont="1">
      <alignment vertical="center"/>
    </xf>
    <xf numFmtId="0" fontId="12" fillId="0" borderId="0" xfId="0" quotePrefix="1" applyFont="1" applyAlignment="1">
      <alignment vertical="center" wrapText="1"/>
    </xf>
    <xf numFmtId="0" fontId="4" fillId="11" borderId="5" xfId="0" applyFont="1" applyFill="1" applyBorder="1">
      <alignment vertical="center"/>
    </xf>
    <xf numFmtId="0" fontId="4" fillId="11" borderId="7" xfId="0" applyFont="1" applyFill="1" applyBorder="1">
      <alignment vertical="center"/>
    </xf>
    <xf numFmtId="0" fontId="4" fillId="0" borderId="21" xfId="0" applyFont="1" applyBorder="1">
      <alignment vertical="center"/>
    </xf>
    <xf numFmtId="0" fontId="4" fillId="3" borderId="11" xfId="0" applyFont="1" applyFill="1" applyBorder="1" applyAlignment="1">
      <alignment horizontal="center" vertical="center"/>
    </xf>
    <xf numFmtId="0" fontId="12" fillId="0" borderId="9" xfId="0" applyFont="1" applyBorder="1" applyAlignment="1">
      <alignment horizontal="right" vertical="top"/>
    </xf>
    <xf numFmtId="0" fontId="0" fillId="14" borderId="92" xfId="0" applyFill="1" applyBorder="1">
      <alignment vertical="center"/>
    </xf>
    <xf numFmtId="0" fontId="19" fillId="14" borderId="92" xfId="0" applyFont="1" applyFill="1" applyBorder="1">
      <alignment vertical="center"/>
    </xf>
    <xf numFmtId="0" fontId="0" fillId="0" borderId="92" xfId="0" applyBorder="1">
      <alignment vertical="center"/>
    </xf>
    <xf numFmtId="0" fontId="0" fillId="0" borderId="92" xfId="0" applyBorder="1" applyAlignment="1">
      <alignment horizontal="left" vertical="center"/>
    </xf>
    <xf numFmtId="0" fontId="0" fillId="14" borderId="92" xfId="0" applyFill="1" applyBorder="1" applyAlignment="1">
      <alignment horizontal="left" vertical="center"/>
    </xf>
    <xf numFmtId="0" fontId="23" fillId="13" borderId="0" xfId="0" applyFont="1" applyFill="1">
      <alignment vertical="center"/>
    </xf>
    <xf numFmtId="0" fontId="11" fillId="0" borderId="0" xfId="0" applyFont="1" applyProtection="1">
      <alignment vertical="center"/>
      <protection locked="0"/>
    </xf>
    <xf numFmtId="0" fontId="0" fillId="7" borderId="31" xfId="0" applyFill="1" applyBorder="1">
      <alignment vertical="center"/>
    </xf>
    <xf numFmtId="0" fontId="25" fillId="0" borderId="3" xfId="0" applyFont="1" applyBorder="1" applyAlignment="1">
      <alignment horizontal="right" vertical="center"/>
    </xf>
    <xf numFmtId="0" fontId="11" fillId="0" borderId="9" xfId="0" applyFont="1" applyBorder="1" applyAlignment="1">
      <alignment horizontal="center" vertical="center"/>
    </xf>
    <xf numFmtId="0" fontId="12" fillId="0" borderId="18" xfId="0" applyFont="1" applyBorder="1" applyAlignment="1">
      <alignment horizontal="center" vertical="center" wrapText="1"/>
    </xf>
    <xf numFmtId="0" fontId="8" fillId="0" borderId="9" xfId="0" applyFont="1" applyBorder="1" applyAlignment="1">
      <alignment vertical="top" wrapText="1"/>
    </xf>
    <xf numFmtId="0" fontId="0" fillId="15" borderId="0" xfId="0" applyFill="1">
      <alignment vertical="center"/>
    </xf>
    <xf numFmtId="0" fontId="12" fillId="0" borderId="0" xfId="0" quotePrefix="1" applyFont="1" applyAlignment="1">
      <alignment vertical="top" wrapText="1"/>
    </xf>
    <xf numFmtId="0" fontId="12" fillId="0" borderId="0" xfId="0" quotePrefix="1" applyFont="1">
      <alignment vertical="center"/>
    </xf>
    <xf numFmtId="0" fontId="0" fillId="0" borderId="0" xfId="0" applyAlignment="1">
      <alignment horizontal="center" vertical="center"/>
    </xf>
    <xf numFmtId="0" fontId="26" fillId="0" borderId="0" xfId="0" applyFont="1" applyAlignment="1">
      <alignment horizontal="center" vertical="center"/>
    </xf>
    <xf numFmtId="0" fontId="8" fillId="0" borderId="45" xfId="0" applyFont="1" applyBorder="1" applyAlignment="1">
      <alignment horizontal="left" vertical="center"/>
    </xf>
    <xf numFmtId="0" fontId="29" fillId="0" borderId="0" xfId="0" applyFont="1">
      <alignment vertical="center"/>
    </xf>
    <xf numFmtId="0" fontId="28" fillId="0" borderId="0" xfId="0" applyFont="1">
      <alignment vertical="center"/>
    </xf>
    <xf numFmtId="0" fontId="29" fillId="0" borderId="4" xfId="0" applyFont="1" applyBorder="1" applyAlignment="1">
      <alignment horizontal="center" vertical="center"/>
    </xf>
    <xf numFmtId="0" fontId="30" fillId="0" borderId="0" xfId="0" applyFont="1" applyAlignment="1">
      <alignment vertical="top"/>
    </xf>
    <xf numFmtId="0" fontId="31" fillId="0" borderId="4" xfId="0" applyFont="1" applyBorder="1">
      <alignment vertical="center"/>
    </xf>
    <xf numFmtId="0" fontId="32" fillId="0" borderId="0" xfId="0" applyFont="1">
      <alignment vertical="center"/>
    </xf>
    <xf numFmtId="0" fontId="32" fillId="0" borderId="8" xfId="0" applyFont="1" applyBorder="1">
      <alignment vertical="center"/>
    </xf>
    <xf numFmtId="0" fontId="31" fillId="0" borderId="0" xfId="0" applyFont="1">
      <alignment vertical="center"/>
    </xf>
    <xf numFmtId="0" fontId="33" fillId="0" borderId="0" xfId="0" applyFont="1">
      <alignment vertical="center"/>
    </xf>
    <xf numFmtId="0" fontId="34" fillId="0" borderId="15" xfId="0" applyFont="1" applyBorder="1" applyAlignment="1">
      <alignment horizontal="right" vertical="top"/>
    </xf>
    <xf numFmtId="0" fontId="38" fillId="0" borderId="0" xfId="0" applyFont="1">
      <alignment vertical="center"/>
    </xf>
    <xf numFmtId="0" fontId="37" fillId="0" borderId="0" xfId="0" applyFont="1">
      <alignment vertical="center"/>
    </xf>
    <xf numFmtId="0" fontId="28" fillId="5" borderId="56" xfId="0" applyFont="1" applyFill="1" applyBorder="1" applyAlignment="1">
      <alignment horizontal="left" vertical="center"/>
    </xf>
    <xf numFmtId="0" fontId="28" fillId="5" borderId="46" xfId="0" applyFont="1" applyFill="1" applyBorder="1">
      <alignment vertical="center"/>
    </xf>
    <xf numFmtId="0" fontId="28" fillId="5" borderId="22" xfId="0" applyFont="1" applyFill="1" applyBorder="1">
      <alignment vertical="center"/>
    </xf>
    <xf numFmtId="0" fontId="28" fillId="5" borderId="6" xfId="0" applyFont="1" applyFill="1" applyBorder="1">
      <alignment vertical="center"/>
    </xf>
    <xf numFmtId="0" fontId="28" fillId="5" borderId="7" xfId="0" applyFont="1" applyFill="1" applyBorder="1">
      <alignment vertical="center"/>
    </xf>
    <xf numFmtId="0" fontId="37" fillId="5" borderId="6" xfId="0" applyFont="1" applyFill="1" applyBorder="1">
      <alignment vertical="center"/>
    </xf>
    <xf numFmtId="0" fontId="37" fillId="5" borderId="7" xfId="0" applyFont="1" applyFill="1" applyBorder="1">
      <alignment vertical="center"/>
    </xf>
    <xf numFmtId="0" fontId="28" fillId="5" borderId="55" xfId="0" applyFont="1" applyFill="1" applyBorder="1">
      <alignment vertical="center"/>
    </xf>
    <xf numFmtId="0" fontId="28" fillId="5" borderId="58" xfId="0" applyFont="1" applyFill="1" applyBorder="1">
      <alignment vertical="center"/>
    </xf>
    <xf numFmtId="0" fontId="34" fillId="0" borderId="0" xfId="0" applyFont="1">
      <alignment vertical="center"/>
    </xf>
    <xf numFmtId="0" fontId="28" fillId="0" borderId="1" xfId="0" applyFont="1" applyBorder="1" applyAlignment="1">
      <alignment horizontal="left" vertical="top"/>
    </xf>
    <xf numFmtId="0" fontId="28" fillId="0" borderId="2" xfId="0" applyFont="1" applyBorder="1" applyAlignment="1">
      <alignment vertical="top"/>
    </xf>
    <xf numFmtId="0" fontId="35" fillId="0" borderId="2" xfId="0" applyFont="1" applyBorder="1">
      <alignment vertical="center"/>
    </xf>
    <xf numFmtId="0" fontId="28" fillId="0" borderId="4" xfId="0" applyFont="1" applyBorder="1" applyAlignment="1">
      <alignment horizontal="right" vertical="top"/>
    </xf>
    <xf numFmtId="0" fontId="28" fillId="0" borderId="0" xfId="0" applyFont="1" applyAlignment="1">
      <alignment vertical="top"/>
    </xf>
    <xf numFmtId="0" fontId="35" fillId="0" borderId="0" xfId="0" applyFont="1">
      <alignment vertical="center"/>
    </xf>
    <xf numFmtId="0" fontId="35" fillId="0" borderId="4" xfId="0" applyFont="1" applyBorder="1" applyAlignment="1">
      <alignment vertical="top"/>
    </xf>
    <xf numFmtId="49" fontId="28" fillId="0" borderId="0" xfId="0" applyNumberFormat="1" applyFont="1" applyAlignment="1">
      <alignment horizontal="right" vertical="center"/>
    </xf>
    <xf numFmtId="49" fontId="28" fillId="0" borderId="0" xfId="0" applyNumberFormat="1" applyFont="1" applyAlignment="1">
      <alignment horizontal="right" vertical="top"/>
    </xf>
    <xf numFmtId="0" fontId="35" fillId="0" borderId="0" xfId="0" applyFont="1" applyAlignment="1">
      <alignment vertical="top"/>
    </xf>
    <xf numFmtId="0" fontId="41" fillId="0" borderId="0" xfId="0" applyFont="1" applyAlignment="1">
      <alignment vertical="top"/>
    </xf>
    <xf numFmtId="0" fontId="42" fillId="0" borderId="0" xfId="0" applyFont="1">
      <alignment vertical="center"/>
    </xf>
    <xf numFmtId="0" fontId="44" fillId="0" borderId="0" xfId="0" applyFont="1">
      <alignment vertical="center"/>
    </xf>
    <xf numFmtId="0" fontId="43" fillId="0" borderId="0" xfId="0" applyFont="1" applyAlignment="1">
      <alignment horizontal="left" vertical="top"/>
    </xf>
    <xf numFmtId="0" fontId="43" fillId="0" borderId="0" xfId="0" applyFont="1" applyAlignment="1">
      <alignment vertical="top"/>
    </xf>
    <xf numFmtId="0" fontId="42" fillId="0" borderId="0" xfId="0" applyFont="1" applyAlignment="1">
      <alignment vertical="top"/>
    </xf>
    <xf numFmtId="0" fontId="43" fillId="0" borderId="0" xfId="0" applyFont="1" applyAlignment="1">
      <alignment vertical="top" wrapText="1"/>
    </xf>
    <xf numFmtId="0" fontId="42" fillId="0" borderId="0" xfId="0" applyFont="1" applyAlignment="1">
      <alignment vertical="top" wrapText="1"/>
    </xf>
    <xf numFmtId="0" fontId="42" fillId="0" borderId="20" xfId="0" applyFont="1" applyBorder="1" applyAlignment="1"/>
    <xf numFmtId="0" fontId="44" fillId="0" borderId="8" xfId="0" applyFont="1" applyBorder="1">
      <alignment vertical="center"/>
    </xf>
    <xf numFmtId="0" fontId="42" fillId="0" borderId="20" xfId="0" applyFont="1" applyBorder="1">
      <alignment vertical="center"/>
    </xf>
    <xf numFmtId="0" fontId="42" fillId="0" borderId="32" xfId="0" applyFont="1" applyBorder="1" applyAlignment="1"/>
    <xf numFmtId="0" fontId="42" fillId="0" borderId="8" xfId="0" applyFont="1" applyBorder="1" applyAlignment="1">
      <alignment vertical="top" wrapText="1"/>
    </xf>
    <xf numFmtId="0" fontId="46" fillId="3" borderId="6" xfId="0" applyFont="1" applyFill="1" applyBorder="1" applyAlignment="1">
      <alignment vertical="top"/>
    </xf>
    <xf numFmtId="0" fontId="46" fillId="3" borderId="6" xfId="0" applyFont="1" applyFill="1" applyBorder="1">
      <alignment vertical="center"/>
    </xf>
    <xf numFmtId="0" fontId="43" fillId="3" borderId="6" xfId="0" applyFont="1" applyFill="1" applyBorder="1" applyAlignment="1">
      <alignment vertical="top"/>
    </xf>
    <xf numFmtId="0" fontId="43" fillId="3" borderId="6" xfId="0" applyFont="1" applyFill="1" applyBorder="1">
      <alignment vertical="center"/>
    </xf>
    <xf numFmtId="0" fontId="36" fillId="3" borderId="62" xfId="0" applyFont="1" applyFill="1" applyBorder="1">
      <alignment vertical="center"/>
    </xf>
    <xf numFmtId="0" fontId="36" fillId="3" borderId="6" xfId="0" applyFont="1" applyFill="1" applyBorder="1" applyAlignment="1">
      <alignment vertical="top"/>
    </xf>
    <xf numFmtId="0" fontId="37" fillId="3" borderId="6" xfId="0" applyFont="1" applyFill="1" applyBorder="1" applyAlignment="1">
      <alignment vertical="top"/>
    </xf>
    <xf numFmtId="0" fontId="37" fillId="3" borderId="6" xfId="0" applyFont="1" applyFill="1" applyBorder="1">
      <alignment vertical="center"/>
    </xf>
    <xf numFmtId="0" fontId="37" fillId="3" borderId="7" xfId="0" applyFont="1" applyFill="1" applyBorder="1">
      <alignment vertical="center"/>
    </xf>
    <xf numFmtId="0" fontId="42" fillId="0" borderId="20" xfId="0" applyFont="1" applyBorder="1" applyAlignment="1">
      <alignment vertical="top"/>
    </xf>
    <xf numFmtId="0" fontId="44" fillId="0" borderId="8" xfId="0" applyFont="1" applyBorder="1" applyAlignment="1">
      <alignment vertical="top"/>
    </xf>
    <xf numFmtId="0" fontId="42" fillId="0" borderId="8" xfId="0" applyFont="1" applyBorder="1">
      <alignment vertical="center"/>
    </xf>
    <xf numFmtId="0" fontId="47" fillId="0" borderId="0" xfId="0" applyFont="1" applyAlignment="1">
      <alignment horizontal="right"/>
    </xf>
    <xf numFmtId="0" fontId="42" fillId="0" borderId="32" xfId="0" applyFont="1" applyBorder="1">
      <alignment vertical="center"/>
    </xf>
    <xf numFmtId="0" fontId="42" fillId="0" borderId="2" xfId="0" applyFont="1" applyBorder="1">
      <alignment vertical="center"/>
    </xf>
    <xf numFmtId="0" fontId="44" fillId="0" borderId="2" xfId="0" applyFont="1" applyBorder="1">
      <alignment vertical="center"/>
    </xf>
    <xf numFmtId="0" fontId="44" fillId="0" borderId="3" xfId="0" applyFont="1" applyBorder="1">
      <alignment vertical="center"/>
    </xf>
    <xf numFmtId="0" fontId="41" fillId="0" borderId="20" xfId="0" applyFont="1" applyBorder="1" applyAlignment="1">
      <alignment horizontal="right" vertical="center"/>
    </xf>
    <xf numFmtId="0" fontId="41" fillId="0" borderId="20" xfId="0" applyFont="1" applyBorder="1" applyAlignment="1">
      <alignment horizontal="right" vertical="top"/>
    </xf>
    <xf numFmtId="0" fontId="41" fillId="0" borderId="0" xfId="0" applyFont="1" applyAlignment="1">
      <alignment vertical="top" wrapText="1"/>
    </xf>
    <xf numFmtId="0" fontId="41" fillId="0" borderId="8" xfId="0" applyFont="1" applyBorder="1" applyAlignment="1">
      <alignment vertical="top" wrapText="1"/>
    </xf>
    <xf numFmtId="0" fontId="46" fillId="0" borderId="20" xfId="0" applyFont="1" applyBorder="1">
      <alignment vertical="center"/>
    </xf>
    <xf numFmtId="0" fontId="43" fillId="0" borderId="20" xfId="0" applyFont="1" applyBorder="1">
      <alignment vertical="center"/>
    </xf>
    <xf numFmtId="0" fontId="43" fillId="0" borderId="0" xfId="0" applyFont="1">
      <alignment vertical="center"/>
    </xf>
    <xf numFmtId="0" fontId="43" fillId="0" borderId="8" xfId="0" applyFont="1" applyBorder="1">
      <alignment vertical="center"/>
    </xf>
    <xf numFmtId="0" fontId="42" fillId="0" borderId="20" xfId="0" applyFont="1" applyBorder="1" applyAlignment="1">
      <alignment vertical="top" wrapText="1"/>
    </xf>
    <xf numFmtId="0" fontId="36" fillId="3" borderId="6" xfId="0" applyFont="1" applyFill="1" applyBorder="1">
      <alignment vertical="center"/>
    </xf>
    <xf numFmtId="0" fontId="49" fillId="0" borderId="4" xfId="0" applyFont="1" applyBorder="1" applyAlignment="1">
      <alignment horizontal="left" vertical="top"/>
    </xf>
    <xf numFmtId="0" fontId="49" fillId="0" borderId="0" xfId="0" applyFont="1" applyAlignment="1">
      <alignment vertical="top"/>
    </xf>
    <xf numFmtId="0" fontId="43" fillId="3" borderId="6" xfId="0" applyFont="1" applyFill="1" applyBorder="1" applyAlignment="1">
      <alignment vertical="top" wrapText="1"/>
    </xf>
    <xf numFmtId="0" fontId="46" fillId="3" borderId="6" xfId="0" applyFont="1" applyFill="1" applyBorder="1" applyAlignment="1">
      <alignment horizontal="left" vertical="top"/>
    </xf>
    <xf numFmtId="0" fontId="46" fillId="3" borderId="7" xfId="0" applyFont="1" applyFill="1" applyBorder="1" applyAlignment="1">
      <alignment horizontal="left" vertical="top"/>
    </xf>
    <xf numFmtId="0" fontId="46" fillId="3" borderId="6" xfId="0" applyFont="1" applyFill="1" applyBorder="1" applyAlignment="1">
      <alignment vertical="top" wrapText="1"/>
    </xf>
    <xf numFmtId="0" fontId="46" fillId="3" borderId="7" xfId="0" applyFont="1" applyFill="1" applyBorder="1" applyAlignment="1">
      <alignment vertical="top" wrapText="1"/>
    </xf>
    <xf numFmtId="0" fontId="43" fillId="3" borderId="6" xfId="0" applyFont="1" applyFill="1" applyBorder="1" applyAlignment="1">
      <alignment horizontal="left" vertical="top"/>
    </xf>
    <xf numFmtId="0" fontId="46" fillId="3" borderId="7" xfId="0" applyFont="1" applyFill="1" applyBorder="1" applyAlignment="1">
      <alignment vertical="top"/>
    </xf>
    <xf numFmtId="0" fontId="43" fillId="3" borderId="6" xfId="0" applyFont="1" applyFill="1" applyBorder="1" applyAlignment="1">
      <alignment vertical="top" textRotation="255"/>
    </xf>
    <xf numFmtId="0" fontId="36" fillId="3" borderId="31" xfId="0" applyFont="1" applyFill="1" applyBorder="1">
      <alignment vertical="center"/>
    </xf>
    <xf numFmtId="0" fontId="43" fillId="3" borderId="5" xfId="0" applyFont="1" applyFill="1" applyBorder="1">
      <alignment vertical="center"/>
    </xf>
    <xf numFmtId="0" fontId="42" fillId="3" borderId="6" xfId="0" applyFont="1" applyFill="1" applyBorder="1">
      <alignment vertical="center"/>
    </xf>
    <xf numFmtId="0" fontId="11" fillId="3" borderId="18" xfId="0" applyFont="1" applyFill="1" applyBorder="1">
      <alignment vertical="center"/>
    </xf>
    <xf numFmtId="0" fontId="11" fillId="3" borderId="9" xfId="0" applyFont="1" applyFill="1" applyBorder="1">
      <alignment vertical="center"/>
    </xf>
    <xf numFmtId="0" fontId="28" fillId="0" borderId="0" xfId="0" applyFont="1" applyAlignment="1">
      <alignment horizontal="left" vertical="center"/>
    </xf>
    <xf numFmtId="0" fontId="28" fillId="0" borderId="4" xfId="0" applyFont="1" applyBorder="1" applyAlignment="1">
      <alignment horizontal="left" vertical="center"/>
    </xf>
    <xf numFmtId="0" fontId="12" fillId="0" borderId="0" xfId="0" applyFont="1" applyAlignment="1">
      <alignment horizontal="left" vertical="center" wrapText="1"/>
    </xf>
    <xf numFmtId="0" fontId="35" fillId="0" borderId="0" xfId="0" applyFont="1" applyAlignment="1">
      <alignment horizontal="center" vertical="center" wrapText="1"/>
    </xf>
    <xf numFmtId="0" fontId="46" fillId="0" borderId="0" xfId="0" applyFont="1">
      <alignment vertical="center"/>
    </xf>
    <xf numFmtId="0" fontId="40" fillId="3" borderId="31" xfId="0" applyFont="1" applyFill="1" applyBorder="1" applyAlignment="1">
      <alignment vertical="center" wrapText="1"/>
    </xf>
    <xf numFmtId="0" fontId="28" fillId="0" borderId="0" xfId="0" applyFont="1" applyAlignment="1">
      <alignment horizontal="center" vertical="center" wrapText="1"/>
    </xf>
    <xf numFmtId="0" fontId="35" fillId="0" borderId="9" xfId="0" applyFont="1" applyBorder="1" applyAlignment="1">
      <alignment horizontal="center" vertical="center"/>
    </xf>
    <xf numFmtId="0" fontId="28" fillId="0" borderId="4" xfId="0" applyFont="1" applyBorder="1" applyAlignment="1">
      <alignment horizontal="left" vertical="top"/>
    </xf>
    <xf numFmtId="0" fontId="46" fillId="0" borderId="11" xfId="0" applyFont="1" applyBorder="1">
      <alignment vertical="center"/>
    </xf>
    <xf numFmtId="0" fontId="46" fillId="0" borderId="0" xfId="0" applyFont="1" applyAlignment="1">
      <alignment horizontal="center" vertical="top" wrapText="1"/>
    </xf>
    <xf numFmtId="0" fontId="36" fillId="3" borderId="5" xfId="0" applyFont="1" applyFill="1" applyBorder="1">
      <alignment vertical="center"/>
    </xf>
    <xf numFmtId="0" fontId="36" fillId="3" borderId="5" xfId="0" applyFont="1" applyFill="1" applyBorder="1" applyAlignment="1">
      <alignment horizontal="center" vertical="top"/>
    </xf>
    <xf numFmtId="0" fontId="28" fillId="0" borderId="56" xfId="0" applyFont="1" applyBorder="1">
      <alignment vertical="center"/>
    </xf>
    <xf numFmtId="0" fontId="28" fillId="0" borderId="46" xfId="0" applyFont="1" applyBorder="1">
      <alignment vertical="center"/>
    </xf>
    <xf numFmtId="0" fontId="28" fillId="0" borderId="2" xfId="0" applyFont="1" applyBorder="1">
      <alignment vertical="center"/>
    </xf>
    <xf numFmtId="0" fontId="37" fillId="0" borderId="2" xfId="0" applyFont="1" applyBorder="1">
      <alignment vertical="center"/>
    </xf>
    <xf numFmtId="0" fontId="37" fillId="0" borderId="46" xfId="0" applyFont="1" applyBorder="1" applyAlignment="1">
      <alignment horizontal="center" vertical="center"/>
    </xf>
    <xf numFmtId="0" fontId="28" fillId="0" borderId="46" xfId="0" applyFont="1" applyBorder="1" applyAlignment="1">
      <alignment horizontal="center" vertical="center"/>
    </xf>
    <xf numFmtId="0" fontId="28" fillId="0" borderId="0" xfId="0" applyFont="1" applyAlignment="1">
      <alignment vertical="center" wrapText="1"/>
    </xf>
    <xf numFmtId="0" fontId="37" fillId="6" borderId="0" xfId="0" applyFont="1" applyFill="1" applyAlignment="1">
      <alignment horizontal="left" vertical="top"/>
    </xf>
    <xf numFmtId="0" fontId="37" fillId="6" borderId="0" xfId="0" applyFont="1" applyFill="1">
      <alignment vertical="center"/>
    </xf>
    <xf numFmtId="0" fontId="42" fillId="0" borderId="79" xfId="0" applyFont="1" applyBorder="1" applyAlignment="1">
      <alignment horizontal="left" vertical="center"/>
    </xf>
    <xf numFmtId="0" fontId="46" fillId="0" borderId="14" xfId="0" applyFont="1" applyBorder="1">
      <alignment vertical="center"/>
    </xf>
    <xf numFmtId="0" fontId="37" fillId="6" borderId="14" xfId="0" applyFont="1" applyFill="1" applyBorder="1" applyAlignment="1">
      <alignment horizontal="left" vertical="top" wrapText="1"/>
    </xf>
    <xf numFmtId="0" fontId="36" fillId="6" borderId="14" xfId="0" applyFont="1" applyFill="1" applyBorder="1" applyAlignment="1">
      <alignment horizontal="left" vertical="top"/>
    </xf>
    <xf numFmtId="0" fontId="36" fillId="6" borderId="0" xfId="0" applyFont="1" applyFill="1" applyAlignment="1">
      <alignment horizontal="left" vertical="top"/>
    </xf>
    <xf numFmtId="0" fontId="36" fillId="6" borderId="4" xfId="0" quotePrefix="1" applyFont="1" applyFill="1" applyBorder="1" applyAlignment="1">
      <alignment horizontal="left" vertical="top"/>
    </xf>
    <xf numFmtId="0" fontId="36" fillId="6" borderId="79" xfId="0" quotePrefix="1" applyFont="1" applyFill="1" applyBorder="1" applyAlignment="1">
      <alignment horizontal="left" vertical="top"/>
    </xf>
    <xf numFmtId="0" fontId="36" fillId="6" borderId="14" xfId="0" applyFont="1" applyFill="1" applyBorder="1" applyAlignment="1">
      <alignment vertical="top"/>
    </xf>
    <xf numFmtId="0" fontId="36" fillId="12" borderId="2" xfId="0" applyFont="1" applyFill="1" applyBorder="1" applyAlignment="1">
      <alignment horizontal="left" vertical="top"/>
    </xf>
    <xf numFmtId="0" fontId="36" fillId="12" borderId="2" xfId="0" applyFont="1" applyFill="1" applyBorder="1" applyAlignment="1">
      <alignment horizontal="center" vertical="top"/>
    </xf>
    <xf numFmtId="0" fontId="36" fillId="12" borderId="0" xfId="0" applyFont="1" applyFill="1" applyAlignment="1">
      <alignment horizontal="center" vertical="top"/>
    </xf>
    <xf numFmtId="0" fontId="55" fillId="12" borderId="0" xfId="0" applyFont="1" applyFill="1" applyAlignment="1">
      <alignment vertical="center" wrapText="1"/>
    </xf>
    <xf numFmtId="0" fontId="36" fillId="12" borderId="0" xfId="0" applyFont="1" applyFill="1" applyAlignment="1">
      <alignment vertical="top" wrapText="1"/>
    </xf>
    <xf numFmtId="0" fontId="36" fillId="12" borderId="0" xfId="0" applyFont="1" applyFill="1" applyAlignment="1">
      <alignment horizontal="left" vertical="top" wrapText="1"/>
    </xf>
    <xf numFmtId="0" fontId="35" fillId="4" borderId="16" xfId="0" applyFont="1" applyFill="1" applyBorder="1">
      <alignment vertical="center"/>
    </xf>
    <xf numFmtId="0" fontId="35" fillId="4" borderId="9" xfId="0" applyFont="1" applyFill="1" applyBorder="1">
      <alignment vertical="center"/>
    </xf>
    <xf numFmtId="38" fontId="35" fillId="4" borderId="16" xfId="1" applyFont="1" applyFill="1" applyBorder="1" applyAlignment="1">
      <alignment vertical="center"/>
    </xf>
    <xf numFmtId="38" fontId="35" fillId="4" borderId="9" xfId="1" applyFont="1" applyFill="1" applyBorder="1" applyAlignment="1">
      <alignment vertical="center"/>
    </xf>
    <xf numFmtId="38" fontId="35" fillId="4" borderId="36" xfId="1" applyFont="1" applyFill="1" applyBorder="1" applyAlignment="1">
      <alignment vertical="center"/>
    </xf>
    <xf numFmtId="38" fontId="16" fillId="4" borderId="60" xfId="1" applyFont="1" applyFill="1" applyBorder="1" applyAlignment="1">
      <alignment vertical="center" wrapText="1"/>
    </xf>
    <xf numFmtId="38" fontId="16" fillId="4" borderId="61" xfId="1" applyFont="1" applyFill="1" applyBorder="1" applyAlignment="1">
      <alignment vertical="center" wrapText="1"/>
    </xf>
    <xf numFmtId="0" fontId="4" fillId="5" borderId="2" xfId="0" applyFont="1" applyFill="1" applyBorder="1">
      <alignment vertical="center"/>
    </xf>
    <xf numFmtId="0" fontId="22" fillId="0" borderId="0" xfId="0" applyFont="1">
      <alignment vertical="center"/>
    </xf>
    <xf numFmtId="0" fontId="56" fillId="2" borderId="0" xfId="0" applyFont="1" applyFill="1">
      <alignment vertical="center"/>
    </xf>
    <xf numFmtId="0" fontId="0" fillId="2" borderId="0" xfId="0" applyFill="1">
      <alignment vertical="center"/>
    </xf>
    <xf numFmtId="0" fontId="0" fillId="2" borderId="0" xfId="0" applyFill="1" applyAlignment="1">
      <alignment horizontal="right" vertical="center"/>
    </xf>
    <xf numFmtId="0" fontId="57" fillId="2" borderId="0" xfId="0" applyFont="1" applyFill="1">
      <alignment vertical="center"/>
    </xf>
    <xf numFmtId="0" fontId="33" fillId="2" borderId="0" xfId="0" applyFont="1" applyFill="1">
      <alignment vertical="center"/>
    </xf>
    <xf numFmtId="0" fontId="26" fillId="2" borderId="0" xfId="0" applyFont="1" applyFill="1">
      <alignment vertical="center"/>
    </xf>
    <xf numFmtId="0" fontId="26" fillId="0" borderId="0" xfId="0" applyFont="1">
      <alignment vertical="center"/>
    </xf>
    <xf numFmtId="0" fontId="0" fillId="8" borderId="0" xfId="0" applyFill="1" applyAlignment="1">
      <alignment horizontal="center" vertical="center"/>
    </xf>
    <xf numFmtId="0" fontId="8" fillId="11" borderId="49" xfId="0" applyFont="1" applyFill="1" applyBorder="1" applyAlignment="1">
      <alignment vertical="top" wrapText="1"/>
    </xf>
    <xf numFmtId="0" fontId="8" fillId="11" borderId="50" xfId="0" applyFont="1" applyFill="1" applyBorder="1" applyAlignment="1">
      <alignment vertical="top" wrapText="1"/>
    </xf>
    <xf numFmtId="0" fontId="8" fillId="11" borderId="51" xfId="0" applyFont="1" applyFill="1" applyBorder="1" applyAlignment="1">
      <alignment vertical="top" wrapText="1"/>
    </xf>
    <xf numFmtId="0" fontId="36" fillId="16" borderId="2" xfId="0" applyFont="1" applyFill="1" applyBorder="1" applyAlignment="1">
      <alignment horizontal="left" vertical="top"/>
    </xf>
    <xf numFmtId="0" fontId="36" fillId="16" borderId="8" xfId="0" applyFont="1" applyFill="1" applyBorder="1">
      <alignment vertical="center"/>
    </xf>
    <xf numFmtId="0" fontId="36" fillId="16" borderId="8" xfId="0" applyFont="1" applyFill="1" applyBorder="1" applyAlignment="1">
      <alignment horizontal="center" vertical="top"/>
    </xf>
    <xf numFmtId="0" fontId="36" fillId="16" borderId="8" xfId="0" applyFont="1" applyFill="1" applyBorder="1" applyAlignment="1">
      <alignment vertical="top" wrapText="1"/>
    </xf>
    <xf numFmtId="0" fontId="36" fillId="16" borderId="8" xfId="0" applyFont="1" applyFill="1" applyBorder="1" applyAlignment="1">
      <alignment horizontal="left" vertical="top" wrapText="1"/>
    </xf>
    <xf numFmtId="0" fontId="36" fillId="16" borderId="11" xfId="0" applyFont="1" applyFill="1" applyBorder="1" applyAlignment="1">
      <alignment horizontal="left" vertical="top" wrapText="1"/>
    </xf>
    <xf numFmtId="0" fontId="36" fillId="16" borderId="2" xfId="0" applyFont="1" applyFill="1" applyBorder="1" applyAlignment="1">
      <alignment horizontal="center" vertical="top"/>
    </xf>
    <xf numFmtId="0" fontId="36" fillId="16" borderId="4" xfId="0" applyFont="1" applyFill="1" applyBorder="1" applyAlignment="1">
      <alignment vertical="top"/>
    </xf>
    <xf numFmtId="0" fontId="36" fillId="16" borderId="11" xfId="0" applyFont="1" applyFill="1" applyBorder="1" applyAlignment="1">
      <alignment vertical="top"/>
    </xf>
    <xf numFmtId="0" fontId="36" fillId="16" borderId="34" xfId="0" applyFont="1" applyFill="1" applyBorder="1" applyAlignment="1">
      <alignment horizontal="left" vertical="top" wrapText="1"/>
    </xf>
    <xf numFmtId="0" fontId="23" fillId="13" borderId="130" xfId="0" applyFont="1" applyFill="1" applyBorder="1">
      <alignment vertical="center"/>
    </xf>
    <xf numFmtId="0" fontId="0" fillId="14" borderId="130" xfId="0" applyFill="1" applyBorder="1">
      <alignment vertical="center"/>
    </xf>
    <xf numFmtId="0" fontId="0" fillId="0" borderId="130" xfId="0" applyBorder="1">
      <alignment vertical="center"/>
    </xf>
    <xf numFmtId="0" fontId="22" fillId="2" borderId="0" xfId="0" applyFont="1" applyFill="1" applyAlignment="1">
      <alignment horizontal="right" vertical="top"/>
    </xf>
    <xf numFmtId="0" fontId="22" fillId="2" borderId="0" xfId="0" applyFont="1" applyFill="1" applyAlignment="1">
      <alignment vertical="top"/>
    </xf>
    <xf numFmtId="0" fontId="22" fillId="2" borderId="0" xfId="0" applyFont="1" applyFill="1">
      <alignment vertical="center"/>
    </xf>
    <xf numFmtId="0" fontId="22" fillId="2" borderId="0" xfId="0" applyFont="1" applyFill="1" applyAlignment="1">
      <alignment horizontal="left" vertical="top"/>
    </xf>
    <xf numFmtId="0" fontId="22" fillId="2" borderId="0" xfId="0" applyFont="1" applyFill="1" applyAlignment="1">
      <alignment vertical="top" wrapText="1"/>
    </xf>
    <xf numFmtId="0" fontId="61" fillId="2" borderId="0" xfId="0" applyFont="1" applyFill="1" applyAlignment="1">
      <alignment horizontal="right" vertical="top"/>
    </xf>
    <xf numFmtId="0" fontId="62" fillId="2" borderId="0" xfId="0" applyFont="1" applyFill="1" applyAlignment="1">
      <alignment horizontal="center" vertical="top"/>
    </xf>
    <xf numFmtId="0" fontId="0" fillId="2" borderId="0" xfId="0" applyFill="1" applyAlignment="1">
      <alignment horizontal="right" vertical="top"/>
    </xf>
    <xf numFmtId="0" fontId="0" fillId="2" borderId="0" xfId="0" applyFill="1" applyAlignment="1">
      <alignment vertical="top"/>
    </xf>
    <xf numFmtId="0" fontId="0" fillId="2" borderId="0" xfId="0" applyFill="1" applyAlignment="1">
      <alignment horizontal="left" vertical="center"/>
    </xf>
    <xf numFmtId="0" fontId="17" fillId="2" borderId="0" xfId="0" applyFont="1" applyFill="1" applyAlignment="1">
      <alignment horizontal="center" vertical="center"/>
    </xf>
    <xf numFmtId="0" fontId="56" fillId="0" borderId="0" xfId="0" applyFont="1">
      <alignment vertical="center"/>
    </xf>
    <xf numFmtId="0" fontId="66" fillId="2" borderId="0" xfId="0" applyFont="1" applyFill="1">
      <alignment vertical="center"/>
    </xf>
    <xf numFmtId="0" fontId="67" fillId="0" borderId="131" xfId="0" applyFont="1" applyBorder="1" applyAlignment="1">
      <alignment horizontal="center" vertical="center"/>
    </xf>
    <xf numFmtId="0" fontId="0" fillId="2" borderId="8" xfId="0" applyFill="1" applyBorder="1">
      <alignment vertical="center"/>
    </xf>
    <xf numFmtId="0" fontId="17" fillId="0" borderId="0" xfId="0" applyFont="1">
      <alignment vertical="center"/>
    </xf>
    <xf numFmtId="0" fontId="0" fillId="2" borderId="0" xfId="0" applyFill="1" applyAlignment="1">
      <alignment horizontal="left" vertical="center" wrapText="1"/>
    </xf>
    <xf numFmtId="0" fontId="56" fillId="11" borderId="34" xfId="0" applyFont="1" applyFill="1" applyBorder="1">
      <alignment vertical="center"/>
    </xf>
    <xf numFmtId="0" fontId="0" fillId="11" borderId="78" xfId="0" applyFill="1" applyBorder="1">
      <alignment vertical="center"/>
    </xf>
    <xf numFmtId="0" fontId="64" fillId="11" borderId="77" xfId="0" applyFont="1" applyFill="1" applyBorder="1" applyAlignment="1">
      <alignment horizontal="right" vertical="center"/>
    </xf>
    <xf numFmtId="0" fontId="22" fillId="11" borderId="2" xfId="0" applyFont="1" applyFill="1" applyBorder="1">
      <alignment vertical="center"/>
    </xf>
    <xf numFmtId="0" fontId="0" fillId="2" borderId="20" xfId="0" applyFill="1" applyBorder="1">
      <alignment vertical="center"/>
    </xf>
    <xf numFmtId="0" fontId="22" fillId="2" borderId="0" xfId="0" applyFont="1" applyFill="1" applyAlignment="1">
      <alignment vertical="center" wrapText="1"/>
    </xf>
    <xf numFmtId="0" fontId="22" fillId="2" borderId="11" xfId="0" applyFont="1" applyFill="1" applyBorder="1">
      <alignment vertical="center"/>
    </xf>
    <xf numFmtId="0" fontId="22" fillId="18" borderId="35" xfId="0" applyFont="1" applyFill="1" applyBorder="1">
      <alignment vertical="center"/>
    </xf>
    <xf numFmtId="0" fontId="61" fillId="0" borderId="0" xfId="0" applyFont="1">
      <alignment vertical="center"/>
    </xf>
    <xf numFmtId="0" fontId="17" fillId="11" borderId="3" xfId="0" applyFont="1" applyFill="1" applyBorder="1">
      <alignment vertical="center"/>
    </xf>
    <xf numFmtId="0" fontId="17" fillId="2" borderId="0" xfId="0" applyFont="1" applyFill="1" applyAlignment="1">
      <alignment vertical="top"/>
    </xf>
    <xf numFmtId="0" fontId="17" fillId="11" borderId="8" xfId="0" applyFont="1" applyFill="1" applyBorder="1">
      <alignment vertical="center"/>
    </xf>
    <xf numFmtId="0" fontId="17" fillId="11" borderId="12" xfId="0" applyFont="1" applyFill="1" applyBorder="1">
      <alignment vertical="center"/>
    </xf>
    <xf numFmtId="0" fontId="22" fillId="2" borderId="11" xfId="0" applyFont="1" applyFill="1" applyBorder="1" applyAlignment="1">
      <alignment horizontal="left" vertical="center"/>
    </xf>
    <xf numFmtId="0" fontId="22" fillId="2" borderId="0" xfId="0" applyFont="1" applyFill="1" applyAlignment="1">
      <alignment horizontal="left" vertical="center"/>
    </xf>
    <xf numFmtId="0" fontId="22" fillId="0" borderId="0" xfId="0" applyFont="1" applyAlignment="1">
      <alignment vertical="center" wrapText="1"/>
    </xf>
    <xf numFmtId="0" fontId="22" fillId="3" borderId="128" xfId="0" applyFont="1" applyFill="1" applyBorder="1" applyAlignment="1">
      <alignment horizontal="left" vertical="center"/>
    </xf>
    <xf numFmtId="0" fontId="22" fillId="11" borderId="128" xfId="0" applyFont="1" applyFill="1" applyBorder="1">
      <alignment vertical="center"/>
    </xf>
    <xf numFmtId="0" fontId="62" fillId="2" borderId="0" xfId="0" applyFont="1" applyFill="1" applyAlignment="1">
      <alignment horizontal="left" vertical="top" wrapText="1"/>
    </xf>
    <xf numFmtId="0" fontId="22" fillId="2" borderId="0" xfId="0" applyFont="1" applyFill="1" applyAlignment="1">
      <alignment horizontal="center" vertical="center"/>
    </xf>
    <xf numFmtId="0" fontId="0" fillId="3" borderId="126" xfId="0" applyFill="1" applyBorder="1" applyAlignment="1">
      <alignment horizontal="center" vertical="center"/>
    </xf>
    <xf numFmtId="0" fontId="0" fillId="3" borderId="77" xfId="0" applyFill="1" applyBorder="1" applyAlignment="1">
      <alignment horizontal="center" vertical="center"/>
    </xf>
    <xf numFmtId="0" fontId="17" fillId="3" borderId="77" xfId="0" applyFont="1" applyFill="1" applyBorder="1" applyAlignment="1">
      <alignment horizontal="center" vertical="center"/>
    </xf>
    <xf numFmtId="0" fontId="0" fillId="3" borderId="127" xfId="0" applyFill="1" applyBorder="1">
      <alignment vertical="center"/>
    </xf>
    <xf numFmtId="0" fontId="22" fillId="2" borderId="0" xfId="0" applyFont="1" applyFill="1" applyAlignment="1">
      <alignment textRotation="255"/>
    </xf>
    <xf numFmtId="0" fontId="0" fillId="2" borderId="141" xfId="0" applyFill="1" applyBorder="1">
      <alignment vertical="center"/>
    </xf>
    <xf numFmtId="0" fontId="0" fillId="2" borderId="142" xfId="0" applyFill="1" applyBorder="1">
      <alignment vertical="center"/>
    </xf>
    <xf numFmtId="0" fontId="9" fillId="2" borderId="142" xfId="0" applyFont="1" applyFill="1" applyBorder="1">
      <alignment vertical="center"/>
    </xf>
    <xf numFmtId="0" fontId="9" fillId="2" borderId="143" xfId="0" applyFont="1" applyFill="1" applyBorder="1">
      <alignment vertical="center"/>
    </xf>
    <xf numFmtId="0" fontId="22" fillId="0" borderId="144" xfId="0" applyFont="1" applyBorder="1">
      <alignment vertical="center"/>
    </xf>
    <xf numFmtId="0" fontId="61" fillId="2" borderId="146" xfId="0" applyFont="1" applyFill="1" applyBorder="1">
      <alignment vertical="center"/>
    </xf>
    <xf numFmtId="0" fontId="17" fillId="2" borderId="145" xfId="0" applyFont="1" applyFill="1" applyBorder="1">
      <alignment vertical="center"/>
    </xf>
    <xf numFmtId="0" fontId="22" fillId="2" borderId="146" xfId="0" applyFont="1" applyFill="1" applyBorder="1">
      <alignment vertical="center"/>
    </xf>
    <xf numFmtId="0" fontId="22" fillId="2" borderId="147" xfId="0" applyFont="1" applyFill="1" applyBorder="1" applyAlignment="1">
      <alignment vertical="top"/>
    </xf>
    <xf numFmtId="0" fontId="22" fillId="2" borderId="148" xfId="0" applyFont="1" applyFill="1" applyBorder="1" applyAlignment="1">
      <alignment vertical="top"/>
    </xf>
    <xf numFmtId="0" fontId="22" fillId="2" borderId="149" xfId="0" applyFont="1" applyFill="1" applyBorder="1" applyAlignment="1">
      <alignment vertical="top"/>
    </xf>
    <xf numFmtId="0" fontId="22" fillId="0" borderId="142" xfId="0" applyFont="1" applyBorder="1">
      <alignment vertical="center"/>
    </xf>
    <xf numFmtId="0" fontId="0" fillId="2" borderId="143" xfId="0" applyFill="1" applyBorder="1">
      <alignment vertical="center"/>
    </xf>
    <xf numFmtId="0" fontId="22" fillId="2" borderId="144" xfId="0" applyFont="1" applyFill="1" applyBorder="1">
      <alignment vertical="center"/>
    </xf>
    <xf numFmtId="0" fontId="22" fillId="2" borderId="145" xfId="0" applyFont="1" applyFill="1" applyBorder="1">
      <alignment vertical="center"/>
    </xf>
    <xf numFmtId="0" fontId="22" fillId="2" borderId="144" xfId="0" applyFont="1" applyFill="1" applyBorder="1" applyAlignment="1">
      <alignment horizontal="left" vertical="top"/>
    </xf>
    <xf numFmtId="0" fontId="22" fillId="2" borderId="145" xfId="0" applyFont="1" applyFill="1" applyBorder="1" applyAlignment="1">
      <alignment vertical="top"/>
    </xf>
    <xf numFmtId="0" fontId="22" fillId="2" borderId="147" xfId="0" applyFont="1" applyFill="1" applyBorder="1" applyAlignment="1">
      <alignment horizontal="left" vertical="top"/>
    </xf>
    <xf numFmtId="0" fontId="22" fillId="2" borderId="142" xfId="0" applyFont="1" applyFill="1" applyBorder="1">
      <alignment vertical="center"/>
    </xf>
    <xf numFmtId="0" fontId="22" fillId="2" borderId="143" xfId="0" applyFont="1" applyFill="1" applyBorder="1" applyAlignment="1">
      <alignment vertical="top"/>
    </xf>
    <xf numFmtId="0" fontId="22" fillId="2" borderId="145" xfId="0" applyFont="1" applyFill="1" applyBorder="1" applyAlignment="1">
      <alignment vertical="center" wrapText="1"/>
    </xf>
    <xf numFmtId="0" fontId="22" fillId="0" borderId="148" xfId="0" applyFont="1" applyBorder="1">
      <alignment vertical="center"/>
    </xf>
    <xf numFmtId="0" fontId="22" fillId="2" borderId="148" xfId="0" applyFont="1" applyFill="1" applyBorder="1">
      <alignment vertical="center"/>
    </xf>
    <xf numFmtId="0" fontId="22" fillId="2" borderId="149" xfId="0" applyFont="1" applyFill="1" applyBorder="1">
      <alignment vertical="center"/>
    </xf>
    <xf numFmtId="0" fontId="22" fillId="2" borderId="144" xfId="0" applyFont="1" applyFill="1" applyBorder="1" applyAlignment="1">
      <alignment horizontal="right" vertical="top"/>
    </xf>
    <xf numFmtId="0" fontId="22" fillId="3" borderId="35" xfId="0" applyFont="1" applyFill="1" applyBorder="1">
      <alignment vertical="center"/>
    </xf>
    <xf numFmtId="0" fontId="22" fillId="18" borderId="128" xfId="0" applyFont="1" applyFill="1" applyBorder="1">
      <alignment vertical="center"/>
    </xf>
    <xf numFmtId="0" fontId="62" fillId="11" borderId="2" xfId="0" applyFont="1" applyFill="1" applyBorder="1" applyAlignment="1">
      <alignment horizontal="left" vertical="top" wrapText="1"/>
    </xf>
    <xf numFmtId="0" fontId="62" fillId="11" borderId="3" xfId="0" applyFont="1" applyFill="1" applyBorder="1" applyAlignment="1">
      <alignment horizontal="left" vertical="top" wrapText="1"/>
    </xf>
    <xf numFmtId="0" fontId="62" fillId="11" borderId="8" xfId="0" applyFont="1" applyFill="1" applyBorder="1" applyAlignment="1">
      <alignment horizontal="left" vertical="top" wrapText="1"/>
    </xf>
    <xf numFmtId="0" fontId="62" fillId="11" borderId="12" xfId="0" applyFont="1" applyFill="1" applyBorder="1" applyAlignment="1">
      <alignment horizontal="left" vertical="top" wrapText="1"/>
    </xf>
    <xf numFmtId="0" fontId="62" fillId="11" borderId="0" xfId="0" applyFont="1" applyFill="1" applyAlignment="1">
      <alignment horizontal="left" vertical="top" wrapText="1"/>
    </xf>
    <xf numFmtId="0" fontId="62" fillId="11" borderId="11" xfId="0" applyFont="1" applyFill="1" applyBorder="1" applyAlignment="1">
      <alignment horizontal="left" vertical="top" wrapText="1"/>
    </xf>
    <xf numFmtId="0" fontId="22" fillId="11" borderId="1" xfId="0" applyFont="1" applyFill="1" applyBorder="1">
      <alignment vertical="center"/>
    </xf>
    <xf numFmtId="0" fontId="22" fillId="19" borderId="35" xfId="0" applyFont="1" applyFill="1" applyBorder="1">
      <alignment vertical="center"/>
    </xf>
    <xf numFmtId="0" fontId="22" fillId="19" borderId="131" xfId="0" applyFont="1" applyFill="1" applyBorder="1">
      <alignment vertical="center"/>
    </xf>
    <xf numFmtId="0" fontId="22" fillId="19" borderId="128" xfId="0" applyFont="1" applyFill="1" applyBorder="1" applyAlignment="1">
      <alignment vertical="top"/>
    </xf>
    <xf numFmtId="0" fontId="62" fillId="2" borderId="144" xfId="0" applyFont="1" applyFill="1" applyBorder="1" applyAlignment="1">
      <alignment horizontal="left" vertical="top" wrapText="1"/>
    </xf>
    <xf numFmtId="0" fontId="17" fillId="2" borderId="144" xfId="0" applyFont="1" applyFill="1" applyBorder="1" applyAlignment="1">
      <alignment horizontal="left" vertical="top" wrapText="1"/>
    </xf>
    <xf numFmtId="0" fontId="0" fillId="2" borderId="144" xfId="0" applyFill="1" applyBorder="1">
      <alignment vertical="center"/>
    </xf>
    <xf numFmtId="0" fontId="0" fillId="2" borderId="145" xfId="0" applyFill="1" applyBorder="1">
      <alignment vertical="center"/>
    </xf>
    <xf numFmtId="0" fontId="0" fillId="2" borderId="147" xfId="0" applyFill="1" applyBorder="1">
      <alignment vertical="center"/>
    </xf>
    <xf numFmtId="0" fontId="0" fillId="2" borderId="148" xfId="0" applyFill="1" applyBorder="1">
      <alignment vertical="center"/>
    </xf>
    <xf numFmtId="0" fontId="0" fillId="2" borderId="149" xfId="0" applyFill="1" applyBorder="1">
      <alignment vertical="center"/>
    </xf>
    <xf numFmtId="0" fontId="61" fillId="2" borderId="144" xfId="0" applyFont="1" applyFill="1" applyBorder="1">
      <alignment vertical="center"/>
    </xf>
    <xf numFmtId="0" fontId="22" fillId="2" borderId="144" xfId="0" applyFont="1" applyFill="1" applyBorder="1" applyAlignment="1">
      <alignment vertical="top"/>
    </xf>
    <xf numFmtId="0" fontId="62" fillId="2" borderId="145" xfId="0" applyFont="1" applyFill="1" applyBorder="1" applyAlignment="1">
      <alignment horizontal="left" vertical="top" wrapText="1"/>
    </xf>
    <xf numFmtId="0" fontId="22" fillId="2" borderId="144" xfId="0" applyFont="1" applyFill="1" applyBorder="1" applyAlignment="1">
      <alignment textRotation="255"/>
    </xf>
    <xf numFmtId="0" fontId="22" fillId="2" borderId="147" xfId="0" applyFont="1" applyFill="1" applyBorder="1" applyAlignment="1">
      <alignment textRotation="255"/>
    </xf>
    <xf numFmtId="0" fontId="17" fillId="2" borderId="148" xfId="0" applyFont="1" applyFill="1" applyBorder="1" applyAlignment="1">
      <alignment horizontal="center" vertical="center"/>
    </xf>
    <xf numFmtId="0" fontId="22" fillId="3" borderId="152" xfId="0" applyFont="1" applyFill="1" applyBorder="1">
      <alignment vertical="center"/>
    </xf>
    <xf numFmtId="0" fontId="17" fillId="3" borderId="153" xfId="0" applyFont="1" applyFill="1" applyBorder="1" applyAlignment="1">
      <alignment horizontal="left" vertical="top" wrapText="1"/>
    </xf>
    <xf numFmtId="0" fontId="22" fillId="11" borderId="154" xfId="0" applyFont="1" applyFill="1" applyBorder="1" applyAlignment="1">
      <alignment horizontal="center" vertical="center"/>
    </xf>
    <xf numFmtId="0" fontId="22" fillId="2" borderId="0" xfId="0" applyFont="1" applyFill="1" applyAlignment="1">
      <alignment horizontal="right" vertical="center"/>
    </xf>
    <xf numFmtId="0" fontId="22" fillId="2" borderId="0" xfId="0" applyFont="1" applyFill="1" applyAlignment="1">
      <alignment horizontal="right"/>
    </xf>
    <xf numFmtId="0" fontId="28" fillId="0" borderId="1" xfId="0" applyFont="1" applyBorder="1" applyAlignment="1">
      <alignment horizontal="left" vertical="center"/>
    </xf>
    <xf numFmtId="0" fontId="42" fillId="0" borderId="0" xfId="0" applyFont="1" applyAlignment="1"/>
    <xf numFmtId="0" fontId="11" fillId="16" borderId="0" xfId="0" applyFont="1" applyFill="1">
      <alignment vertical="center"/>
    </xf>
    <xf numFmtId="0" fontId="36" fillId="16" borderId="12" xfId="0" applyFont="1" applyFill="1" applyBorder="1">
      <alignment vertical="center"/>
    </xf>
    <xf numFmtId="0" fontId="36" fillId="16" borderId="169" xfId="0" applyFont="1" applyFill="1" applyBorder="1" applyAlignment="1">
      <alignment vertical="center" wrapText="1"/>
    </xf>
    <xf numFmtId="0" fontId="36" fillId="17" borderId="75" xfId="0" applyFont="1" applyFill="1" applyBorder="1" applyAlignment="1">
      <alignment vertical="top" wrapText="1"/>
    </xf>
    <xf numFmtId="0" fontId="42" fillId="0" borderId="70" xfId="0" applyFont="1" applyBorder="1" applyAlignment="1">
      <alignment vertical="top" wrapText="1"/>
    </xf>
    <xf numFmtId="0" fontId="42" fillId="0" borderId="11" xfId="0" applyFont="1" applyBorder="1" applyAlignment="1">
      <alignment vertical="top" wrapText="1"/>
    </xf>
    <xf numFmtId="0" fontId="42" fillId="0" borderId="12" xfId="0" applyFont="1" applyBorder="1" applyAlignment="1">
      <alignment vertical="top" wrapText="1"/>
    </xf>
    <xf numFmtId="0" fontId="36" fillId="21" borderId="1" xfId="0" applyFont="1" applyFill="1" applyBorder="1" applyAlignment="1">
      <alignment vertical="top"/>
    </xf>
    <xf numFmtId="0" fontId="36" fillId="21" borderId="2" xfId="0" applyFont="1" applyFill="1" applyBorder="1" applyAlignment="1">
      <alignment vertical="top"/>
    </xf>
    <xf numFmtId="0" fontId="36" fillId="21" borderId="3" xfId="0" applyFont="1" applyFill="1" applyBorder="1" applyAlignment="1">
      <alignment horizontal="center" vertical="top"/>
    </xf>
    <xf numFmtId="0" fontId="36" fillId="21" borderId="0" xfId="0" applyFont="1" applyFill="1" applyAlignment="1">
      <alignment horizontal="center" vertical="top"/>
    </xf>
    <xf numFmtId="0" fontId="11" fillId="21" borderId="0" xfId="0" applyFont="1" applyFill="1">
      <alignment vertical="center"/>
    </xf>
    <xf numFmtId="0" fontId="36" fillId="21" borderId="8" xfId="0" applyFont="1" applyFill="1" applyBorder="1" applyAlignment="1">
      <alignment horizontal="center" vertical="top"/>
    </xf>
    <xf numFmtId="0" fontId="36" fillId="21" borderId="0" xfId="0" applyFont="1" applyFill="1" applyAlignment="1">
      <alignment vertical="center" wrapText="1"/>
    </xf>
    <xf numFmtId="0" fontId="36" fillId="21" borderId="0" xfId="0" applyFont="1" applyFill="1">
      <alignment vertical="center"/>
    </xf>
    <xf numFmtId="0" fontId="36" fillId="21" borderId="11" xfId="0" applyFont="1" applyFill="1" applyBorder="1">
      <alignment vertical="center"/>
    </xf>
    <xf numFmtId="0" fontId="36" fillId="21" borderId="8" xfId="0" applyFont="1" applyFill="1" applyBorder="1">
      <alignment vertical="center"/>
    </xf>
    <xf numFmtId="0" fontId="36" fillId="17" borderId="72" xfId="0" applyFont="1" applyFill="1" applyBorder="1" applyAlignment="1">
      <alignment wrapText="1"/>
    </xf>
    <xf numFmtId="0" fontId="36" fillId="21" borderId="170" xfId="0" applyFont="1" applyFill="1" applyBorder="1" applyAlignment="1">
      <alignment horizontal="center" vertical="top"/>
    </xf>
    <xf numFmtId="0" fontId="36" fillId="21" borderId="0" xfId="0" applyFont="1" applyFill="1" applyAlignment="1">
      <alignment vertical="center" textRotation="255" wrapText="1"/>
    </xf>
    <xf numFmtId="0" fontId="36" fillId="10" borderId="1" xfId="0" applyFont="1" applyFill="1" applyBorder="1" applyAlignment="1">
      <alignment horizontal="left" vertical="center"/>
    </xf>
    <xf numFmtId="0" fontId="54" fillId="10" borderId="2" xfId="0" applyFont="1" applyFill="1" applyBorder="1" applyAlignment="1">
      <alignment horizontal="center" vertical="top"/>
    </xf>
    <xf numFmtId="0" fontId="54" fillId="10" borderId="3" xfId="0" applyFont="1" applyFill="1" applyBorder="1" applyAlignment="1">
      <alignment horizontal="center" vertical="top"/>
    </xf>
    <xf numFmtId="0" fontId="36" fillId="10" borderId="4" xfId="0" applyFont="1" applyFill="1" applyBorder="1">
      <alignment vertical="center"/>
    </xf>
    <xf numFmtId="0" fontId="36" fillId="10" borderId="8" xfId="0" applyFont="1" applyFill="1" applyBorder="1" applyAlignment="1">
      <alignment vertical="top" wrapText="1"/>
    </xf>
    <xf numFmtId="0" fontId="36" fillId="10" borderId="10" xfId="0" applyFont="1" applyFill="1" applyBorder="1" applyAlignment="1">
      <alignment vertical="top" wrapText="1"/>
    </xf>
    <xf numFmtId="0" fontId="36" fillId="10" borderId="11" xfId="0" applyFont="1" applyFill="1" applyBorder="1" applyAlignment="1">
      <alignment vertical="top" wrapText="1"/>
    </xf>
    <xf numFmtId="0" fontId="36" fillId="10" borderId="12" xfId="0" applyFont="1" applyFill="1" applyBorder="1" applyAlignment="1">
      <alignment vertical="top" wrapText="1"/>
    </xf>
    <xf numFmtId="0" fontId="43" fillId="0" borderId="11" xfId="0" applyFont="1" applyBorder="1">
      <alignment vertical="center"/>
    </xf>
    <xf numFmtId="0" fontId="43" fillId="0" borderId="70" xfId="0" applyFont="1" applyBorder="1">
      <alignment vertical="center"/>
    </xf>
    <xf numFmtId="0" fontId="43" fillId="0" borderId="12" xfId="0" applyFont="1" applyBorder="1">
      <alignment vertical="center"/>
    </xf>
    <xf numFmtId="0" fontId="17" fillId="0" borderId="0" xfId="0" applyFont="1" applyAlignment="1">
      <alignment horizontal="center" vertical="center" wrapText="1"/>
    </xf>
    <xf numFmtId="0" fontId="12" fillId="0" borderId="0" xfId="0" applyFont="1" applyAlignment="1">
      <alignment vertical="center" wrapText="1"/>
    </xf>
    <xf numFmtId="0" fontId="4" fillId="0" borderId="6" xfId="0" applyFont="1" applyBorder="1">
      <alignment vertical="center"/>
    </xf>
    <xf numFmtId="0" fontId="4" fillId="0" borderId="45" xfId="0" applyFont="1" applyBorder="1">
      <alignment vertical="center"/>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0" borderId="44" xfId="0" applyFont="1" applyBorder="1" applyAlignment="1">
      <alignment vertical="center" wrapText="1"/>
    </xf>
    <xf numFmtId="0" fontId="46" fillId="0" borderId="113" xfId="0" applyFont="1" applyBorder="1" applyAlignment="1">
      <alignment horizontal="left" vertical="top" wrapText="1"/>
    </xf>
    <xf numFmtId="0" fontId="46" fillId="0" borderId="168" xfId="0" applyFont="1" applyBorder="1" applyAlignment="1">
      <alignment horizontal="left" vertical="top" wrapText="1"/>
    </xf>
    <xf numFmtId="0" fontId="46" fillId="0" borderId="118" xfId="0" applyFont="1" applyBorder="1" applyAlignment="1">
      <alignment horizontal="left" vertical="top" wrapText="1"/>
    </xf>
    <xf numFmtId="0" fontId="22" fillId="3" borderId="175" xfId="0" applyFont="1" applyFill="1" applyBorder="1">
      <alignment vertical="center"/>
    </xf>
    <xf numFmtId="0" fontId="75" fillId="0" borderId="0" xfId="0" applyFont="1">
      <alignment vertical="center"/>
    </xf>
    <xf numFmtId="0" fontId="12" fillId="7" borderId="31" xfId="0" applyFont="1" applyFill="1" applyBorder="1" applyProtection="1">
      <alignment vertical="center"/>
      <protection locked="0"/>
    </xf>
    <xf numFmtId="0" fontId="4" fillId="7" borderId="102" xfId="0" applyFont="1" applyFill="1" applyBorder="1" applyAlignment="1" applyProtection="1">
      <alignment horizontal="left" vertical="center" wrapText="1"/>
      <protection locked="0"/>
    </xf>
    <xf numFmtId="0" fontId="4" fillId="7" borderId="103" xfId="0" applyFont="1" applyFill="1" applyBorder="1" applyAlignment="1" applyProtection="1">
      <alignment horizontal="left" vertical="center" wrapText="1"/>
      <protection locked="0"/>
    </xf>
    <xf numFmtId="0" fontId="4" fillId="7" borderId="111" xfId="0" applyFont="1" applyFill="1" applyBorder="1" applyAlignment="1" applyProtection="1">
      <alignment horizontal="left" vertical="center" wrapText="1"/>
      <protection locked="0"/>
    </xf>
    <xf numFmtId="0" fontId="4" fillId="7" borderId="112" xfId="0" applyFont="1" applyFill="1" applyBorder="1" applyAlignment="1" applyProtection="1">
      <alignment horizontal="left" vertical="center" wrapText="1"/>
      <protection locked="0"/>
    </xf>
    <xf numFmtId="0" fontId="4" fillId="7" borderId="108" xfId="0" applyFont="1" applyFill="1" applyBorder="1" applyAlignment="1" applyProtection="1">
      <alignment horizontal="left" vertical="center" wrapText="1"/>
      <protection locked="0"/>
    </xf>
    <xf numFmtId="0" fontId="4" fillId="7" borderId="51" xfId="0" applyFont="1" applyFill="1" applyBorder="1" applyAlignment="1" applyProtection="1">
      <alignment horizontal="left" vertical="center" wrapText="1"/>
      <protection locked="0"/>
    </xf>
    <xf numFmtId="0" fontId="12" fillId="7" borderId="155" xfId="0" applyFont="1" applyFill="1" applyBorder="1" applyAlignment="1" applyProtection="1">
      <alignment vertical="center" wrapText="1"/>
      <protection locked="0"/>
    </xf>
    <xf numFmtId="0" fontId="12" fillId="7" borderId="156" xfId="0" applyFont="1" applyFill="1" applyBorder="1" applyAlignment="1" applyProtection="1">
      <alignment vertical="center" wrapText="1"/>
      <protection locked="0"/>
    </xf>
    <xf numFmtId="0" fontId="12" fillId="7" borderId="164" xfId="0" applyFont="1" applyFill="1" applyBorder="1" applyAlignment="1" applyProtection="1">
      <alignment vertical="center" wrapText="1"/>
      <protection locked="0"/>
    </xf>
    <xf numFmtId="0" fontId="12" fillId="7" borderId="156" xfId="0" applyFont="1" applyFill="1" applyBorder="1" applyAlignment="1" applyProtection="1">
      <alignment vertical="top" wrapText="1"/>
      <protection locked="0"/>
    </xf>
    <xf numFmtId="0" fontId="12" fillId="7" borderId="157" xfId="0" applyFont="1" applyFill="1" applyBorder="1" applyAlignment="1" applyProtection="1">
      <alignment vertical="top" wrapText="1"/>
      <protection locked="0"/>
    </xf>
    <xf numFmtId="0" fontId="12" fillId="7" borderId="158" xfId="0" applyFont="1" applyFill="1" applyBorder="1" applyAlignment="1" applyProtection="1">
      <alignment vertical="center" wrapText="1"/>
      <protection locked="0"/>
    </xf>
    <xf numFmtId="0" fontId="12" fillId="7" borderId="159" xfId="0" applyFont="1" applyFill="1" applyBorder="1" applyAlignment="1" applyProtection="1">
      <alignment vertical="center" wrapText="1"/>
      <protection locked="0"/>
    </xf>
    <xf numFmtId="0" fontId="12" fillId="7" borderId="165" xfId="0" applyFont="1" applyFill="1" applyBorder="1" applyAlignment="1" applyProtection="1">
      <alignment vertical="center" wrapText="1"/>
      <protection locked="0"/>
    </xf>
    <xf numFmtId="0" fontId="12" fillId="7" borderId="159" xfId="0" applyFont="1" applyFill="1" applyBorder="1" applyAlignment="1" applyProtection="1">
      <alignment vertical="top" wrapText="1"/>
      <protection locked="0"/>
    </xf>
    <xf numFmtId="0" fontId="12" fillId="7" borderId="160" xfId="0" applyFont="1" applyFill="1" applyBorder="1" applyAlignment="1" applyProtection="1">
      <alignment vertical="top" wrapText="1"/>
      <protection locked="0"/>
    </xf>
    <xf numFmtId="0" fontId="12" fillId="7" borderId="161" xfId="0" applyFont="1" applyFill="1" applyBorder="1" applyAlignment="1" applyProtection="1">
      <alignment vertical="center" wrapText="1"/>
      <protection locked="0"/>
    </xf>
    <xf numFmtId="0" fontId="12" fillId="7" borderId="162" xfId="0" applyFont="1" applyFill="1" applyBorder="1" applyAlignment="1" applyProtection="1">
      <alignment vertical="center" wrapText="1"/>
      <protection locked="0"/>
    </xf>
    <xf numFmtId="0" fontId="12" fillId="7" borderId="166" xfId="0" applyFont="1" applyFill="1" applyBorder="1" applyAlignment="1" applyProtection="1">
      <alignment vertical="center" wrapText="1"/>
      <protection locked="0"/>
    </xf>
    <xf numFmtId="0" fontId="12" fillId="7" borderId="162" xfId="0" applyFont="1" applyFill="1" applyBorder="1" applyAlignment="1" applyProtection="1">
      <alignment vertical="top" wrapText="1"/>
      <protection locked="0"/>
    </xf>
    <xf numFmtId="0" fontId="12" fillId="7" borderId="163" xfId="0" applyFont="1" applyFill="1" applyBorder="1" applyAlignment="1" applyProtection="1">
      <alignment vertical="top" wrapText="1"/>
      <protection locked="0"/>
    </xf>
    <xf numFmtId="0" fontId="8" fillId="0" borderId="14" xfId="0" applyFont="1" applyBorder="1" applyAlignment="1" applyProtection="1">
      <alignment horizontal="left" vertical="center"/>
      <protection locked="0"/>
    </xf>
    <xf numFmtId="0" fontId="8" fillId="0" borderId="14" xfId="0" applyFont="1" applyBorder="1" applyProtection="1">
      <alignment vertical="center"/>
      <protection locked="0"/>
    </xf>
    <xf numFmtId="0" fontId="8" fillId="0" borderId="14" xfId="0" applyFont="1" applyBorder="1" applyAlignment="1" applyProtection="1">
      <alignment vertical="top" wrapText="1"/>
      <protection locked="0"/>
    </xf>
    <xf numFmtId="0" fontId="8" fillId="0" borderId="80" xfId="0" applyFont="1" applyBorder="1" applyAlignment="1" applyProtection="1">
      <alignment vertical="top" wrapText="1"/>
      <protection locked="0"/>
    </xf>
    <xf numFmtId="0" fontId="28" fillId="3" borderId="10" xfId="0" applyFont="1" applyFill="1" applyBorder="1">
      <alignment vertical="center"/>
    </xf>
    <xf numFmtId="0" fontId="4" fillId="3" borderId="11" xfId="0" applyFont="1" applyFill="1" applyBorder="1">
      <alignment vertical="center"/>
    </xf>
    <xf numFmtId="0" fontId="4" fillId="0" borderId="7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2" fillId="0" borderId="14" xfId="0" applyFont="1" applyBorder="1" applyAlignment="1" applyProtection="1">
      <alignment horizontal="center" vertical="top" wrapText="1"/>
      <protection locked="0"/>
    </xf>
    <xf numFmtId="0" fontId="12" fillId="0" borderId="42" xfId="0" applyFont="1" applyBorder="1" applyAlignment="1" applyProtection="1">
      <alignment horizontal="center" vertical="top" wrapText="1"/>
      <protection locked="0"/>
    </xf>
    <xf numFmtId="0" fontId="12" fillId="0" borderId="41" xfId="0" applyFont="1" applyBorder="1" applyAlignment="1" applyProtection="1">
      <alignment horizontal="center" vertical="top" wrapText="1"/>
      <protection locked="0"/>
    </xf>
    <xf numFmtId="0" fontId="8" fillId="0" borderId="79" xfId="0" applyFont="1" applyBorder="1" applyAlignment="1" applyProtection="1">
      <alignment horizontal="center" vertical="center"/>
      <protection locked="0"/>
    </xf>
    <xf numFmtId="0" fontId="8" fillId="0" borderId="79" xfId="0" applyFont="1" applyBorder="1" applyAlignment="1" applyProtection="1">
      <alignment horizontal="left" vertical="center"/>
      <protection locked="0"/>
    </xf>
    <xf numFmtId="0" fontId="8" fillId="0" borderId="41" xfId="0" applyFont="1" applyBorder="1" applyAlignment="1" applyProtection="1">
      <alignment horizontal="center" vertical="top" wrapText="1"/>
      <protection locked="0"/>
    </xf>
    <xf numFmtId="0" fontId="8" fillId="0" borderId="14" xfId="0" applyFont="1" applyBorder="1" applyAlignment="1" applyProtection="1">
      <alignment horizontal="center" vertical="top" wrapText="1"/>
      <protection locked="0"/>
    </xf>
    <xf numFmtId="0" fontId="8" fillId="0" borderId="42" xfId="0" applyFont="1" applyBorder="1" applyAlignment="1" applyProtection="1">
      <alignment horizontal="center" vertical="top" wrapText="1"/>
      <protection locked="0"/>
    </xf>
    <xf numFmtId="0" fontId="8" fillId="0" borderId="81" xfId="0" applyFont="1" applyBorder="1" applyAlignment="1" applyProtection="1">
      <alignment horizontal="center" vertical="center"/>
      <protection locked="0"/>
    </xf>
    <xf numFmtId="0" fontId="0" fillId="0" borderId="126" xfId="0" applyBorder="1" applyProtection="1">
      <alignment vertical="center"/>
      <protection locked="0"/>
    </xf>
    <xf numFmtId="0" fontId="0" fillId="0" borderId="125" xfId="0" applyBorder="1" applyProtection="1">
      <alignment vertical="center"/>
      <protection locked="0"/>
    </xf>
    <xf numFmtId="0" fontId="11" fillId="0" borderId="21" xfId="0" applyFont="1" applyBorder="1">
      <alignment vertical="center"/>
    </xf>
    <xf numFmtId="0" fontId="8" fillId="0" borderId="20" xfId="0" applyFont="1" applyBorder="1">
      <alignment vertical="center"/>
    </xf>
    <xf numFmtId="0" fontId="43" fillId="3" borderId="176" xfId="0" applyFont="1" applyFill="1" applyBorder="1" applyAlignment="1">
      <alignment vertical="top" textRotation="255"/>
    </xf>
    <xf numFmtId="0" fontId="79" fillId="0" borderId="0" xfId="0" applyFont="1" applyAlignment="1">
      <alignment horizontal="right" vertical="center"/>
    </xf>
    <xf numFmtId="0" fontId="79" fillId="0" borderId="0" xfId="0" applyFont="1" applyAlignment="1">
      <alignment horizontal="left" vertical="center"/>
    </xf>
    <xf numFmtId="0" fontId="4" fillId="0" borderId="0" xfId="0" quotePrefix="1" applyFont="1">
      <alignment vertical="center"/>
    </xf>
    <xf numFmtId="0" fontId="80" fillId="0" borderId="0" xfId="0" applyFont="1" applyAlignment="1">
      <alignment horizontal="left" vertical="center" wrapText="1"/>
    </xf>
    <xf numFmtId="0" fontId="0" fillId="7" borderId="77" xfId="0" applyFill="1" applyBorder="1" applyAlignment="1" applyProtection="1">
      <alignment horizontal="center" vertical="center"/>
      <protection locked="0"/>
    </xf>
    <xf numFmtId="0" fontId="0" fillId="7" borderId="127" xfId="0" applyFill="1" applyBorder="1" applyAlignment="1" applyProtection="1">
      <alignment horizontal="center" vertical="center"/>
      <protection locked="0"/>
    </xf>
    <xf numFmtId="0" fontId="0" fillId="7" borderId="78" xfId="0" applyFill="1" applyBorder="1" applyProtection="1">
      <alignment vertical="center"/>
      <protection locked="0"/>
    </xf>
    <xf numFmtId="0" fontId="0" fillId="7" borderId="137" xfId="0" applyFill="1" applyBorder="1" applyAlignment="1" applyProtection="1">
      <alignment horizontal="center" vertical="center"/>
      <protection locked="0"/>
    </xf>
    <xf numFmtId="0" fontId="22" fillId="7" borderId="138" xfId="0" applyFont="1" applyFill="1" applyBorder="1" applyAlignment="1" applyProtection="1">
      <alignment vertical="center" wrapText="1"/>
      <protection locked="0"/>
    </xf>
    <xf numFmtId="0" fontId="0" fillId="7" borderId="124" xfId="0" applyFill="1" applyBorder="1" applyProtection="1">
      <alignment vertical="center"/>
      <protection locked="0"/>
    </xf>
    <xf numFmtId="0" fontId="0" fillId="7" borderId="135" xfId="0" applyFill="1" applyBorder="1" applyAlignment="1" applyProtection="1">
      <alignment horizontal="center" vertical="center"/>
      <protection locked="0"/>
    </xf>
    <xf numFmtId="0" fontId="0" fillId="7" borderId="136" xfId="0" applyFill="1" applyBorder="1" applyProtection="1">
      <alignment vertical="center"/>
      <protection locked="0"/>
    </xf>
    <xf numFmtId="0" fontId="64" fillId="7" borderId="124" xfId="0" applyFont="1" applyFill="1" applyBorder="1" applyAlignment="1" applyProtection="1">
      <alignment horizontal="center" vertical="center"/>
      <protection locked="0"/>
    </xf>
    <xf numFmtId="0" fontId="57" fillId="0" borderId="0" xfId="0" applyFont="1">
      <alignment vertical="center"/>
    </xf>
    <xf numFmtId="0" fontId="57" fillId="0" borderId="8" xfId="0" applyFont="1" applyBorder="1" applyAlignment="1">
      <alignment vertical="top"/>
    </xf>
    <xf numFmtId="0" fontId="57" fillId="0" borderId="0" xfId="0" applyFont="1" applyAlignment="1">
      <alignment vertical="top"/>
    </xf>
    <xf numFmtId="0" fontId="57" fillId="0" borderId="0" xfId="0" applyFont="1" applyAlignment="1">
      <alignment horizontal="right" vertical="top"/>
    </xf>
    <xf numFmtId="0" fontId="57" fillId="0" borderId="0" xfId="0" applyFont="1" applyAlignment="1">
      <alignment horizontal="left" vertical="top"/>
    </xf>
    <xf numFmtId="0" fontId="58" fillId="0" borderId="0" xfId="0" applyFont="1" applyAlignment="1">
      <alignment horizontal="right" vertical="center"/>
    </xf>
    <xf numFmtId="0" fontId="0" fillId="0" borderId="8" xfId="0" applyBorder="1">
      <alignment vertical="center"/>
    </xf>
    <xf numFmtId="0" fontId="0" fillId="0" borderId="11"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horizontal="center" vertical="center"/>
    </xf>
    <xf numFmtId="0" fontId="57" fillId="0" borderId="0" xfId="0" applyFont="1" applyAlignment="1">
      <alignment horizontal="left" vertical="center"/>
    </xf>
    <xf numFmtId="0" fontId="17" fillId="0" borderId="0" xfId="0" applyFont="1" applyAlignment="1">
      <alignment horizontal="center" vertical="center"/>
    </xf>
    <xf numFmtId="0" fontId="0" fillId="0" borderId="11" xfId="0" applyBorder="1">
      <alignment vertical="center"/>
    </xf>
    <xf numFmtId="0" fontId="17" fillId="0" borderId="11" xfId="0" applyFont="1" applyBorder="1" applyAlignment="1">
      <alignment horizontal="center" vertical="center"/>
    </xf>
    <xf numFmtId="0" fontId="0" fillId="0" borderId="34" xfId="0" applyBorder="1">
      <alignment vertical="center"/>
    </xf>
    <xf numFmtId="0" fontId="81"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12" fillId="0" borderId="14" xfId="0" applyFont="1" applyBorder="1" applyAlignment="1" applyProtection="1">
      <alignment horizontal="left" vertical="center"/>
      <protection locked="0"/>
    </xf>
    <xf numFmtId="0" fontId="8" fillId="0" borderId="41" xfId="0" applyFont="1" applyBorder="1" applyAlignment="1" applyProtection="1">
      <alignment horizontal="right" vertical="center" wrapText="1"/>
      <protection locked="0"/>
    </xf>
    <xf numFmtId="0" fontId="42" fillId="0" borderId="20" xfId="0" applyFont="1" applyBorder="1" applyAlignment="1">
      <alignment horizontal="left" vertical="top" wrapText="1"/>
    </xf>
    <xf numFmtId="0" fontId="42" fillId="0" borderId="0" xfId="0" applyFont="1" applyAlignment="1">
      <alignment horizontal="left" vertical="top" wrapText="1"/>
    </xf>
    <xf numFmtId="0" fontId="42" fillId="0" borderId="8" xfId="0" applyFont="1" applyBorder="1" applyAlignment="1">
      <alignment horizontal="left" vertical="top" wrapText="1"/>
    </xf>
    <xf numFmtId="0" fontId="28" fillId="0" borderId="0" xfId="0" applyFont="1" applyAlignment="1">
      <alignment horizontal="left" vertical="top" wrapText="1"/>
    </xf>
    <xf numFmtId="0" fontId="46" fillId="0" borderId="0" xfId="0" applyFont="1" applyAlignment="1">
      <alignment horizontal="left" vertical="top" wrapText="1"/>
    </xf>
    <xf numFmtId="0" fontId="28" fillId="0" borderId="4" xfId="0" applyFont="1" applyBorder="1" applyAlignment="1">
      <alignment horizontal="right" vertical="center"/>
    </xf>
    <xf numFmtId="0" fontId="39" fillId="0" borderId="0" xfId="0" applyFont="1" applyAlignment="1"/>
    <xf numFmtId="0" fontId="39" fillId="0" borderId="0" xfId="0" applyFont="1" applyAlignment="1">
      <alignment vertical="top"/>
    </xf>
    <xf numFmtId="0" fontId="12" fillId="0" borderId="0" xfId="0" applyFont="1" applyAlignment="1" applyProtection="1">
      <alignment horizontal="center" vertical="center"/>
      <protection locked="0"/>
    </xf>
    <xf numFmtId="0" fontId="32" fillId="0" borderId="0" xfId="0" applyFont="1" applyAlignment="1">
      <alignment horizontal="center" vertical="center"/>
    </xf>
    <xf numFmtId="0" fontId="36" fillId="3" borderId="20" xfId="0" applyFont="1" applyFill="1" applyBorder="1" applyAlignment="1">
      <alignment vertical="center" wrapText="1"/>
    </xf>
    <xf numFmtId="0" fontId="36" fillId="3" borderId="21" xfId="0" applyFont="1" applyFill="1" applyBorder="1" applyAlignment="1">
      <alignment vertical="center" wrapText="1"/>
    </xf>
    <xf numFmtId="0" fontId="36" fillId="3" borderId="20" xfId="0" applyFont="1" applyFill="1" applyBorder="1" applyAlignment="1">
      <alignment vertical="center" textRotation="255" wrapText="1"/>
    </xf>
    <xf numFmtId="0" fontId="36" fillId="3" borderId="21" xfId="0" applyFont="1" applyFill="1" applyBorder="1" applyAlignment="1">
      <alignment vertical="center" textRotation="255" wrapText="1"/>
    </xf>
    <xf numFmtId="0" fontId="28" fillId="0" borderId="0" xfId="0" applyFont="1" applyAlignment="1">
      <alignment horizontal="right" vertical="center"/>
    </xf>
    <xf numFmtId="0" fontId="4" fillId="0" borderId="31" xfId="0" applyFont="1" applyBorder="1" applyProtection="1">
      <alignment vertical="center"/>
      <protection locked="0"/>
    </xf>
    <xf numFmtId="0" fontId="36" fillId="3" borderId="6" xfId="0" applyFont="1" applyFill="1" applyBorder="1" applyAlignment="1">
      <alignment horizontal="left" vertical="top" wrapText="1"/>
    </xf>
    <xf numFmtId="0" fontId="36" fillId="3" borderId="7" xfId="0" applyFont="1" applyFill="1" applyBorder="1" applyAlignment="1">
      <alignment horizontal="left" vertical="top" wrapText="1"/>
    </xf>
    <xf numFmtId="0" fontId="36" fillId="3" borderId="6" xfId="0" applyFont="1" applyFill="1" applyBorder="1" applyAlignment="1">
      <alignment horizontal="left" vertical="top"/>
    </xf>
    <xf numFmtId="0" fontId="28" fillId="0" borderId="6" xfId="0" applyFont="1" applyBorder="1" applyAlignment="1">
      <alignment horizontal="center" vertical="center" wrapText="1"/>
    </xf>
    <xf numFmtId="0" fontId="46" fillId="0" borderId="0" xfId="0" applyFont="1" applyAlignment="1">
      <alignment vertical="top" wrapText="1"/>
    </xf>
    <xf numFmtId="0" fontId="82" fillId="0" borderId="9" xfId="0" applyFont="1" applyBorder="1" applyAlignment="1">
      <alignment vertical="top"/>
    </xf>
    <xf numFmtId="0" fontId="10" fillId="3" borderId="6" xfId="0" applyFont="1" applyFill="1" applyBorder="1" applyAlignment="1">
      <alignment vertical="top"/>
    </xf>
    <xf numFmtId="0" fontId="5" fillId="0" borderId="9" xfId="0" applyFont="1" applyBorder="1" applyAlignment="1" applyProtection="1">
      <alignment horizontal="center" vertical="center"/>
      <protection locked="0"/>
    </xf>
    <xf numFmtId="0" fontId="35" fillId="0" borderId="0" xfId="0" applyFont="1" applyAlignment="1">
      <alignment horizontal="center" vertical="center"/>
    </xf>
    <xf numFmtId="0" fontId="37" fillId="0" borderId="0" xfId="0" applyFont="1" applyAlignment="1">
      <alignment vertical="top" wrapText="1"/>
    </xf>
    <xf numFmtId="0" fontId="38" fillId="0" borderId="9" xfId="0" applyFont="1" applyBorder="1" applyAlignment="1" applyProtection="1">
      <alignment horizontal="center" vertical="center"/>
      <protection locked="0"/>
    </xf>
    <xf numFmtId="0" fontId="28" fillId="0" borderId="6" xfId="0" applyFont="1" applyBorder="1" applyAlignment="1">
      <alignment horizontal="left" vertical="center"/>
    </xf>
    <xf numFmtId="0" fontId="28" fillId="0" borderId="6" xfId="0" applyFont="1" applyBorder="1" applyAlignment="1">
      <alignment horizontal="left" vertical="top" wrapText="1"/>
    </xf>
    <xf numFmtId="0" fontId="18" fillId="0" borderId="6" xfId="0" applyFont="1" applyBorder="1" applyAlignment="1">
      <alignment horizontal="left" vertical="center" wrapText="1"/>
    </xf>
    <xf numFmtId="49" fontId="35" fillId="0" borderId="17" xfId="0"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49" fontId="35" fillId="0" borderId="20" xfId="0"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8" fillId="0" borderId="0" xfId="0" applyFont="1" applyAlignment="1">
      <alignment horizontal="left" vertical="center" wrapText="1"/>
    </xf>
    <xf numFmtId="0" fontId="80" fillId="0" borderId="0" xfId="0" applyFont="1" applyAlignment="1">
      <alignment horizontal="left" vertical="center" wrapText="1"/>
    </xf>
    <xf numFmtId="0" fontId="4" fillId="0" borderId="0" xfId="0" applyFont="1" applyAlignment="1">
      <alignment horizontal="left" vertical="center" wrapText="1"/>
    </xf>
    <xf numFmtId="0" fontId="81" fillId="3" borderId="5" xfId="0" applyFont="1" applyFill="1" applyBorder="1" applyAlignment="1">
      <alignment horizontal="left" vertical="center"/>
    </xf>
    <xf numFmtId="0" fontId="81" fillId="3" borderId="6" xfId="0" applyFont="1" applyFill="1" applyBorder="1" applyAlignment="1">
      <alignment horizontal="left" vertical="center"/>
    </xf>
    <xf numFmtId="0" fontId="81" fillId="3" borderId="7" xfId="0" applyFont="1" applyFill="1" applyBorder="1" applyAlignment="1">
      <alignment horizontal="left" vertical="center"/>
    </xf>
    <xf numFmtId="0" fontId="81" fillId="3" borderId="16" xfId="0" applyFont="1" applyFill="1" applyBorder="1" applyAlignment="1">
      <alignment horizontal="left" vertical="center"/>
    </xf>
    <xf numFmtId="0" fontId="81" fillId="3" borderId="9" xfId="0" applyFont="1" applyFill="1" applyBorder="1" applyAlignment="1">
      <alignment horizontal="left" vertical="center"/>
    </xf>
    <xf numFmtId="0" fontId="81" fillId="3" borderId="15" xfId="0" applyFont="1" applyFill="1" applyBorder="1" applyAlignment="1">
      <alignment horizontal="left" vertical="center"/>
    </xf>
    <xf numFmtId="0" fontId="4" fillId="0" borderId="17" xfId="0" applyFont="1" applyBorder="1" applyProtection="1">
      <alignment vertical="center"/>
      <protection locked="0"/>
    </xf>
    <xf numFmtId="0" fontId="4" fillId="0" borderId="18" xfId="0" applyFont="1" applyBorder="1" applyProtection="1">
      <alignment vertical="center"/>
      <protection locked="0"/>
    </xf>
    <xf numFmtId="0" fontId="4" fillId="0" borderId="19" xfId="0" applyFont="1" applyBorder="1" applyProtection="1">
      <alignment vertical="center"/>
      <protection locked="0"/>
    </xf>
    <xf numFmtId="0" fontId="4" fillId="0" borderId="89" xfId="0" applyFont="1" applyBorder="1" applyProtection="1">
      <alignment vertical="center"/>
      <protection locked="0"/>
    </xf>
    <xf numFmtId="0" fontId="4" fillId="0" borderId="90" xfId="0" applyFont="1" applyBorder="1" applyProtection="1">
      <alignment vertical="center"/>
      <protection locked="0"/>
    </xf>
    <xf numFmtId="0" fontId="4" fillId="0" borderId="91" xfId="0" applyFont="1" applyBorder="1" applyProtection="1">
      <alignment vertical="center"/>
      <protection locked="0"/>
    </xf>
    <xf numFmtId="0" fontId="4" fillId="0" borderId="85" xfId="0" applyFont="1" applyBorder="1" applyProtection="1">
      <alignment vertical="center"/>
      <protection locked="0"/>
    </xf>
    <xf numFmtId="0" fontId="4" fillId="0" borderId="86" xfId="0" applyFont="1" applyBorder="1" applyProtection="1">
      <alignment vertical="center"/>
      <protection locked="0"/>
    </xf>
    <xf numFmtId="0" fontId="4" fillId="0" borderId="87" xfId="0" applyFont="1" applyBorder="1" applyProtection="1">
      <alignment vertical="center"/>
      <protection locked="0"/>
    </xf>
    <xf numFmtId="0" fontId="4" fillId="0" borderId="16" xfId="0" applyFont="1" applyBorder="1" applyProtection="1">
      <alignment vertical="center"/>
      <protection locked="0"/>
    </xf>
    <xf numFmtId="0" fontId="4" fillId="0" borderId="9" xfId="0" applyFont="1" applyBorder="1" applyProtection="1">
      <alignment vertical="center"/>
      <protection locked="0"/>
    </xf>
    <xf numFmtId="0" fontId="4" fillId="0" borderId="15" xfId="0" applyFont="1" applyBorder="1" applyProtection="1">
      <alignment vertical="center"/>
      <protection locked="0"/>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81" fillId="3" borderId="89" xfId="0" applyFont="1" applyFill="1" applyBorder="1" applyAlignment="1">
      <alignment horizontal="left" vertical="center"/>
    </xf>
    <xf numFmtId="0" fontId="81" fillId="3" borderId="90" xfId="0" applyFont="1" applyFill="1" applyBorder="1" applyAlignment="1">
      <alignment horizontal="left" vertical="center"/>
    </xf>
    <xf numFmtId="0" fontId="81" fillId="3" borderId="91"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0" borderId="0" xfId="0" applyFont="1" applyAlignment="1">
      <alignment horizontal="center" vertical="center"/>
    </xf>
    <xf numFmtId="0" fontId="4" fillId="0" borderId="5" xfId="0"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81" fillId="3" borderId="85" xfId="0" applyFont="1" applyFill="1" applyBorder="1" applyAlignment="1">
      <alignment horizontal="left" vertical="center"/>
    </xf>
    <xf numFmtId="0" fontId="81" fillId="3" borderId="86" xfId="0" applyFont="1" applyFill="1" applyBorder="1" applyAlignment="1">
      <alignment horizontal="left" vertical="center"/>
    </xf>
    <xf numFmtId="0" fontId="81" fillId="3" borderId="87" xfId="0" applyFont="1" applyFill="1" applyBorder="1" applyAlignment="1">
      <alignment horizontal="left" vertical="center"/>
    </xf>
    <xf numFmtId="0" fontId="4" fillId="3" borderId="17" xfId="0" applyFont="1" applyFill="1" applyBorder="1" applyAlignment="1">
      <alignment horizontal="left" vertical="center"/>
    </xf>
    <xf numFmtId="0" fontId="4" fillId="3" borderId="18" xfId="0" applyFont="1" applyFill="1" applyBorder="1" applyAlignment="1">
      <alignment horizontal="left" vertical="center"/>
    </xf>
    <xf numFmtId="0" fontId="4" fillId="3" borderId="19" xfId="0" applyFont="1" applyFill="1" applyBorder="1" applyAlignment="1">
      <alignment horizontal="left" vertical="center"/>
    </xf>
    <xf numFmtId="0" fontId="81" fillId="3" borderId="17" xfId="0" applyFont="1" applyFill="1" applyBorder="1" applyAlignment="1">
      <alignment horizontal="left" vertical="center"/>
    </xf>
    <xf numFmtId="0" fontId="81" fillId="3" borderId="18" xfId="0" applyFont="1" applyFill="1" applyBorder="1" applyAlignment="1">
      <alignment horizontal="left" vertical="center"/>
    </xf>
    <xf numFmtId="0" fontId="81" fillId="3" borderId="19" xfId="0" applyFont="1" applyFill="1" applyBorder="1" applyAlignment="1">
      <alignment horizontal="lef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36" fillId="3" borderId="24" xfId="0" applyFont="1" applyFill="1" applyBorder="1" applyAlignment="1">
      <alignment horizontal="left" vertical="center"/>
    </xf>
    <xf numFmtId="0" fontId="36" fillId="3" borderId="23" xfId="0" applyFont="1" applyFill="1" applyBorder="1" applyAlignment="1">
      <alignment horizontal="left" vertical="center"/>
    </xf>
    <xf numFmtId="0" fontId="84" fillId="0" borderId="17" xfId="0" applyFont="1" applyBorder="1" applyAlignment="1" applyProtection="1">
      <alignment horizontal="center" vertical="top" wrapText="1"/>
      <protection locked="0"/>
    </xf>
    <xf numFmtId="0" fontId="84" fillId="0" borderId="18" xfId="0" applyFont="1" applyBorder="1" applyAlignment="1" applyProtection="1">
      <alignment horizontal="center" vertical="top" wrapText="1"/>
      <protection locked="0"/>
    </xf>
    <xf numFmtId="0" fontId="84" fillId="0" borderId="19" xfId="0" applyFont="1" applyBorder="1" applyAlignment="1" applyProtection="1">
      <alignment horizontal="center" vertical="top" wrapText="1"/>
      <protection locked="0"/>
    </xf>
    <xf numFmtId="0" fontId="84" fillId="0" borderId="16" xfId="0" applyFont="1" applyBorder="1" applyAlignment="1" applyProtection="1">
      <alignment horizontal="center" vertical="top" wrapText="1"/>
      <protection locked="0"/>
    </xf>
    <xf numFmtId="0" fontId="84" fillId="0" borderId="9" xfId="0" applyFont="1" applyBorder="1" applyAlignment="1" applyProtection="1">
      <alignment horizontal="center" vertical="top" wrapText="1"/>
      <protection locked="0"/>
    </xf>
    <xf numFmtId="0" fontId="84" fillId="0" borderId="15" xfId="0" applyFont="1" applyBorder="1" applyAlignment="1" applyProtection="1">
      <alignment horizontal="center" vertical="top" wrapText="1"/>
      <protection locked="0"/>
    </xf>
    <xf numFmtId="38" fontId="8" fillId="0" borderId="84" xfId="1" applyFont="1" applyFill="1" applyBorder="1" applyAlignment="1" applyProtection="1">
      <alignment horizontal="center" vertical="center" wrapText="1"/>
      <protection locked="0"/>
    </xf>
    <xf numFmtId="38" fontId="8" fillId="0" borderId="88" xfId="1" applyFont="1" applyFill="1" applyBorder="1" applyAlignment="1" applyProtection="1">
      <alignment horizontal="center" vertical="center" wrapText="1"/>
      <protection locked="0"/>
    </xf>
    <xf numFmtId="38" fontId="8" fillId="11" borderId="88" xfId="1" applyFont="1" applyFill="1" applyBorder="1" applyAlignment="1" applyProtection="1">
      <alignment horizontal="center" vertical="center" wrapText="1"/>
    </xf>
    <xf numFmtId="0" fontId="83" fillId="7" borderId="17" xfId="0" applyFont="1" applyFill="1" applyBorder="1" applyAlignment="1" applyProtection="1">
      <alignment horizontal="left" vertical="top" wrapText="1"/>
      <protection locked="0"/>
    </xf>
    <xf numFmtId="0" fontId="83" fillId="7" borderId="18" xfId="0" applyFont="1" applyFill="1" applyBorder="1" applyAlignment="1" applyProtection="1">
      <alignment horizontal="left" vertical="top" wrapText="1"/>
      <protection locked="0"/>
    </xf>
    <xf numFmtId="0" fontId="83" fillId="7" borderId="19" xfId="0" applyFont="1" applyFill="1" applyBorder="1" applyAlignment="1" applyProtection="1">
      <alignment horizontal="left" vertical="top" wrapText="1"/>
      <protection locked="0"/>
    </xf>
    <xf numFmtId="0" fontId="83" fillId="7" borderId="16" xfId="0" applyFont="1" applyFill="1" applyBorder="1" applyAlignment="1" applyProtection="1">
      <alignment horizontal="left" vertical="top" wrapText="1"/>
      <protection locked="0"/>
    </xf>
    <xf numFmtId="0" fontId="83" fillId="7" borderId="9" xfId="0" applyFont="1" applyFill="1" applyBorder="1" applyAlignment="1" applyProtection="1">
      <alignment horizontal="left" vertical="top" wrapText="1"/>
      <protection locked="0"/>
    </xf>
    <xf numFmtId="0" fontId="83" fillId="7" borderId="15" xfId="0" applyFont="1" applyFill="1" applyBorder="1" applyAlignment="1" applyProtection="1">
      <alignment horizontal="left" vertical="top" wrapText="1"/>
      <protection locked="0"/>
    </xf>
    <xf numFmtId="0" fontId="8" fillId="0" borderId="17"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38" fontId="8" fillId="0" borderId="17" xfId="1" applyFont="1" applyFill="1" applyBorder="1" applyAlignment="1" applyProtection="1">
      <alignment horizontal="center" vertical="center" wrapText="1"/>
      <protection locked="0"/>
    </xf>
    <xf numFmtId="38" fontId="8" fillId="0" borderId="18" xfId="1" applyFont="1" applyFill="1" applyBorder="1" applyAlignment="1" applyProtection="1">
      <alignment horizontal="center" vertical="center" wrapText="1"/>
      <protection locked="0"/>
    </xf>
    <xf numFmtId="38" fontId="8" fillId="0" borderId="19" xfId="1" applyFont="1" applyFill="1" applyBorder="1" applyAlignment="1" applyProtection="1">
      <alignment horizontal="center" vertical="center" wrapText="1"/>
      <protection locked="0"/>
    </xf>
    <xf numFmtId="38" fontId="8" fillId="0" borderId="16" xfId="1" applyFont="1" applyFill="1" applyBorder="1" applyAlignment="1" applyProtection="1">
      <alignment horizontal="center" vertical="center" wrapText="1"/>
      <protection locked="0"/>
    </xf>
    <xf numFmtId="38" fontId="8" fillId="0" borderId="9" xfId="1" applyFont="1" applyFill="1" applyBorder="1" applyAlignment="1" applyProtection="1">
      <alignment horizontal="center" vertical="center" wrapText="1"/>
      <protection locked="0"/>
    </xf>
    <xf numFmtId="38" fontId="8" fillId="0" borderId="15" xfId="1" applyFont="1" applyFill="1" applyBorder="1" applyAlignment="1" applyProtection="1">
      <alignment horizontal="center" vertical="center" wrapText="1"/>
      <protection locked="0"/>
    </xf>
    <xf numFmtId="0" fontId="35" fillId="5" borderId="5" xfId="0" applyFont="1" applyFill="1" applyBorder="1" applyAlignment="1">
      <alignment horizontal="center" vertical="center" wrapText="1"/>
    </xf>
    <xf numFmtId="0" fontId="35" fillId="5" borderId="6" xfId="0" applyFont="1" applyFill="1" applyBorder="1" applyAlignment="1">
      <alignment horizontal="center" vertical="center" wrapText="1"/>
    </xf>
    <xf numFmtId="0" fontId="35" fillId="5" borderId="7" xfId="0" applyFont="1" applyFill="1" applyBorder="1" applyAlignment="1">
      <alignment horizontal="center" vertical="center" wrapText="1"/>
    </xf>
    <xf numFmtId="0" fontId="8" fillId="7" borderId="5" xfId="0" applyFont="1" applyFill="1" applyBorder="1" applyAlignment="1" applyProtection="1">
      <alignment horizontal="center" vertical="center" wrapText="1"/>
      <protection locked="0"/>
    </xf>
    <xf numFmtId="0" fontId="8" fillId="7" borderId="6" xfId="0" applyFont="1" applyFill="1" applyBorder="1" applyAlignment="1" applyProtection="1">
      <alignment horizontal="center" vertical="center" wrapText="1"/>
      <protection locked="0"/>
    </xf>
    <xf numFmtId="0" fontId="8" fillId="7" borderId="7"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protection locked="0"/>
    </xf>
    <xf numFmtId="0" fontId="4" fillId="7" borderId="6" xfId="0" applyFont="1" applyFill="1" applyBorder="1" applyAlignment="1" applyProtection="1">
      <alignment horizontal="center" vertical="center"/>
      <protection locked="0"/>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3" fillId="0" borderId="5" xfId="0" applyFont="1" applyBorder="1" applyAlignment="1" applyProtection="1">
      <alignment horizontal="center" vertical="center" wrapText="1"/>
      <protection locked="0"/>
    </xf>
    <xf numFmtId="0" fontId="83" fillId="0" borderId="6" xfId="0" applyFont="1" applyBorder="1" applyAlignment="1" applyProtection="1">
      <alignment horizontal="center" vertical="center" wrapText="1"/>
      <protection locked="0"/>
    </xf>
    <xf numFmtId="0" fontId="83" fillId="0" borderId="45" xfId="0" applyFont="1" applyBorder="1" applyAlignment="1" applyProtection="1">
      <alignment horizontal="center" vertical="center" wrapText="1"/>
      <protection locked="0"/>
    </xf>
    <xf numFmtId="0" fontId="42" fillId="0" borderId="20" xfId="0" applyFont="1" applyBorder="1" applyAlignment="1">
      <alignment horizontal="left" vertical="top" wrapText="1"/>
    </xf>
    <xf numFmtId="0" fontId="42" fillId="0" borderId="0" xfId="0" applyFont="1" applyAlignment="1">
      <alignment horizontal="left" vertical="top" wrapText="1"/>
    </xf>
    <xf numFmtId="0" fontId="42" fillId="0" borderId="8" xfId="0" applyFont="1" applyBorder="1" applyAlignment="1">
      <alignment horizontal="left" vertical="top" wrapText="1"/>
    </xf>
    <xf numFmtId="0" fontId="11" fillId="0" borderId="6"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0" fontId="42" fillId="0" borderId="20" xfId="0" applyFont="1" applyBorder="1" applyAlignment="1">
      <alignment vertical="top" wrapText="1"/>
    </xf>
    <xf numFmtId="0" fontId="42" fillId="0" borderId="0" xfId="0" applyFont="1" applyAlignment="1">
      <alignment vertical="top" wrapText="1"/>
    </xf>
    <xf numFmtId="0" fontId="42" fillId="0" borderId="8" xfId="0" applyFont="1" applyBorder="1" applyAlignment="1">
      <alignment vertical="top" wrapText="1"/>
    </xf>
    <xf numFmtId="0" fontId="36" fillId="3" borderId="20" xfId="0" applyFont="1" applyFill="1" applyBorder="1" applyAlignment="1">
      <alignment horizontal="center" vertical="center" textRotation="255" wrapText="1"/>
    </xf>
    <xf numFmtId="0" fontId="36" fillId="3" borderId="21" xfId="0" applyFont="1" applyFill="1" applyBorder="1" applyAlignment="1">
      <alignment horizontal="center" vertical="center" textRotation="255" wrapText="1"/>
    </xf>
    <xf numFmtId="0" fontId="39" fillId="3" borderId="20" xfId="0" applyFont="1" applyFill="1" applyBorder="1" applyAlignment="1">
      <alignment horizontal="center" vertical="center" wrapText="1"/>
    </xf>
    <xf numFmtId="0" fontId="35" fillId="3" borderId="21" xfId="0" applyFont="1" applyFill="1" applyBorder="1" applyAlignment="1">
      <alignment horizontal="center" vertical="center" wrapText="1"/>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28" fillId="0" borderId="17" xfId="0" applyFont="1" applyBorder="1" applyProtection="1">
      <alignment vertical="center"/>
      <protection locked="0"/>
    </xf>
    <xf numFmtId="0" fontId="28" fillId="0" borderId="18" xfId="0" applyFont="1" applyBorder="1" applyProtection="1">
      <alignment vertical="center"/>
      <protection locked="0"/>
    </xf>
    <xf numFmtId="0" fontId="28" fillId="0" borderId="19" xfId="0" applyFont="1" applyBorder="1" applyProtection="1">
      <alignment vertical="center"/>
      <protection locked="0"/>
    </xf>
    <xf numFmtId="0" fontId="28" fillId="0" borderId="20" xfId="0" applyFont="1" applyBorder="1" applyProtection="1">
      <alignment vertical="center"/>
      <protection locked="0"/>
    </xf>
    <xf numFmtId="0" fontId="28" fillId="0" borderId="0" xfId="0" applyFont="1" applyProtection="1">
      <alignment vertical="center"/>
      <protection locked="0"/>
    </xf>
    <xf numFmtId="0" fontId="28" fillId="0" borderId="21" xfId="0" applyFont="1" applyBorder="1" applyProtection="1">
      <alignment vertical="center"/>
      <protection locked="0"/>
    </xf>
    <xf numFmtId="0" fontId="28" fillId="0" borderId="16" xfId="0" applyFont="1" applyBorder="1" applyProtection="1">
      <alignment vertical="center"/>
      <protection locked="0"/>
    </xf>
    <xf numFmtId="0" fontId="28" fillId="0" borderId="9" xfId="0" applyFont="1" applyBorder="1" applyProtection="1">
      <alignment vertical="center"/>
      <protection locked="0"/>
    </xf>
    <xf numFmtId="0" fontId="28" fillId="0" borderId="15" xfId="0" applyFont="1" applyBorder="1" applyProtection="1">
      <alignment vertical="center"/>
      <protection locked="0"/>
    </xf>
    <xf numFmtId="0" fontId="12" fillId="3" borderId="31" xfId="0" applyFont="1" applyFill="1" applyBorder="1" applyAlignment="1">
      <alignment horizontal="center" vertical="center"/>
    </xf>
    <xf numFmtId="0" fontId="12" fillId="3" borderId="49" xfId="0" applyFont="1" applyFill="1" applyBorder="1" applyAlignment="1">
      <alignment horizontal="center" vertical="center"/>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1" fillId="0" borderId="62" xfId="0" applyFont="1" applyBorder="1" applyAlignment="1" applyProtection="1">
      <alignment horizontal="left" vertical="center" wrapText="1"/>
      <protection locked="0"/>
    </xf>
    <xf numFmtId="0" fontId="46" fillId="0" borderId="0" xfId="0" applyFont="1" applyAlignment="1">
      <alignment horizontal="left" vertical="top" wrapText="1"/>
    </xf>
    <xf numFmtId="0" fontId="12" fillId="7" borderId="5" xfId="0" applyFont="1" applyFill="1" applyBorder="1" applyAlignment="1" applyProtection="1">
      <alignment horizontal="center" vertical="center"/>
      <protection locked="0"/>
    </xf>
    <xf numFmtId="0" fontId="12" fillId="7" borderId="6" xfId="0" applyFont="1" applyFill="1" applyBorder="1" applyAlignment="1" applyProtection="1">
      <alignment horizontal="center" vertical="center"/>
      <protection locked="0"/>
    </xf>
    <xf numFmtId="0" fontId="12" fillId="7" borderId="63" xfId="0" applyFont="1" applyFill="1" applyBorder="1" applyAlignment="1" applyProtection="1">
      <alignment horizontal="center" vertical="center"/>
      <protection locked="0"/>
    </xf>
    <xf numFmtId="0" fontId="12" fillId="7" borderId="5" xfId="0" applyFont="1" applyFill="1" applyBorder="1" applyAlignment="1" applyProtection="1">
      <alignment horizontal="left" vertical="center"/>
      <protection locked="0"/>
    </xf>
    <xf numFmtId="0" fontId="12" fillId="7" borderId="6" xfId="0" applyFont="1" applyFill="1" applyBorder="1" applyAlignment="1" applyProtection="1">
      <alignment horizontal="left" vertical="center"/>
      <protection locked="0"/>
    </xf>
    <xf numFmtId="0" fontId="8" fillId="7" borderId="5" xfId="0" applyFont="1" applyFill="1" applyBorder="1" applyAlignment="1" applyProtection="1">
      <alignment horizontal="left" vertical="center"/>
      <protection locked="0"/>
    </xf>
    <xf numFmtId="0" fontId="8" fillId="7" borderId="6" xfId="0" applyFont="1" applyFill="1" applyBorder="1" applyAlignment="1" applyProtection="1">
      <alignment horizontal="left" vertical="center"/>
      <protection locked="0"/>
    </xf>
    <xf numFmtId="0" fontId="8" fillId="7" borderId="63" xfId="0" applyFont="1" applyFill="1" applyBorder="1" applyAlignment="1" applyProtection="1">
      <alignment horizontal="left" vertical="center"/>
      <protection locked="0"/>
    </xf>
    <xf numFmtId="0" fontId="36" fillId="3" borderId="62" xfId="0" applyFont="1" applyFill="1" applyBorder="1" applyAlignment="1">
      <alignment horizontal="left" vertical="center" wrapText="1"/>
    </xf>
    <xf numFmtId="0" fontId="36" fillId="3" borderId="6" xfId="0" applyFont="1" applyFill="1" applyBorder="1" applyAlignment="1">
      <alignment horizontal="left" vertical="center" wrapText="1"/>
    </xf>
    <xf numFmtId="0" fontId="36" fillId="3" borderId="7" xfId="0" applyFont="1" applyFill="1" applyBorder="1" applyAlignment="1">
      <alignment horizontal="left" vertical="center" wrapText="1"/>
    </xf>
    <xf numFmtId="0" fontId="8" fillId="3" borderId="5"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38" fontId="4" fillId="11" borderId="29" xfId="0" applyNumberFormat="1" applyFont="1" applyFill="1" applyBorder="1" applyAlignment="1">
      <alignment horizontal="right" vertical="center" wrapText="1"/>
    </xf>
    <xf numFmtId="0" fontId="4" fillId="11" borderId="29" xfId="0" applyFont="1" applyFill="1" applyBorder="1" applyAlignment="1">
      <alignment horizontal="right" vertical="center" wrapText="1"/>
    </xf>
    <xf numFmtId="38" fontId="4" fillId="11" borderId="70" xfId="0" applyNumberFormat="1" applyFont="1" applyFill="1" applyBorder="1" applyAlignment="1">
      <alignment horizontal="right" vertical="center" wrapText="1"/>
    </xf>
    <xf numFmtId="38" fontId="4" fillId="11" borderId="11" xfId="0" applyNumberFormat="1" applyFont="1" applyFill="1" applyBorder="1" applyAlignment="1">
      <alignment horizontal="right" vertical="center" wrapText="1"/>
    </xf>
    <xf numFmtId="38" fontId="4" fillId="11" borderId="28" xfId="0" applyNumberFormat="1" applyFont="1" applyFill="1" applyBorder="1" applyAlignment="1">
      <alignment horizontal="right" vertical="center" wrapText="1"/>
    </xf>
    <xf numFmtId="0" fontId="46" fillId="0" borderId="0" xfId="0" applyFont="1" applyAlignment="1">
      <alignment vertical="top" wrapText="1"/>
    </xf>
    <xf numFmtId="0" fontId="8" fillId="7" borderId="65" xfId="0" applyFont="1" applyFill="1" applyBorder="1" applyAlignment="1" applyProtection="1">
      <alignment horizontal="left" vertical="center"/>
      <protection locked="0"/>
    </xf>
    <xf numFmtId="0" fontId="8" fillId="7" borderId="66" xfId="0" applyFont="1" applyFill="1" applyBorder="1" applyAlignment="1" applyProtection="1">
      <alignment horizontal="left" vertical="center"/>
      <protection locked="0"/>
    </xf>
    <xf numFmtId="0" fontId="8" fillId="7" borderId="67" xfId="0" applyFont="1" applyFill="1" applyBorder="1" applyAlignment="1" applyProtection="1">
      <alignment horizontal="left" vertical="center"/>
      <protection locked="0"/>
    </xf>
    <xf numFmtId="0" fontId="11" fillId="7" borderId="27" xfId="0" applyFont="1" applyFill="1" applyBorder="1" applyAlignment="1" applyProtection="1">
      <alignment horizontal="center" vertical="center"/>
      <protection locked="0"/>
    </xf>
    <xf numFmtId="0" fontId="12" fillId="0" borderId="27" xfId="0" applyFont="1" applyBorder="1" applyAlignment="1" applyProtection="1">
      <alignment horizontal="left" vertical="center"/>
      <protection locked="0"/>
    </xf>
    <xf numFmtId="0" fontId="12" fillId="0" borderId="83" xfId="0" applyFont="1" applyBorder="1" applyAlignment="1" applyProtection="1">
      <alignment horizontal="left" vertical="center"/>
      <protection locked="0"/>
    </xf>
    <xf numFmtId="0" fontId="8" fillId="11" borderId="30" xfId="0" applyFont="1" applyFill="1" applyBorder="1" applyAlignment="1" applyProtection="1">
      <alignment horizontal="right" vertical="center" wrapText="1"/>
      <protection locked="0"/>
    </xf>
    <xf numFmtId="0" fontId="8" fillId="0" borderId="30" xfId="0" applyFont="1" applyBorder="1" applyAlignment="1" applyProtection="1">
      <alignment horizontal="right" vertical="center" wrapText="1"/>
      <protection locked="0"/>
    </xf>
    <xf numFmtId="0" fontId="8" fillId="0" borderId="40" xfId="0" applyFont="1" applyBorder="1" applyAlignment="1" applyProtection="1">
      <alignment horizontal="right" wrapText="1"/>
      <protection locked="0"/>
    </xf>
    <xf numFmtId="0" fontId="8" fillId="0" borderId="27" xfId="0" applyFont="1" applyBorder="1" applyAlignment="1" applyProtection="1">
      <alignment horizontal="right" wrapText="1"/>
      <protection locked="0"/>
    </xf>
    <xf numFmtId="0" fontId="8" fillId="0" borderId="83" xfId="0" applyFont="1" applyBorder="1" applyAlignment="1" applyProtection="1">
      <alignment horizontal="right" wrapText="1"/>
      <protection locked="0"/>
    </xf>
    <xf numFmtId="0" fontId="11" fillId="7" borderId="14" xfId="0" applyFont="1" applyFill="1" applyBorder="1" applyAlignment="1" applyProtection="1">
      <alignment horizontal="center" vertical="center"/>
      <protection locked="0"/>
    </xf>
    <xf numFmtId="0" fontId="12" fillId="0" borderId="14" xfId="0" applyFont="1" applyBorder="1" applyAlignment="1" applyProtection="1">
      <alignment horizontal="left" vertical="center"/>
      <protection locked="0"/>
    </xf>
    <xf numFmtId="0" fontId="12" fillId="0" borderId="80" xfId="0" applyFont="1" applyBorder="1" applyAlignment="1" applyProtection="1">
      <alignment horizontal="left" vertical="center"/>
      <protection locked="0"/>
    </xf>
    <xf numFmtId="0" fontId="8" fillId="11" borderId="26" xfId="0" applyFont="1" applyFill="1" applyBorder="1" applyAlignment="1">
      <alignment horizontal="right" vertical="center" wrapText="1"/>
    </xf>
    <xf numFmtId="0" fontId="8" fillId="0" borderId="26" xfId="0" applyFont="1" applyBorder="1" applyAlignment="1" applyProtection="1">
      <alignment horizontal="right" vertical="center" wrapText="1"/>
      <protection locked="0"/>
    </xf>
    <xf numFmtId="0" fontId="8" fillId="0" borderId="41" xfId="0" applyFont="1" applyBorder="1" applyAlignment="1" applyProtection="1">
      <alignment horizontal="right" wrapText="1"/>
      <protection locked="0"/>
    </xf>
    <xf numFmtId="0" fontId="8" fillId="0" borderId="14" xfId="0" applyFont="1" applyBorder="1" applyAlignment="1" applyProtection="1">
      <alignment horizontal="right" wrapText="1"/>
      <protection locked="0"/>
    </xf>
    <xf numFmtId="0" fontId="8" fillId="0" borderId="80" xfId="0" applyFont="1" applyBorder="1" applyAlignment="1" applyProtection="1">
      <alignment horizontal="right" wrapText="1"/>
      <protection locked="0"/>
    </xf>
    <xf numFmtId="0" fontId="11" fillId="7" borderId="14" xfId="0" applyFont="1" applyFill="1" applyBorder="1" applyAlignment="1" applyProtection="1">
      <alignment horizontal="center"/>
      <protection locked="0"/>
    </xf>
    <xf numFmtId="0" fontId="8" fillId="11" borderId="26" xfId="0" applyFont="1" applyFill="1" applyBorder="1" applyAlignment="1">
      <alignment horizontal="right" wrapText="1"/>
    </xf>
    <xf numFmtId="0" fontId="8" fillId="0" borderId="26" xfId="0" applyFont="1" applyBorder="1" applyAlignment="1" applyProtection="1">
      <alignment horizontal="right" wrapText="1"/>
      <protection locked="0"/>
    </xf>
    <xf numFmtId="0" fontId="8" fillId="0" borderId="41" xfId="0" applyFont="1" applyBorder="1" applyAlignment="1" applyProtection="1">
      <alignment horizontal="right" vertical="center" wrapText="1"/>
      <protection locked="0"/>
    </xf>
    <xf numFmtId="0" fontId="8" fillId="0" borderId="14" xfId="0" applyFont="1" applyBorder="1" applyAlignment="1" applyProtection="1">
      <alignment horizontal="right" vertical="center" wrapText="1"/>
      <protection locked="0"/>
    </xf>
    <xf numFmtId="0" fontId="8" fillId="0" borderId="80" xfId="0" applyFont="1" applyBorder="1" applyAlignment="1" applyProtection="1">
      <alignment horizontal="right" vertical="center" wrapText="1"/>
      <protection locked="0"/>
    </xf>
    <xf numFmtId="38" fontId="8" fillId="11" borderId="26" xfId="1" applyFont="1" applyFill="1" applyBorder="1" applyAlignment="1">
      <alignment horizontal="right" vertical="center" wrapText="1"/>
    </xf>
    <xf numFmtId="38" fontId="8" fillId="11" borderId="41" xfId="1" applyFont="1" applyFill="1" applyBorder="1" applyAlignment="1">
      <alignment horizontal="right" vertical="center" wrapText="1"/>
    </xf>
    <xf numFmtId="38" fontId="8" fillId="11" borderId="14" xfId="1" applyFont="1" applyFill="1" applyBorder="1" applyAlignment="1">
      <alignment horizontal="right" vertical="center" wrapText="1"/>
    </xf>
    <xf numFmtId="38" fontId="8" fillId="11" borderId="80" xfId="1" applyFont="1" applyFill="1" applyBorder="1" applyAlignment="1">
      <alignment horizontal="right" vertical="center" wrapText="1"/>
    </xf>
    <xf numFmtId="0" fontId="8" fillId="11" borderId="26" xfId="0" applyFont="1" applyFill="1" applyBorder="1" applyAlignment="1" applyProtection="1">
      <alignment horizontal="right" vertical="center" wrapText="1"/>
      <protection locked="0"/>
    </xf>
    <xf numFmtId="0" fontId="42" fillId="0" borderId="14" xfId="0" applyFont="1" applyBorder="1" applyAlignment="1">
      <alignment horizontal="center" vertical="center"/>
    </xf>
    <xf numFmtId="0" fontId="8" fillId="0" borderId="26" xfId="0" applyFont="1" applyBorder="1" applyAlignment="1">
      <alignment horizontal="right" vertical="center" wrapText="1"/>
    </xf>
    <xf numFmtId="0" fontId="8" fillId="0" borderId="41" xfId="0" applyFont="1" applyBorder="1" applyAlignment="1">
      <alignment horizontal="right" vertical="center" wrapText="1"/>
    </xf>
    <xf numFmtId="0" fontId="8" fillId="0" borderId="14" xfId="0" applyFont="1" applyBorder="1" applyAlignment="1">
      <alignment horizontal="right" vertical="center" wrapText="1"/>
    </xf>
    <xf numFmtId="0" fontId="8" fillId="0" borderId="80" xfId="0" applyFont="1" applyBorder="1" applyAlignment="1">
      <alignment horizontal="right" vertical="center" wrapText="1"/>
    </xf>
    <xf numFmtId="0" fontId="4" fillId="0" borderId="6" xfId="0" applyFont="1" applyBorder="1" applyAlignment="1">
      <alignment horizontal="center" vertical="center"/>
    </xf>
    <xf numFmtId="0" fontId="11" fillId="0" borderId="25" xfId="0" applyFont="1" applyBorder="1" applyAlignment="1">
      <alignment horizontal="center" vertical="center" wrapText="1"/>
    </xf>
    <xf numFmtId="0" fontId="11" fillId="0" borderId="25"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19" xfId="0" applyFont="1" applyBorder="1" applyAlignment="1">
      <alignment horizontal="right" vertical="center" wrapText="1"/>
    </xf>
    <xf numFmtId="38" fontId="8" fillId="11" borderId="25" xfId="1" applyFont="1" applyFill="1" applyBorder="1" applyAlignment="1">
      <alignment horizontal="right" vertical="center" wrapText="1"/>
    </xf>
    <xf numFmtId="38" fontId="8" fillId="11" borderId="43" xfId="1" applyFont="1" applyFill="1" applyBorder="1" applyAlignment="1">
      <alignment horizontal="right" vertical="center" wrapText="1"/>
    </xf>
    <xf numFmtId="38" fontId="8" fillId="11" borderId="13" xfId="1" applyFont="1" applyFill="1" applyBorder="1" applyAlignment="1">
      <alignment horizontal="right" vertical="center" wrapText="1"/>
    </xf>
    <xf numFmtId="38" fontId="8" fillId="11" borderId="82" xfId="1" applyFont="1" applyFill="1" applyBorder="1" applyAlignment="1">
      <alignment horizontal="right" vertical="center" wrapText="1"/>
    </xf>
    <xf numFmtId="0" fontId="28" fillId="11" borderId="46" xfId="0" applyFont="1" applyFill="1" applyBorder="1" applyAlignment="1">
      <alignment horizontal="center" vertical="center"/>
    </xf>
    <xf numFmtId="0" fontId="28" fillId="0" borderId="22"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31"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5" fillId="3" borderId="16" xfId="0" applyFont="1" applyFill="1" applyBorder="1" applyAlignment="1">
      <alignment horizontal="center" vertical="top" wrapText="1"/>
    </xf>
    <xf numFmtId="0" fontId="35" fillId="3" borderId="9" xfId="0" applyFont="1" applyFill="1" applyBorder="1" applyAlignment="1">
      <alignment horizontal="center" vertical="top" wrapText="1"/>
    </xf>
    <xf numFmtId="0" fontId="35" fillId="3" borderId="64" xfId="0" applyFont="1" applyFill="1" applyBorder="1" applyAlignment="1">
      <alignment horizontal="center" vertical="top" wrapText="1"/>
    </xf>
    <xf numFmtId="0" fontId="12" fillId="7" borderId="0" xfId="0" applyFont="1" applyFill="1" applyAlignment="1" applyProtection="1">
      <alignment horizontal="left" vertical="top" wrapText="1"/>
      <protection locked="0"/>
    </xf>
    <xf numFmtId="0" fontId="36" fillId="3" borderId="6" xfId="0" applyFont="1" applyFill="1" applyBorder="1" applyAlignment="1">
      <alignment horizontal="left" vertical="top" wrapText="1"/>
    </xf>
    <xf numFmtId="0" fontId="36" fillId="3" borderId="7" xfId="0" applyFont="1" applyFill="1" applyBorder="1" applyAlignment="1">
      <alignment horizontal="left" vertical="top" wrapText="1"/>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35" fillId="3" borderId="5" xfId="0" applyFont="1" applyFill="1" applyBorder="1" applyAlignment="1">
      <alignment horizontal="center" vertical="center" wrapText="1"/>
    </xf>
    <xf numFmtId="0" fontId="35" fillId="3" borderId="6" xfId="0" applyFont="1" applyFill="1" applyBorder="1" applyAlignment="1">
      <alignment horizontal="center" vertical="center" wrapText="1"/>
    </xf>
    <xf numFmtId="38" fontId="12" fillId="11" borderId="6" xfId="1" applyFont="1" applyFill="1" applyBorder="1" applyAlignment="1">
      <alignment horizontal="right" vertical="center" wrapText="1"/>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36" fillId="3" borderId="17" xfId="0" applyFont="1" applyFill="1" applyBorder="1" applyAlignment="1">
      <alignment horizontal="center" vertical="top"/>
    </xf>
    <xf numFmtId="0" fontId="36" fillId="3" borderId="16" xfId="0" applyFont="1" applyFill="1" applyBorder="1" applyAlignment="1">
      <alignment horizontal="center" vertical="top"/>
    </xf>
    <xf numFmtId="0" fontId="36" fillId="3" borderId="18" xfId="0" applyFont="1" applyFill="1" applyBorder="1" applyAlignment="1">
      <alignment horizontal="left" vertical="top" wrapText="1"/>
    </xf>
    <xf numFmtId="0" fontId="36" fillId="3" borderId="19" xfId="0" applyFont="1" applyFill="1" applyBorder="1" applyAlignment="1">
      <alignment horizontal="left" vertical="top" wrapText="1"/>
    </xf>
    <xf numFmtId="0" fontId="36" fillId="3" borderId="9" xfId="0" applyFont="1" applyFill="1" applyBorder="1" applyAlignment="1">
      <alignment horizontal="left" vertical="top" wrapText="1"/>
    </xf>
    <xf numFmtId="0" fontId="36" fillId="3" borderId="15" xfId="0" applyFont="1" applyFill="1" applyBorder="1" applyAlignment="1">
      <alignment horizontal="left" vertical="top" wrapText="1"/>
    </xf>
    <xf numFmtId="0" fontId="36" fillId="3" borderId="5"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63" xfId="0" applyFont="1" applyFill="1" applyBorder="1" applyAlignment="1">
      <alignment horizontal="center" vertical="center" wrapText="1"/>
    </xf>
    <xf numFmtId="0" fontId="12" fillId="7" borderId="6" xfId="0" applyFont="1" applyFill="1" applyBorder="1" applyAlignment="1" applyProtection="1">
      <alignment horizontal="left" vertical="top" wrapText="1"/>
      <protection locked="0"/>
    </xf>
    <xf numFmtId="0" fontId="36" fillId="3" borderId="0" xfId="0" applyFont="1" applyFill="1" applyAlignment="1">
      <alignment horizontal="left" vertical="top" wrapText="1"/>
    </xf>
    <xf numFmtId="0" fontId="12" fillId="0" borderId="167" xfId="0" applyFont="1" applyBorder="1" applyAlignment="1" applyProtection="1">
      <alignment vertical="top" wrapText="1"/>
      <protection locked="0"/>
    </xf>
    <xf numFmtId="0" fontId="12" fillId="0" borderId="0" xfId="0" applyFont="1" applyAlignment="1" applyProtection="1">
      <alignment vertical="top" wrapText="1"/>
      <protection locked="0"/>
    </xf>
    <xf numFmtId="0" fontId="12" fillId="0" borderId="21" xfId="0" applyFont="1" applyBorder="1" applyAlignment="1" applyProtection="1">
      <alignment vertical="top" wrapText="1"/>
      <protection locked="0"/>
    </xf>
    <xf numFmtId="0" fontId="35" fillId="3" borderId="5" xfId="0" applyFont="1" applyFill="1" applyBorder="1" applyAlignment="1">
      <alignment horizontal="center" vertical="center"/>
    </xf>
    <xf numFmtId="0" fontId="35" fillId="3" borderId="6" xfId="0" applyFont="1" applyFill="1" applyBorder="1" applyAlignment="1">
      <alignment horizontal="center" vertical="center"/>
    </xf>
    <xf numFmtId="38" fontId="12" fillId="11" borderId="62" xfId="0" applyNumberFormat="1" applyFont="1" applyFill="1" applyBorder="1" applyAlignment="1">
      <alignment horizontal="right" vertical="center" wrapText="1"/>
    </xf>
    <xf numFmtId="38" fontId="12" fillId="11" borderId="6" xfId="0" applyNumberFormat="1" applyFont="1" applyFill="1" applyBorder="1" applyAlignment="1">
      <alignment horizontal="right" vertical="center" wrapText="1"/>
    </xf>
    <xf numFmtId="0" fontId="35" fillId="3" borderId="63" xfId="0" applyFont="1" applyFill="1" applyBorder="1" applyAlignment="1">
      <alignment horizontal="center" vertical="center"/>
    </xf>
    <xf numFmtId="0" fontId="12" fillId="11" borderId="5" xfId="0" applyFont="1" applyFill="1" applyBorder="1" applyAlignment="1">
      <alignment horizontal="center" vertical="top"/>
    </xf>
    <xf numFmtId="0" fontId="12" fillId="11" borderId="6" xfId="0" applyFont="1" applyFill="1" applyBorder="1" applyAlignment="1">
      <alignment horizontal="center" vertical="top"/>
    </xf>
    <xf numFmtId="0" fontId="12" fillId="11" borderId="7" xfId="0" applyFont="1" applyFill="1" applyBorder="1" applyAlignment="1">
      <alignment horizontal="center" vertical="top"/>
    </xf>
    <xf numFmtId="38" fontId="12" fillId="11" borderId="5" xfId="0" applyNumberFormat="1" applyFont="1" applyFill="1" applyBorder="1" applyAlignment="1">
      <alignment horizontal="center" vertical="center"/>
    </xf>
    <xf numFmtId="38" fontId="12" fillId="11" borderId="6" xfId="0" applyNumberFormat="1" applyFont="1" applyFill="1" applyBorder="1" applyAlignment="1">
      <alignment horizontal="center" vertical="center"/>
    </xf>
    <xf numFmtId="38" fontId="12" fillId="11" borderId="31" xfId="0" applyNumberFormat="1" applyFont="1" applyFill="1" applyBorder="1" applyAlignment="1">
      <alignment horizontal="center" vertical="center"/>
    </xf>
    <xf numFmtId="0" fontId="12" fillId="11" borderId="5" xfId="0" applyFont="1" applyFill="1" applyBorder="1" applyAlignment="1">
      <alignment horizontal="center" vertical="center"/>
    </xf>
    <xf numFmtId="0" fontId="12" fillId="11" borderId="6" xfId="0" applyFont="1" applyFill="1" applyBorder="1" applyAlignment="1">
      <alignment horizontal="center" vertical="center"/>
    </xf>
    <xf numFmtId="0" fontId="12" fillId="11" borderId="7" xfId="0" applyFont="1" applyFill="1" applyBorder="1" applyAlignment="1">
      <alignment horizontal="center" vertical="center"/>
    </xf>
    <xf numFmtId="0" fontId="12" fillId="11" borderId="100" xfId="0" applyFont="1" applyFill="1" applyBorder="1" applyAlignment="1">
      <alignment vertical="top" wrapText="1"/>
    </xf>
    <xf numFmtId="0" fontId="12" fillId="11" borderId="101" xfId="0" applyFont="1" applyFill="1" applyBorder="1" applyAlignment="1">
      <alignment vertical="top" wrapText="1"/>
    </xf>
    <xf numFmtId="0" fontId="12" fillId="11" borderId="129" xfId="0" applyFont="1" applyFill="1" applyBorder="1" applyAlignment="1">
      <alignment vertical="top" wrapText="1"/>
    </xf>
    <xf numFmtId="0" fontId="12" fillId="11" borderId="100" xfId="0" applyFont="1" applyFill="1" applyBorder="1" applyAlignment="1">
      <alignment horizontal="right" vertical="top" wrapText="1"/>
    </xf>
    <xf numFmtId="0" fontId="12" fillId="11" borderId="101" xfId="0" applyFont="1" applyFill="1" applyBorder="1" applyAlignment="1">
      <alignment horizontal="right" vertical="top" wrapText="1"/>
    </xf>
    <xf numFmtId="0" fontId="12" fillId="11" borderId="129" xfId="0" applyFont="1" applyFill="1" applyBorder="1" applyAlignment="1">
      <alignment horizontal="right" vertical="top" wrapText="1"/>
    </xf>
    <xf numFmtId="0" fontId="36" fillId="3" borderId="20" xfId="0" applyFont="1" applyFill="1" applyBorder="1" applyAlignment="1">
      <alignment horizontal="center" vertical="top"/>
    </xf>
    <xf numFmtId="0" fontId="36" fillId="3" borderId="21" xfId="0" applyFont="1" applyFill="1" applyBorder="1" applyAlignment="1">
      <alignment horizontal="left" vertical="top" wrapText="1"/>
    </xf>
    <xf numFmtId="0" fontId="36" fillId="3" borderId="172" xfId="0" applyFont="1" applyFill="1" applyBorder="1" applyAlignment="1">
      <alignment vertical="top" wrapText="1"/>
    </xf>
    <xf numFmtId="0" fontId="36" fillId="3" borderId="173" xfId="0" applyFont="1" applyFill="1" applyBorder="1" applyAlignment="1">
      <alignment vertical="top" wrapText="1"/>
    </xf>
    <xf numFmtId="0" fontId="36" fillId="3" borderId="174" xfId="0" applyFont="1" applyFill="1" applyBorder="1" applyAlignment="1">
      <alignment vertical="top" wrapText="1"/>
    </xf>
    <xf numFmtId="0" fontId="12" fillId="11" borderId="94" xfId="0" applyFont="1" applyFill="1" applyBorder="1" applyAlignment="1">
      <alignment vertical="top" wrapText="1"/>
    </xf>
    <xf numFmtId="0" fontId="12" fillId="11" borderId="95" xfId="0" applyFont="1" applyFill="1" applyBorder="1" applyAlignment="1">
      <alignment vertical="top" wrapText="1"/>
    </xf>
    <xf numFmtId="0" fontId="12" fillId="11" borderId="96" xfId="0" applyFont="1" applyFill="1" applyBorder="1" applyAlignment="1">
      <alignment vertical="top" wrapText="1"/>
    </xf>
    <xf numFmtId="0" fontId="12" fillId="11" borderId="97" xfId="0" applyFont="1" applyFill="1" applyBorder="1" applyAlignment="1">
      <alignment vertical="top" wrapText="1"/>
    </xf>
    <xf numFmtId="0" fontId="12" fillId="11" borderId="98" xfId="0" applyFont="1" applyFill="1" applyBorder="1" applyAlignment="1">
      <alignment vertical="top" wrapText="1"/>
    </xf>
    <xf numFmtId="0" fontId="12" fillId="11" borderId="99" xfId="0" applyFont="1" applyFill="1" applyBorder="1" applyAlignment="1">
      <alignment vertical="top" wrapText="1"/>
    </xf>
    <xf numFmtId="0" fontId="12" fillId="11" borderId="5" xfId="0" applyFont="1" applyFill="1" applyBorder="1" applyAlignment="1">
      <alignment horizontal="left" vertical="top" wrapText="1"/>
    </xf>
    <xf numFmtId="0" fontId="12" fillId="11" borderId="6" xfId="0" applyFont="1" applyFill="1" applyBorder="1" applyAlignment="1">
      <alignment horizontal="left" vertical="top" wrapText="1"/>
    </xf>
    <xf numFmtId="0" fontId="12" fillId="11" borderId="7" xfId="0" applyFont="1" applyFill="1" applyBorder="1" applyAlignment="1">
      <alignment horizontal="left" vertical="top" wrapText="1"/>
    </xf>
    <xf numFmtId="0" fontId="35" fillId="3" borderId="7" xfId="0" applyFont="1" applyFill="1" applyBorder="1" applyAlignment="1">
      <alignment horizontal="center" vertical="center"/>
    </xf>
    <xf numFmtId="0" fontId="35" fillId="3" borderId="31" xfId="0" applyFont="1" applyFill="1" applyBorder="1" applyAlignment="1">
      <alignment horizontal="center" vertical="center" wrapText="1"/>
    </xf>
    <xf numFmtId="0" fontId="12" fillId="11" borderId="57" xfId="0" applyFont="1" applyFill="1" applyBorder="1" applyAlignment="1">
      <alignment horizontal="left" vertical="top" wrapText="1"/>
    </xf>
    <xf numFmtId="0" fontId="12" fillId="11" borderId="93" xfId="0" applyFont="1" applyFill="1" applyBorder="1" applyAlignment="1">
      <alignment horizontal="left" vertical="top" wrapText="1"/>
    </xf>
    <xf numFmtId="0" fontId="35" fillId="3" borderId="5" xfId="0" applyFont="1" applyFill="1" applyBorder="1" applyAlignment="1">
      <alignment horizontal="center" vertical="top" wrapText="1"/>
    </xf>
    <xf numFmtId="0" fontId="35" fillId="3" borderId="6" xfId="0" applyFont="1" applyFill="1" applyBorder="1" applyAlignment="1">
      <alignment horizontal="center" vertical="top" wrapText="1"/>
    </xf>
    <xf numFmtId="0" fontId="35" fillId="3" borderId="7" xfId="0" applyFont="1" applyFill="1" applyBorder="1" applyAlignment="1">
      <alignment horizontal="center" vertical="top" wrapText="1"/>
    </xf>
    <xf numFmtId="0" fontId="39" fillId="3" borderId="49" xfId="0" applyFont="1" applyFill="1" applyBorder="1" applyAlignment="1">
      <alignment horizontal="center" vertical="top" wrapText="1"/>
    </xf>
    <xf numFmtId="0" fontId="39" fillId="3" borderId="50" xfId="0" applyFont="1" applyFill="1" applyBorder="1" applyAlignment="1">
      <alignment horizontal="center" vertical="top" wrapText="1"/>
    </xf>
    <xf numFmtId="0" fontId="39" fillId="3" borderId="51" xfId="0" applyFont="1" applyFill="1" applyBorder="1" applyAlignment="1">
      <alignment horizontal="center" vertical="top" wrapText="1"/>
    </xf>
    <xf numFmtId="0" fontId="74" fillId="3" borderId="0" xfId="0" applyFont="1" applyFill="1" applyAlignment="1">
      <alignment horizontal="left" vertical="top" wrapText="1"/>
    </xf>
    <xf numFmtId="0" fontId="74" fillId="3" borderId="21" xfId="0" applyFont="1" applyFill="1" applyBorder="1" applyAlignment="1">
      <alignment horizontal="left" vertical="top" wrapText="1"/>
    </xf>
    <xf numFmtId="0" fontId="74" fillId="3" borderId="9" xfId="0" applyFont="1" applyFill="1" applyBorder="1" applyAlignment="1">
      <alignment horizontal="left" vertical="top" wrapText="1"/>
    </xf>
    <xf numFmtId="0" fontId="74" fillId="3" borderId="15" xfId="0" applyFont="1" applyFill="1" applyBorder="1" applyAlignment="1">
      <alignment horizontal="left" vertical="top" wrapText="1"/>
    </xf>
    <xf numFmtId="0" fontId="35" fillId="3" borderId="7" xfId="0" applyFont="1" applyFill="1" applyBorder="1" applyAlignment="1">
      <alignment horizontal="center" vertical="center" wrapText="1"/>
    </xf>
    <xf numFmtId="0" fontId="46" fillId="0" borderId="119" xfId="0" applyFont="1" applyBorder="1" applyAlignment="1">
      <alignment horizontal="left" vertical="top" wrapText="1"/>
    </xf>
    <xf numFmtId="0" fontId="46" fillId="0" borderId="120" xfId="0" applyFont="1" applyBorder="1" applyAlignment="1">
      <alignment horizontal="left" vertical="top" wrapText="1"/>
    </xf>
    <xf numFmtId="0" fontId="36" fillId="3" borderId="57" xfId="0" applyFont="1" applyFill="1" applyBorder="1" applyAlignment="1">
      <alignment horizontal="center" vertical="center" wrapText="1"/>
    </xf>
    <xf numFmtId="0" fontId="36" fillId="3" borderId="93"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46" fillId="0" borderId="114" xfId="0" applyFont="1" applyBorder="1" applyAlignment="1">
      <alignment horizontal="left" vertical="top" wrapText="1"/>
    </xf>
    <xf numFmtId="0" fontId="46" fillId="0" borderId="115" xfId="0" applyFont="1" applyBorder="1" applyAlignment="1">
      <alignment horizontal="left" vertical="top" wrapText="1"/>
    </xf>
    <xf numFmtId="0" fontId="46" fillId="0" borderId="116" xfId="0" applyFont="1" applyBorder="1" applyAlignment="1">
      <alignment horizontal="left" vertical="top" wrapText="1"/>
    </xf>
    <xf numFmtId="0" fontId="46" fillId="0" borderId="117" xfId="0" applyFont="1" applyBorder="1" applyAlignment="1">
      <alignment horizontal="left" vertical="top" wrapText="1"/>
    </xf>
    <xf numFmtId="0" fontId="17" fillId="7" borderId="5" xfId="0" applyFont="1" applyFill="1" applyBorder="1" applyAlignment="1" applyProtection="1">
      <alignment horizontal="center" vertical="center" wrapText="1"/>
      <protection locked="0"/>
    </xf>
    <xf numFmtId="0" fontId="17" fillId="7" borderId="6" xfId="0" applyFont="1" applyFill="1" applyBorder="1" applyAlignment="1" applyProtection="1">
      <alignment horizontal="center" vertical="center" wrapText="1"/>
      <protection locked="0"/>
    </xf>
    <xf numFmtId="0" fontId="17" fillId="7" borderId="7" xfId="0" applyFont="1" applyFill="1" applyBorder="1" applyAlignment="1" applyProtection="1">
      <alignment horizontal="center" vertical="center" wrapText="1"/>
      <protection locked="0"/>
    </xf>
    <xf numFmtId="0" fontId="52" fillId="3" borderId="17" xfId="0" applyFont="1" applyFill="1" applyBorder="1" applyAlignment="1">
      <alignment horizontal="left" vertical="top" wrapText="1"/>
    </xf>
    <xf numFmtId="0" fontId="52" fillId="3" borderId="18" xfId="0" applyFont="1" applyFill="1" applyBorder="1" applyAlignment="1">
      <alignment horizontal="left" vertical="top" wrapText="1"/>
    </xf>
    <xf numFmtId="0" fontId="52" fillId="3" borderId="19" xfId="0" applyFont="1" applyFill="1" applyBorder="1" applyAlignment="1">
      <alignment horizontal="left" vertical="top" wrapText="1"/>
    </xf>
    <xf numFmtId="0" fontId="52" fillId="3" borderId="20" xfId="0" applyFont="1" applyFill="1" applyBorder="1" applyAlignment="1">
      <alignment horizontal="left" vertical="top" wrapText="1"/>
    </xf>
    <xf numFmtId="0" fontId="52" fillId="3" borderId="0" xfId="0" applyFont="1" applyFill="1" applyAlignment="1">
      <alignment horizontal="left" vertical="top" wrapText="1"/>
    </xf>
    <xf numFmtId="0" fontId="52" fillId="3" borderId="21" xfId="0" applyFont="1" applyFill="1" applyBorder="1" applyAlignment="1">
      <alignment horizontal="left" vertical="top" wrapText="1"/>
    </xf>
    <xf numFmtId="0" fontId="12" fillId="0" borderId="17" xfId="0" applyFont="1" applyBorder="1" applyAlignment="1" applyProtection="1">
      <alignment horizontal="left" vertical="top" wrapText="1"/>
      <protection locked="0"/>
    </xf>
    <xf numFmtId="0" fontId="12" fillId="0" borderId="18" xfId="0" applyFont="1" applyBorder="1" applyAlignment="1" applyProtection="1">
      <alignment horizontal="left" vertical="top" wrapText="1"/>
      <protection locked="0"/>
    </xf>
    <xf numFmtId="0" fontId="12" fillId="0" borderId="20"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6"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9" xfId="0" applyFont="1" applyBorder="1" applyAlignment="1" applyProtection="1">
      <alignment horizontal="left" vertical="top" wrapText="1"/>
      <protection locked="0"/>
    </xf>
    <xf numFmtId="0" fontId="12" fillId="0" borderId="21" xfId="0" applyFont="1" applyBorder="1" applyAlignment="1" applyProtection="1">
      <alignment horizontal="left" vertical="top" wrapText="1"/>
      <protection locked="0"/>
    </xf>
    <xf numFmtId="0" fontId="12" fillId="0" borderId="15" xfId="0" applyFont="1" applyBorder="1" applyAlignment="1" applyProtection="1">
      <alignment horizontal="left" vertical="top" wrapText="1"/>
      <protection locked="0"/>
    </xf>
    <xf numFmtId="0" fontId="46" fillId="0" borderId="11" xfId="0" applyFont="1" applyBorder="1" applyAlignment="1">
      <alignment horizontal="center" vertical="center"/>
    </xf>
    <xf numFmtId="0" fontId="36" fillId="17" borderId="71" xfId="0" applyFont="1" applyFill="1" applyBorder="1" applyAlignment="1">
      <alignment horizontal="left" wrapText="1"/>
    </xf>
    <xf numFmtId="0" fontId="36" fillId="17" borderId="72" xfId="0" applyFont="1" applyFill="1" applyBorder="1" applyAlignment="1">
      <alignment horizontal="left" wrapText="1"/>
    </xf>
    <xf numFmtId="0" fontId="36" fillId="17" borderId="73" xfId="0" applyFont="1" applyFill="1" applyBorder="1" applyAlignment="1">
      <alignment horizontal="left" wrapText="1"/>
    </xf>
    <xf numFmtId="0" fontId="53" fillId="9" borderId="77" xfId="0" applyFont="1" applyFill="1" applyBorder="1" applyAlignment="1">
      <alignment horizontal="center" vertical="center" wrapText="1"/>
    </xf>
    <xf numFmtId="0" fontId="53" fillId="9" borderId="34" xfId="0" applyFont="1" applyFill="1" applyBorder="1" applyAlignment="1">
      <alignment horizontal="center" vertical="center" wrapText="1"/>
    </xf>
    <xf numFmtId="0" fontId="53" fillId="9" borderId="78" xfId="0" applyFont="1" applyFill="1" applyBorder="1" applyAlignment="1">
      <alignment horizontal="center" vertical="center" wrapText="1"/>
    </xf>
    <xf numFmtId="0" fontId="36" fillId="17" borderId="171" xfId="0" applyFont="1" applyFill="1" applyBorder="1" applyAlignment="1">
      <alignment horizontal="center" vertical="top" wrapText="1"/>
    </xf>
    <xf numFmtId="0" fontId="36" fillId="17" borderId="74" xfId="0" applyFont="1" applyFill="1" applyBorder="1" applyAlignment="1">
      <alignment horizontal="center" vertical="top" wrapText="1"/>
    </xf>
    <xf numFmtId="0" fontId="36" fillId="17" borderId="75" xfId="0" applyFont="1" applyFill="1" applyBorder="1" applyAlignment="1">
      <alignment horizontal="center" vertical="top" wrapText="1"/>
    </xf>
    <xf numFmtId="0" fontId="36" fillId="8" borderId="77" xfId="0" applyFont="1" applyFill="1" applyBorder="1" applyAlignment="1">
      <alignment horizontal="center" vertical="center"/>
    </xf>
    <xf numFmtId="0" fontId="36" fillId="8" borderId="34" xfId="0" applyFont="1" applyFill="1" applyBorder="1" applyAlignment="1">
      <alignment horizontal="center" vertical="center"/>
    </xf>
    <xf numFmtId="0" fontId="36" fillId="8" borderId="78" xfId="0" applyFont="1" applyFill="1" applyBorder="1" applyAlignment="1">
      <alignment horizontal="center" vertical="center"/>
    </xf>
    <xf numFmtId="0" fontId="41" fillId="0" borderId="0" xfId="0" applyFont="1" applyAlignment="1">
      <alignment horizontal="left" vertical="top" wrapText="1"/>
    </xf>
    <xf numFmtId="0" fontId="41" fillId="0" borderId="8" xfId="0" applyFont="1" applyBorder="1" applyAlignment="1">
      <alignment horizontal="left" vertical="top" wrapText="1"/>
    </xf>
    <xf numFmtId="0" fontId="36" fillId="3" borderId="17" xfId="0" applyFont="1" applyFill="1" applyBorder="1" applyAlignment="1">
      <alignment horizontal="center" vertical="center" textRotation="255" wrapText="1"/>
    </xf>
    <xf numFmtId="0" fontId="36" fillId="3" borderId="18" xfId="0" applyFont="1" applyFill="1" applyBorder="1" applyAlignment="1">
      <alignment horizontal="center" vertical="center" textRotation="255" wrapText="1"/>
    </xf>
    <xf numFmtId="0" fontId="36" fillId="3" borderId="0" xfId="0" applyFont="1" applyFill="1" applyAlignment="1">
      <alignment horizontal="center" vertical="center" textRotation="255" wrapText="1"/>
    </xf>
    <xf numFmtId="0" fontId="36" fillId="3" borderId="5" xfId="0" applyFont="1" applyFill="1" applyBorder="1" applyAlignment="1">
      <alignment horizontal="center" vertical="center" textRotation="255" wrapText="1"/>
    </xf>
    <xf numFmtId="0" fontId="36" fillId="3" borderId="7" xfId="0" applyFont="1" applyFill="1" applyBorder="1" applyAlignment="1">
      <alignment horizontal="center" vertical="center" textRotation="255" wrapText="1"/>
    </xf>
    <xf numFmtId="0" fontId="5" fillId="0" borderId="6" xfId="0" applyFont="1" applyBorder="1" applyAlignment="1" applyProtection="1">
      <alignment horizontal="center" vertical="center"/>
      <protection locked="0"/>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38" fillId="0" borderId="5" xfId="0" applyFont="1" applyBorder="1" applyAlignment="1" applyProtection="1">
      <alignment horizontal="center" vertical="center"/>
      <protection locked="0"/>
    </xf>
    <xf numFmtId="0" fontId="38" fillId="0" borderId="6" xfId="0" applyFont="1" applyBorder="1" applyAlignment="1" applyProtection="1">
      <alignment horizontal="center" vertical="center"/>
      <protection locked="0"/>
    </xf>
    <xf numFmtId="0" fontId="38" fillId="0" borderId="7" xfId="0" applyFont="1" applyBorder="1" applyAlignment="1" applyProtection="1">
      <alignment horizontal="center" vertical="center"/>
      <protection locked="0"/>
    </xf>
    <xf numFmtId="0" fontId="37" fillId="3" borderId="24" xfId="0" applyFont="1" applyFill="1" applyBorder="1" applyAlignment="1">
      <alignment horizontal="center" vertical="center" textRotation="255" wrapText="1"/>
    </xf>
    <xf numFmtId="0" fontId="37" fillId="3" borderId="25" xfId="0" applyFont="1" applyFill="1" applyBorder="1" applyAlignment="1">
      <alignment horizontal="center" vertical="center" textRotation="255" wrapText="1"/>
    </xf>
    <xf numFmtId="0" fontId="37" fillId="3" borderId="23" xfId="0" applyFont="1" applyFill="1" applyBorder="1" applyAlignment="1">
      <alignment horizontal="center" vertical="center" textRotation="255" wrapText="1"/>
    </xf>
    <xf numFmtId="0" fontId="8" fillId="0" borderId="18" xfId="0" applyFont="1" applyBorder="1" applyAlignment="1" applyProtection="1">
      <alignment horizontal="left" vertical="top" wrapText="1"/>
      <protection locked="0"/>
    </xf>
    <xf numFmtId="0" fontId="8" fillId="0" borderId="19"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21"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28" fillId="3" borderId="5"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8" fillId="7" borderId="31" xfId="0" applyFont="1" applyFill="1" applyBorder="1" applyAlignment="1" applyProtection="1">
      <alignment horizontal="center" vertical="center" wrapText="1"/>
      <protection locked="0"/>
    </xf>
    <xf numFmtId="0" fontId="35" fillId="3" borderId="17" xfId="0" applyFont="1" applyFill="1" applyBorder="1" applyAlignment="1">
      <alignment horizontal="center" vertical="center" wrapText="1"/>
    </xf>
    <xf numFmtId="0" fontId="35" fillId="3" borderId="18" xfId="0" applyFont="1" applyFill="1" applyBorder="1" applyAlignment="1">
      <alignment horizontal="center" vertical="center" wrapText="1"/>
    </xf>
    <xf numFmtId="0" fontId="35" fillId="3" borderId="16" xfId="0" applyFont="1" applyFill="1" applyBorder="1" applyAlignment="1">
      <alignment horizontal="center" vertical="center" wrapText="1"/>
    </xf>
    <xf numFmtId="0" fontId="35" fillId="3" borderId="9" xfId="0" applyFont="1" applyFill="1" applyBorder="1" applyAlignment="1">
      <alignment horizontal="center" vertical="center" wrapText="1"/>
    </xf>
    <xf numFmtId="0" fontId="46" fillId="2" borderId="0" xfId="0" applyFont="1" applyFill="1" applyAlignment="1">
      <alignment horizontal="left" vertical="top" wrapText="1"/>
    </xf>
    <xf numFmtId="0" fontId="46" fillId="2" borderId="9" xfId="0" applyFont="1" applyFill="1" applyBorder="1" applyAlignment="1">
      <alignment horizontal="center" wrapText="1"/>
    </xf>
    <xf numFmtId="0" fontId="28" fillId="3" borderId="31" xfId="0" applyFont="1" applyFill="1" applyBorder="1" applyAlignment="1">
      <alignment horizontal="center" vertical="center" wrapText="1"/>
    </xf>
    <xf numFmtId="0" fontId="37" fillId="3" borderId="31" xfId="0" applyFont="1" applyFill="1" applyBorder="1" applyAlignment="1">
      <alignment horizontal="center" vertical="center" wrapText="1"/>
    </xf>
    <xf numFmtId="0" fontId="35" fillId="3" borderId="24" xfId="0" applyFont="1" applyFill="1" applyBorder="1" applyAlignment="1">
      <alignment horizontal="center" vertical="center" textRotation="255" wrapText="1"/>
    </xf>
    <xf numFmtId="0" fontId="35" fillId="3" borderId="23" xfId="0" applyFont="1" applyFill="1" applyBorder="1" applyAlignment="1">
      <alignment horizontal="center" vertical="center" textRotation="255" wrapText="1"/>
    </xf>
    <xf numFmtId="0" fontId="11" fillId="0" borderId="5" xfId="0" applyFont="1" applyBorder="1" applyAlignment="1" applyProtection="1">
      <alignment horizontal="left" vertical="center" wrapText="1"/>
      <protection locked="0"/>
    </xf>
    <xf numFmtId="0" fontId="35" fillId="3" borderId="15" xfId="0" applyFont="1" applyFill="1" applyBorder="1" applyAlignment="1">
      <alignment horizontal="center" vertical="center" wrapText="1"/>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36" fillId="3" borderId="17" xfId="0" applyFont="1" applyFill="1" applyBorder="1" applyAlignment="1">
      <alignment horizontal="center" wrapText="1"/>
    </xf>
    <xf numFmtId="0" fontId="36" fillId="3" borderId="19" xfId="0" applyFont="1" applyFill="1" applyBorder="1" applyAlignment="1">
      <alignment horizontal="center" wrapText="1"/>
    </xf>
    <xf numFmtId="49" fontId="35" fillId="0" borderId="20" xfId="0" applyNumberFormat="1" applyFont="1" applyBorder="1" applyAlignment="1" applyProtection="1">
      <alignment horizontal="left" vertical="center" wrapText="1"/>
      <protection locked="0"/>
    </xf>
    <xf numFmtId="49" fontId="35" fillId="0" borderId="0" xfId="0" applyNumberFormat="1" applyFont="1" applyAlignment="1" applyProtection="1">
      <alignment horizontal="left" vertical="center" wrapText="1"/>
      <protection locked="0"/>
    </xf>
    <xf numFmtId="49" fontId="35" fillId="0" borderId="21" xfId="0" applyNumberFormat="1" applyFont="1" applyBorder="1" applyAlignment="1" applyProtection="1">
      <alignment horizontal="left" vertical="center" wrapText="1"/>
      <protection locked="0"/>
    </xf>
    <xf numFmtId="49" fontId="35" fillId="0" borderId="16" xfId="0" applyNumberFormat="1" applyFont="1" applyBorder="1" applyAlignment="1" applyProtection="1">
      <alignment horizontal="left" vertical="center" wrapText="1"/>
      <protection locked="0"/>
    </xf>
    <xf numFmtId="49" fontId="35" fillId="0" borderId="9" xfId="0" applyNumberFormat="1" applyFont="1" applyBorder="1" applyAlignment="1" applyProtection="1">
      <alignment horizontal="left" vertical="center" wrapText="1"/>
      <protection locked="0"/>
    </xf>
    <xf numFmtId="49" fontId="35" fillId="0" borderId="15" xfId="0" applyNumberFormat="1" applyFont="1" applyBorder="1" applyAlignment="1" applyProtection="1">
      <alignment horizontal="left" vertical="center" wrapText="1"/>
      <protection locked="0"/>
    </xf>
    <xf numFmtId="0" fontId="39" fillId="3" borderId="16" xfId="0" applyFont="1" applyFill="1" applyBorder="1" applyAlignment="1">
      <alignment horizontal="center" vertical="center" wrapText="1"/>
    </xf>
    <xf numFmtId="0" fontId="39" fillId="3" borderId="15" xfId="0" applyFont="1" applyFill="1" applyBorder="1" applyAlignment="1">
      <alignment horizontal="center" vertical="center" wrapText="1"/>
    </xf>
    <xf numFmtId="0" fontId="36" fillId="3" borderId="24" xfId="0" applyFont="1" applyFill="1" applyBorder="1" applyAlignment="1">
      <alignment horizontal="center" vertical="center" textRotation="255" wrapText="1"/>
    </xf>
    <xf numFmtId="0" fontId="36" fillId="3" borderId="23" xfId="0" applyFont="1" applyFill="1" applyBorder="1" applyAlignment="1">
      <alignment horizontal="center" vertical="center" textRotation="255" wrapText="1"/>
    </xf>
    <xf numFmtId="0" fontId="43" fillId="3" borderId="5" xfId="0" applyFont="1" applyFill="1" applyBorder="1" applyAlignment="1">
      <alignment horizontal="left" vertical="top" wrapText="1"/>
    </xf>
    <xf numFmtId="0" fontId="43" fillId="3" borderId="6" xfId="0" applyFont="1" applyFill="1" applyBorder="1" applyAlignment="1">
      <alignment horizontal="left" vertical="top" wrapText="1"/>
    </xf>
    <xf numFmtId="0" fontId="51" fillId="3" borderId="17" xfId="0" applyFont="1" applyFill="1" applyBorder="1" applyAlignment="1">
      <alignment horizontal="center" vertical="center" wrapText="1"/>
    </xf>
    <xf numFmtId="0" fontId="51" fillId="3" borderId="18" xfId="0" applyFont="1" applyFill="1" applyBorder="1" applyAlignment="1">
      <alignment horizontal="center" vertical="center"/>
    </xf>
    <xf numFmtId="0" fontId="51" fillId="3" borderId="16" xfId="0" applyFont="1" applyFill="1" applyBorder="1" applyAlignment="1">
      <alignment horizontal="center" vertical="center"/>
    </xf>
    <xf numFmtId="0" fontId="51" fillId="3" borderId="9" xfId="0" applyFont="1" applyFill="1" applyBorder="1" applyAlignment="1">
      <alignment horizontal="center" vertical="center"/>
    </xf>
    <xf numFmtId="0" fontId="12" fillId="0" borderId="5" xfId="0" applyFont="1" applyBorder="1" applyAlignment="1" applyProtection="1">
      <alignment vertical="center" wrapText="1"/>
      <protection locked="0"/>
    </xf>
    <xf numFmtId="0" fontId="12" fillId="0" borderId="6" xfId="0" applyFont="1" applyBorder="1" applyAlignment="1" applyProtection="1">
      <alignment vertical="center" wrapText="1"/>
      <protection locked="0"/>
    </xf>
    <xf numFmtId="0" fontId="4" fillId="7" borderId="105" xfId="0" applyFont="1" applyFill="1" applyBorder="1" applyAlignment="1" applyProtection="1">
      <alignment horizontal="left" vertical="center" wrapText="1"/>
      <protection locked="0"/>
    </xf>
    <xf numFmtId="0" fontId="4" fillId="7" borderId="107" xfId="0" applyFont="1" applyFill="1" applyBorder="1" applyAlignment="1" applyProtection="1">
      <alignment horizontal="left" vertical="center" wrapText="1"/>
      <protection locked="0"/>
    </xf>
    <xf numFmtId="0" fontId="4" fillId="7" borderId="109" xfId="0" applyFont="1" applyFill="1" applyBorder="1" applyAlignment="1" applyProtection="1">
      <alignment horizontal="left" vertical="center" wrapText="1"/>
      <protection locked="0"/>
    </xf>
    <xf numFmtId="0" fontId="4" fillId="7" borderId="110" xfId="0" applyFont="1" applyFill="1" applyBorder="1" applyAlignment="1" applyProtection="1">
      <alignment horizontal="left" vertical="center" wrapText="1"/>
      <protection locked="0"/>
    </xf>
    <xf numFmtId="0" fontId="4" fillId="7" borderId="54" xfId="0" applyFont="1" applyFill="1" applyBorder="1" applyAlignment="1" applyProtection="1">
      <alignment horizontal="left" vertical="center" wrapText="1"/>
      <protection locked="0"/>
    </xf>
    <xf numFmtId="0" fontId="4" fillId="7" borderId="76" xfId="0" applyFont="1" applyFill="1" applyBorder="1" applyAlignment="1" applyProtection="1">
      <alignment horizontal="left" vertical="center" wrapText="1"/>
      <protection locked="0"/>
    </xf>
    <xf numFmtId="0" fontId="51" fillId="3" borderId="20" xfId="0" applyFont="1" applyFill="1" applyBorder="1" applyAlignment="1">
      <alignment horizontal="center" vertical="center" textRotation="255" wrapText="1"/>
    </xf>
    <xf numFmtId="0" fontId="51" fillId="3" borderId="0" xfId="0" applyFont="1" applyFill="1" applyAlignment="1">
      <alignment horizontal="center" vertical="center" textRotation="255" wrapText="1"/>
    </xf>
    <xf numFmtId="0" fontId="51" fillId="3" borderId="16" xfId="0" applyFont="1" applyFill="1" applyBorder="1" applyAlignment="1">
      <alignment horizontal="center" vertical="center" textRotation="255" wrapText="1"/>
    </xf>
    <xf numFmtId="0" fontId="51" fillId="3" borderId="9" xfId="0" applyFont="1" applyFill="1" applyBorder="1" applyAlignment="1">
      <alignment horizontal="center" vertical="center" textRotation="255" wrapText="1"/>
    </xf>
    <xf numFmtId="49" fontId="50" fillId="3" borderId="17" xfId="0" applyNumberFormat="1" applyFont="1" applyFill="1" applyBorder="1" applyAlignment="1">
      <alignment horizontal="center" wrapText="1"/>
    </xf>
    <xf numFmtId="49" fontId="50" fillId="3" borderId="18" xfId="0" applyNumberFormat="1" applyFont="1" applyFill="1" applyBorder="1" applyAlignment="1">
      <alignment horizontal="center" wrapText="1"/>
    </xf>
    <xf numFmtId="0" fontId="12" fillId="7" borderId="24" xfId="0" applyFont="1" applyFill="1" applyBorder="1" applyAlignment="1" applyProtection="1">
      <alignment horizontal="center" vertical="center"/>
      <protection locked="0"/>
    </xf>
    <xf numFmtId="0" fontId="12" fillId="7" borderId="23" xfId="0" applyFont="1" applyFill="1" applyBorder="1" applyAlignment="1" applyProtection="1">
      <alignment horizontal="center" vertical="center"/>
      <protection locked="0"/>
    </xf>
    <xf numFmtId="0" fontId="43" fillId="3" borderId="17" xfId="0" applyFont="1" applyFill="1" applyBorder="1" applyAlignment="1">
      <alignment horizontal="left" vertical="top" wrapText="1"/>
    </xf>
    <xf numFmtId="0" fontId="43" fillId="3" borderId="18" xfId="0" applyFont="1" applyFill="1" applyBorder="1" applyAlignment="1">
      <alignment horizontal="left" vertical="top" wrapText="1"/>
    </xf>
    <xf numFmtId="0" fontId="43" fillId="3" borderId="16" xfId="0" applyFont="1" applyFill="1" applyBorder="1" applyAlignment="1">
      <alignment horizontal="left" vertical="top" wrapText="1"/>
    </xf>
    <xf numFmtId="0" fontId="43" fillId="3" borderId="9" xfId="0" applyFont="1" applyFill="1" applyBorder="1" applyAlignment="1">
      <alignment horizontal="left" vertical="top" wrapText="1"/>
    </xf>
    <xf numFmtId="0" fontId="4" fillId="7" borderId="104" xfId="0" applyFont="1" applyFill="1" applyBorder="1" applyAlignment="1" applyProtection="1">
      <alignment horizontal="left" vertical="center" wrapText="1"/>
      <protection locked="0"/>
    </xf>
    <xf numFmtId="0" fontId="4" fillId="7" borderId="106" xfId="0" applyFont="1" applyFill="1" applyBorder="1" applyAlignment="1" applyProtection="1">
      <alignment horizontal="left" vertical="center" wrapText="1"/>
      <protection locked="0"/>
    </xf>
    <xf numFmtId="0" fontId="51" fillId="3" borderId="20" xfId="0" applyFont="1" applyFill="1" applyBorder="1" applyAlignment="1">
      <alignment horizontal="center" vertical="top" textRotation="255" wrapText="1"/>
    </xf>
    <xf numFmtId="0" fontId="51" fillId="3" borderId="21" xfId="0" applyFont="1" applyFill="1" applyBorder="1" applyAlignment="1">
      <alignment horizontal="center" vertical="top" textRotation="255" wrapText="1"/>
    </xf>
    <xf numFmtId="0" fontId="51" fillId="3" borderId="16" xfId="0" applyFont="1" applyFill="1" applyBorder="1" applyAlignment="1">
      <alignment horizontal="center" vertical="top" textRotation="255" wrapText="1"/>
    </xf>
    <xf numFmtId="0" fontId="51" fillId="3" borderId="15" xfId="0" applyFont="1" applyFill="1" applyBorder="1" applyAlignment="1">
      <alignment horizontal="center" vertical="top" textRotation="255" wrapText="1"/>
    </xf>
    <xf numFmtId="49" fontId="50" fillId="3" borderId="19" xfId="0" applyNumberFormat="1" applyFont="1" applyFill="1" applyBorder="1" applyAlignment="1">
      <alignment horizontal="center" wrapText="1"/>
    </xf>
    <xf numFmtId="0" fontId="51" fillId="3" borderId="20" xfId="0" quotePrefix="1" applyFont="1" applyFill="1" applyBorder="1" applyAlignment="1">
      <alignment horizontal="center" vertical="top" textRotation="255" wrapText="1"/>
    </xf>
    <xf numFmtId="0" fontId="51" fillId="3" borderId="21" xfId="0" quotePrefix="1" applyFont="1" applyFill="1" applyBorder="1" applyAlignment="1">
      <alignment horizontal="center" vertical="top" textRotation="255" wrapText="1"/>
    </xf>
    <xf numFmtId="0" fontId="51" fillId="3" borderId="16" xfId="0" quotePrefix="1" applyFont="1" applyFill="1" applyBorder="1" applyAlignment="1">
      <alignment horizontal="center" vertical="top" textRotation="255" wrapText="1"/>
    </xf>
    <xf numFmtId="0" fontId="51" fillId="3" borderId="15" xfId="0" quotePrefix="1" applyFont="1" applyFill="1" applyBorder="1" applyAlignment="1">
      <alignment horizontal="center" vertical="top" textRotation="255" wrapText="1"/>
    </xf>
    <xf numFmtId="0" fontId="39" fillId="3" borderId="109" xfId="0" applyFont="1" applyFill="1" applyBorder="1" applyAlignment="1">
      <alignment horizontal="center" vertical="center" textRotation="255"/>
    </xf>
    <xf numFmtId="0" fontId="39" fillId="3" borderId="110" xfId="0" applyFont="1" applyFill="1" applyBorder="1" applyAlignment="1">
      <alignment horizontal="center" vertical="center" textRotation="255"/>
    </xf>
    <xf numFmtId="0" fontId="39" fillId="3" borderId="105" xfId="0" applyFont="1" applyFill="1" applyBorder="1" applyAlignment="1">
      <alignment horizontal="center" vertical="center" textRotation="255"/>
    </xf>
    <xf numFmtId="0" fontId="39" fillId="3" borderId="107" xfId="0" applyFont="1" applyFill="1" applyBorder="1" applyAlignment="1">
      <alignment horizontal="center" vertical="center" textRotation="255"/>
    </xf>
    <xf numFmtId="0" fontId="39" fillId="3" borderId="54" xfId="0" applyFont="1" applyFill="1" applyBorder="1" applyAlignment="1">
      <alignment horizontal="center" vertical="center" textRotation="255"/>
    </xf>
    <xf numFmtId="0" fontId="39" fillId="3" borderId="76" xfId="0" applyFont="1" applyFill="1" applyBorder="1" applyAlignment="1">
      <alignment horizontal="center" vertical="center" textRotation="255"/>
    </xf>
    <xf numFmtId="0" fontId="34" fillId="3" borderId="5" xfId="0" applyFont="1" applyFill="1" applyBorder="1" applyAlignment="1">
      <alignment horizontal="center" vertical="center" wrapText="1"/>
    </xf>
    <xf numFmtId="0" fontId="34" fillId="3" borderId="6" xfId="0" applyFont="1" applyFill="1" applyBorder="1" applyAlignment="1">
      <alignment horizontal="center" vertical="center" wrapText="1"/>
    </xf>
    <xf numFmtId="0" fontId="63" fillId="0" borderId="9" xfId="0" applyFont="1" applyBorder="1" applyAlignment="1">
      <alignment horizontal="center" vertical="top" wrapText="1"/>
    </xf>
    <xf numFmtId="0" fontId="50" fillId="3" borderId="17" xfId="0" quotePrefix="1" applyFont="1" applyFill="1" applyBorder="1" applyAlignment="1">
      <alignment horizontal="center" vertical="center" wrapText="1"/>
    </xf>
    <xf numFmtId="0" fontId="50" fillId="3" borderId="18" xfId="0" quotePrefix="1" applyFont="1" applyFill="1" applyBorder="1" applyAlignment="1">
      <alignment horizontal="center" vertical="center" wrapText="1"/>
    </xf>
    <xf numFmtId="0" fontId="50" fillId="3" borderId="19" xfId="0" quotePrefix="1" applyFont="1" applyFill="1" applyBorder="1" applyAlignment="1">
      <alignment horizontal="center" vertical="center" wrapText="1"/>
    </xf>
    <xf numFmtId="0" fontId="50" fillId="3" borderId="20" xfId="0" quotePrefix="1" applyFont="1" applyFill="1" applyBorder="1" applyAlignment="1">
      <alignment horizontal="center" vertical="center" wrapText="1"/>
    </xf>
    <xf numFmtId="0" fontId="50" fillId="3" borderId="0" xfId="0" quotePrefix="1" applyFont="1" applyFill="1" applyAlignment="1">
      <alignment horizontal="center" vertical="center" wrapText="1"/>
    </xf>
    <xf numFmtId="0" fontId="50" fillId="3" borderId="21" xfId="0" quotePrefix="1" applyFont="1" applyFill="1" applyBorder="1" applyAlignment="1">
      <alignment horizontal="center" vertical="center" wrapText="1"/>
    </xf>
    <xf numFmtId="0" fontId="50" fillId="3" borderId="16" xfId="0" quotePrefix="1" applyFont="1" applyFill="1" applyBorder="1" applyAlignment="1">
      <alignment horizontal="center" vertical="center" wrapText="1"/>
    </xf>
    <xf numFmtId="0" fontId="50" fillId="3" borderId="9" xfId="0" quotePrefix="1" applyFont="1" applyFill="1" applyBorder="1" applyAlignment="1">
      <alignment horizontal="center" vertical="center" wrapText="1"/>
    </xf>
    <xf numFmtId="0" fontId="50" fillId="3" borderId="15" xfId="0" quotePrefix="1" applyFont="1" applyFill="1" applyBorder="1" applyAlignment="1">
      <alignment horizontal="center" vertical="center" wrapText="1"/>
    </xf>
    <xf numFmtId="0" fontId="50" fillId="3" borderId="18" xfId="0" applyFont="1" applyFill="1" applyBorder="1" applyAlignment="1">
      <alignment horizontal="left" vertical="center" wrapText="1"/>
    </xf>
    <xf numFmtId="0" fontId="50" fillId="3" borderId="9" xfId="0" applyFont="1" applyFill="1" applyBorder="1" applyAlignment="1">
      <alignment horizontal="left" vertical="center" wrapText="1"/>
    </xf>
    <xf numFmtId="0" fontId="39" fillId="3" borderId="102" xfId="0" applyFont="1" applyFill="1" applyBorder="1" applyAlignment="1">
      <alignment horizontal="center" vertical="top" wrapText="1"/>
    </xf>
    <xf numFmtId="0" fontId="39" fillId="3" borderId="103" xfId="0" applyFont="1" applyFill="1" applyBorder="1" applyAlignment="1">
      <alignment horizontal="center" vertical="top" wrapText="1"/>
    </xf>
    <xf numFmtId="0" fontId="39" fillId="3" borderId="108" xfId="0" applyFont="1" applyFill="1" applyBorder="1" applyAlignment="1">
      <alignment horizontal="center" vertical="top" wrapText="1"/>
    </xf>
    <xf numFmtId="0" fontId="39" fillId="3" borderId="6" xfId="0" applyFont="1" applyFill="1" applyBorder="1" applyAlignment="1">
      <alignment horizontal="center" vertical="top" wrapText="1"/>
    </xf>
    <xf numFmtId="0" fontId="39" fillId="3" borderId="7" xfId="0" applyFont="1" applyFill="1" applyBorder="1" applyAlignment="1">
      <alignment horizontal="center" vertical="top" wrapText="1"/>
    </xf>
    <xf numFmtId="0" fontId="39" fillId="3" borderId="104" xfId="0" applyFont="1" applyFill="1" applyBorder="1" applyAlignment="1">
      <alignment horizontal="center" vertical="center" textRotation="255"/>
    </xf>
    <xf numFmtId="0" fontId="39" fillId="3" borderId="106" xfId="0" applyFont="1" applyFill="1" applyBorder="1" applyAlignment="1">
      <alignment horizontal="center" vertical="center" textRotation="255"/>
    </xf>
    <xf numFmtId="0" fontId="12" fillId="7" borderId="6" xfId="0" applyFont="1" applyFill="1" applyBorder="1" applyAlignment="1" applyProtection="1">
      <alignment horizontal="right" vertical="center"/>
      <protection locked="0"/>
    </xf>
    <xf numFmtId="0" fontId="12" fillId="7" borderId="7" xfId="0" applyFont="1" applyFill="1" applyBorder="1" applyAlignment="1" applyProtection="1">
      <alignment horizontal="center" vertical="center"/>
      <protection locked="0"/>
    </xf>
    <xf numFmtId="0" fontId="35" fillId="3" borderId="62" xfId="0" applyFont="1" applyFill="1" applyBorder="1" applyAlignment="1">
      <alignment horizontal="left" vertical="center" wrapText="1"/>
    </xf>
    <xf numFmtId="0" fontId="35" fillId="3" borderId="6" xfId="0" applyFont="1" applyFill="1" applyBorder="1" applyAlignment="1">
      <alignment horizontal="left" vertical="center" wrapText="1"/>
    </xf>
    <xf numFmtId="0" fontId="35" fillId="3" borderId="7" xfId="0" applyFont="1" applyFill="1" applyBorder="1" applyAlignment="1">
      <alignment horizontal="left" vertical="center" wrapText="1"/>
    </xf>
    <xf numFmtId="0" fontId="36" fillId="3" borderId="17"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36" fillId="3" borderId="16"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11" fillId="0" borderId="9" xfId="0" applyFont="1" applyBorder="1" applyAlignment="1" applyProtection="1">
      <alignment horizontal="center" vertical="top"/>
      <protection locked="0"/>
    </xf>
    <xf numFmtId="0" fontId="11" fillId="0" borderId="15" xfId="0" applyFont="1" applyBorder="1" applyAlignment="1" applyProtection="1">
      <alignment horizontal="center" vertical="top"/>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7" borderId="5" xfId="0" applyFont="1" applyFill="1" applyBorder="1" applyAlignment="1" applyProtection="1">
      <alignment horizontal="center" vertical="center"/>
      <protection locked="0"/>
    </xf>
    <xf numFmtId="0" fontId="11" fillId="7" borderId="6" xfId="0" applyFont="1" applyFill="1" applyBorder="1" applyAlignment="1" applyProtection="1">
      <alignment horizontal="center" vertical="center"/>
      <protection locked="0"/>
    </xf>
    <xf numFmtId="0" fontId="11" fillId="7" borderId="7" xfId="0" applyFont="1" applyFill="1" applyBorder="1" applyAlignment="1" applyProtection="1">
      <alignment horizontal="center" vertical="center"/>
      <protection locked="0"/>
    </xf>
    <xf numFmtId="0" fontId="11" fillId="7" borderId="6" xfId="0" applyFont="1" applyFill="1" applyBorder="1" applyAlignment="1" applyProtection="1">
      <alignment horizontal="left" vertical="top" wrapText="1"/>
      <protection locked="0"/>
    </xf>
    <xf numFmtId="0" fontId="11" fillId="7" borderId="7" xfId="0" applyFont="1" applyFill="1" applyBorder="1" applyAlignment="1" applyProtection="1">
      <alignment horizontal="left" vertical="top" wrapText="1"/>
      <protection locked="0"/>
    </xf>
    <xf numFmtId="0" fontId="11" fillId="7" borderId="23" xfId="0" applyFont="1" applyFill="1" applyBorder="1" applyAlignment="1" applyProtection="1">
      <alignment horizontal="left" vertical="top" wrapText="1"/>
      <protection locked="0"/>
    </xf>
    <xf numFmtId="0" fontId="11" fillId="7" borderId="6" xfId="0" applyFont="1" applyFill="1" applyBorder="1" applyAlignment="1" applyProtection="1">
      <alignment vertical="top" wrapText="1"/>
      <protection locked="0"/>
    </xf>
    <xf numFmtId="0" fontId="11" fillId="7" borderId="7" xfId="0" applyFont="1" applyFill="1" applyBorder="1" applyAlignment="1" applyProtection="1">
      <alignment vertical="top" wrapText="1"/>
      <protection locked="0"/>
    </xf>
    <xf numFmtId="0" fontId="36" fillId="3" borderId="31" xfId="0" applyFont="1" applyFill="1" applyBorder="1" applyAlignment="1">
      <alignment horizontal="center" vertical="center"/>
    </xf>
    <xf numFmtId="0" fontId="36" fillId="3" borderId="31" xfId="0" applyFont="1" applyFill="1" applyBorder="1" applyAlignment="1">
      <alignment horizontal="center" vertical="center" wrapText="1"/>
    </xf>
    <xf numFmtId="0" fontId="35" fillId="3" borderId="64" xfId="0" applyFont="1" applyFill="1" applyBorder="1" applyAlignment="1">
      <alignment horizontal="center" vertical="center" wrapText="1"/>
    </xf>
    <xf numFmtId="0" fontId="36" fillId="3" borderId="68" xfId="0" applyFont="1" applyFill="1" applyBorder="1" applyAlignment="1">
      <alignment horizontal="center" vertical="center"/>
    </xf>
    <xf numFmtId="0" fontId="36" fillId="3" borderId="69" xfId="0" applyFont="1" applyFill="1" applyBorder="1" applyAlignment="1">
      <alignment horizontal="center" vertical="center"/>
    </xf>
    <xf numFmtId="0" fontId="8" fillId="7" borderId="5" xfId="0" applyFont="1" applyFill="1" applyBorder="1" applyAlignment="1" applyProtection="1">
      <alignment horizontal="center" vertical="center"/>
      <protection locked="0"/>
    </xf>
    <xf numFmtId="0" fontId="8" fillId="7" borderId="57" xfId="0" applyFont="1" applyFill="1" applyBorder="1" applyAlignment="1" applyProtection="1">
      <alignment horizontal="center" vertical="center"/>
      <protection locked="0"/>
    </xf>
    <xf numFmtId="0" fontId="46" fillId="3" borderId="6" xfId="0" applyFont="1" applyFill="1" applyBorder="1" applyAlignment="1">
      <alignment horizontal="left" vertical="top" wrapText="1"/>
    </xf>
    <xf numFmtId="0" fontId="46" fillId="3" borderId="7" xfId="0" applyFont="1" applyFill="1" applyBorder="1" applyAlignment="1">
      <alignment horizontal="left" vertical="top" wrapText="1"/>
    </xf>
    <xf numFmtId="0" fontId="46" fillId="0" borderId="9" xfId="0" applyFont="1" applyBorder="1" applyAlignment="1">
      <alignment horizontal="left" vertical="top" wrapText="1"/>
    </xf>
    <xf numFmtId="0" fontId="8" fillId="0" borderId="16" xfId="0" applyFont="1" applyBorder="1" applyAlignment="1" applyProtection="1">
      <alignment horizontal="left" vertical="top" wrapText="1"/>
      <protection locked="0"/>
    </xf>
    <xf numFmtId="0" fontId="12" fillId="0" borderId="121"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45" xfId="0" applyFont="1" applyBorder="1" applyAlignment="1" applyProtection="1">
      <alignment horizontal="center" vertical="center" wrapText="1"/>
      <protection locked="0"/>
    </xf>
    <xf numFmtId="0" fontId="35" fillId="3" borderId="17" xfId="0" applyFont="1" applyFill="1" applyBorder="1" applyAlignment="1">
      <alignment horizontal="center" vertical="center"/>
    </xf>
    <xf numFmtId="0" fontId="35" fillId="3" borderId="18" xfId="0" applyFont="1" applyFill="1" applyBorder="1" applyAlignment="1">
      <alignment horizontal="center" vertical="center"/>
    </xf>
    <xf numFmtId="0" fontId="35" fillId="3" borderId="179" xfId="0" applyFont="1" applyFill="1" applyBorder="1" applyAlignment="1">
      <alignment horizontal="center" vertical="center"/>
    </xf>
    <xf numFmtId="0" fontId="12" fillId="7" borderId="180" xfId="0" applyFont="1" applyFill="1" applyBorder="1" applyAlignment="1" applyProtection="1">
      <alignment horizontal="center" vertical="center"/>
      <protection locked="0"/>
    </xf>
    <xf numFmtId="0" fontId="12" fillId="7" borderId="18" xfId="0" applyFont="1" applyFill="1" applyBorder="1" applyAlignment="1" applyProtection="1">
      <alignment horizontal="center" vertical="center"/>
      <protection locked="0"/>
    </xf>
    <xf numFmtId="0" fontId="12" fillId="7" borderId="19" xfId="0" applyFont="1" applyFill="1" applyBorder="1" applyAlignment="1" applyProtection="1">
      <alignment horizontal="center" vertical="center"/>
      <protection locked="0"/>
    </xf>
    <xf numFmtId="0" fontId="36" fillId="3" borderId="17"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179" xfId="0" applyFont="1" applyFill="1" applyBorder="1" applyAlignment="1">
      <alignment horizontal="center" vertical="center"/>
    </xf>
    <xf numFmtId="0" fontId="12" fillId="0" borderId="18" xfId="0" applyFont="1" applyBorder="1" applyAlignment="1" applyProtection="1">
      <alignment horizontal="center" vertical="center"/>
      <protection locked="0"/>
    </xf>
    <xf numFmtId="0" fontId="12" fillId="0" borderId="181" xfId="0" applyFont="1" applyBorder="1" applyAlignment="1" applyProtection="1">
      <alignment horizontal="center" vertical="center"/>
      <protection locked="0"/>
    </xf>
    <xf numFmtId="0" fontId="12" fillId="0" borderId="182"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38" fontId="11" fillId="0" borderId="52" xfId="1" applyFont="1" applyFill="1" applyBorder="1" applyAlignment="1" applyProtection="1">
      <alignment horizontal="center" vertical="center" wrapText="1"/>
      <protection locked="0"/>
    </xf>
    <xf numFmtId="38" fontId="11" fillId="0" borderId="53" xfId="1" applyFont="1" applyFill="1" applyBorder="1" applyAlignment="1" applyProtection="1">
      <alignment horizontal="center" vertical="center" wrapText="1"/>
      <protection locked="0"/>
    </xf>
    <xf numFmtId="0" fontId="35" fillId="3" borderId="22" xfId="0" applyFont="1" applyFill="1" applyBorder="1" applyAlignment="1">
      <alignment horizontal="center" vertical="center" wrapText="1"/>
    </xf>
    <xf numFmtId="0" fontId="35" fillId="3" borderId="63" xfId="0" applyFont="1" applyFill="1" applyBorder="1" applyAlignment="1">
      <alignment horizontal="center" vertical="center" wrapText="1"/>
    </xf>
    <xf numFmtId="0" fontId="11" fillId="0" borderId="62"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45" xfId="0" applyFont="1" applyBorder="1" applyAlignment="1" applyProtection="1">
      <alignment horizontal="left" vertical="top" wrapText="1"/>
      <protection locked="0"/>
    </xf>
    <xf numFmtId="0" fontId="28" fillId="5" borderId="55" xfId="0" applyFont="1" applyFill="1" applyBorder="1" applyAlignment="1">
      <alignment horizontal="left" vertical="center" wrapText="1"/>
    </xf>
    <xf numFmtId="0" fontId="28" fillId="5" borderId="18" xfId="0" applyFont="1" applyFill="1" applyBorder="1" applyAlignment="1">
      <alignment horizontal="left" vertical="center" wrapText="1"/>
    </xf>
    <xf numFmtId="0" fontId="28" fillId="5" borderId="4" xfId="0" applyFont="1" applyFill="1" applyBorder="1" applyAlignment="1">
      <alignment horizontal="left" vertical="center" wrapText="1"/>
    </xf>
    <xf numFmtId="0" fontId="28" fillId="5" borderId="0" xfId="0" applyFont="1" applyFill="1" applyAlignment="1">
      <alignment horizontal="left" vertical="center" wrapText="1"/>
    </xf>
    <xf numFmtId="0" fontId="36" fillId="3" borderId="5" xfId="0" applyFont="1" applyFill="1" applyBorder="1" applyAlignment="1">
      <alignment horizontal="center" vertical="center"/>
    </xf>
    <xf numFmtId="0" fontId="36" fillId="3" borderId="6" xfId="0" applyFont="1" applyFill="1" applyBorder="1" applyAlignment="1">
      <alignment horizontal="center" vertical="center"/>
    </xf>
    <xf numFmtId="0" fontId="36" fillId="3" borderId="63" xfId="0" applyFont="1" applyFill="1" applyBorder="1" applyAlignment="1">
      <alignment horizontal="center" vertical="center"/>
    </xf>
    <xf numFmtId="0" fontId="11" fillId="7" borderId="62" xfId="0" applyFont="1" applyFill="1" applyBorder="1" applyAlignment="1" applyProtection="1">
      <alignment horizontal="left" vertical="center" wrapText="1"/>
      <protection locked="0"/>
    </xf>
    <xf numFmtId="0" fontId="11" fillId="7" borderId="6" xfId="0" applyFont="1" applyFill="1" applyBorder="1" applyAlignment="1" applyProtection="1">
      <alignment horizontal="left" vertical="center" wrapText="1"/>
      <protection locked="0"/>
    </xf>
    <xf numFmtId="0" fontId="12" fillId="0" borderId="6" xfId="0" applyFont="1" applyBorder="1" applyAlignment="1" applyProtection="1">
      <alignment horizontal="center" vertical="center"/>
      <protection locked="0"/>
    </xf>
    <xf numFmtId="0" fontId="12" fillId="0" borderId="123" xfId="0" applyFont="1" applyBorder="1" applyAlignment="1" applyProtection="1">
      <alignment horizontal="center" vertical="center"/>
      <protection locked="0"/>
    </xf>
    <xf numFmtId="0" fontId="43" fillId="0" borderId="0" xfId="0" applyFont="1" applyAlignment="1">
      <alignment horizontal="left" vertical="top" wrapText="1"/>
    </xf>
    <xf numFmtId="0" fontId="83" fillId="3" borderId="6" xfId="0" applyFont="1" applyFill="1" applyBorder="1" applyAlignment="1">
      <alignment horizontal="left" vertical="center" wrapText="1"/>
    </xf>
    <xf numFmtId="0" fontId="83" fillId="3" borderId="45" xfId="0" applyFont="1" applyFill="1" applyBorder="1" applyAlignment="1">
      <alignment horizontal="left" vertical="center" wrapText="1"/>
    </xf>
    <xf numFmtId="0" fontId="36" fillId="3" borderId="17" xfId="0" applyFont="1" applyFill="1" applyBorder="1" applyAlignment="1">
      <alignment horizontal="left" vertical="center" wrapText="1"/>
    </xf>
    <xf numFmtId="0" fontId="36" fillId="3" borderId="18" xfId="0" applyFont="1" applyFill="1" applyBorder="1" applyAlignment="1">
      <alignment horizontal="left" vertical="center" wrapText="1"/>
    </xf>
    <xf numFmtId="0" fontId="36" fillId="3" borderId="19" xfId="0" applyFont="1" applyFill="1" applyBorder="1" applyAlignment="1">
      <alignment horizontal="left" vertical="center" wrapText="1"/>
    </xf>
    <xf numFmtId="0" fontId="36" fillId="3" borderId="5" xfId="0" applyFont="1" applyFill="1" applyBorder="1" applyAlignment="1">
      <alignment horizontal="left" vertical="center" wrapText="1"/>
    </xf>
    <xf numFmtId="0" fontId="36" fillId="3" borderId="45" xfId="0" applyFont="1" applyFill="1" applyBorder="1" applyAlignment="1">
      <alignment horizontal="left" vertical="center" wrapText="1"/>
    </xf>
    <xf numFmtId="0" fontId="83" fillId="7" borderId="5" xfId="0" applyFont="1" applyFill="1" applyBorder="1" applyAlignment="1" applyProtection="1">
      <alignment horizontal="center" vertical="center" wrapText="1"/>
      <protection locked="0"/>
    </xf>
    <xf numFmtId="0" fontId="83" fillId="7" borderId="6" xfId="0" applyFont="1" applyFill="1" applyBorder="1" applyAlignment="1" applyProtection="1">
      <alignment horizontal="center" vertical="center" wrapText="1"/>
      <protection locked="0"/>
    </xf>
    <xf numFmtId="0" fontId="83" fillId="7" borderId="183" xfId="0" applyFont="1" applyFill="1" applyBorder="1" applyAlignment="1" applyProtection="1">
      <alignment horizontal="center" vertical="center" wrapText="1"/>
      <protection locked="0"/>
    </xf>
    <xf numFmtId="38" fontId="11" fillId="0" borderId="49" xfId="1" applyFont="1" applyFill="1" applyBorder="1" applyAlignment="1" applyProtection="1">
      <alignment horizontal="center" vertical="center" wrapText="1"/>
      <protection locked="0"/>
    </xf>
    <xf numFmtId="38" fontId="11" fillId="0" borderId="50" xfId="1" applyFont="1" applyFill="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7" borderId="5" xfId="0" applyFont="1" applyFill="1" applyBorder="1" applyAlignment="1" applyProtection="1">
      <alignment horizontal="center" vertical="center" wrapText="1"/>
      <protection locked="0"/>
    </xf>
    <xf numFmtId="0" fontId="11" fillId="7" borderId="6" xfId="0" applyFont="1" applyFill="1" applyBorder="1" applyAlignment="1" applyProtection="1">
      <alignment horizontal="center" vertical="center" wrapText="1"/>
      <protection locked="0"/>
    </xf>
    <xf numFmtId="0" fontId="11" fillId="7" borderId="7" xfId="0" applyFont="1" applyFill="1" applyBorder="1" applyAlignment="1" applyProtection="1">
      <alignment horizontal="center" vertical="center" wrapText="1"/>
      <protection locked="0"/>
    </xf>
    <xf numFmtId="0" fontId="12" fillId="7" borderId="17" xfId="0" applyFont="1" applyFill="1" applyBorder="1" applyAlignment="1" applyProtection="1">
      <alignment horizontal="center" vertical="center"/>
      <protection locked="0"/>
    </xf>
    <xf numFmtId="0" fontId="35" fillId="4" borderId="17" xfId="0" applyFont="1" applyFill="1" applyBorder="1" applyAlignment="1">
      <alignment horizontal="center" vertical="center" wrapText="1"/>
    </xf>
    <xf numFmtId="0" fontId="35" fillId="4" borderId="18" xfId="0" applyFont="1" applyFill="1" applyBorder="1" applyAlignment="1">
      <alignment horizontal="center" vertical="center" wrapText="1"/>
    </xf>
    <xf numFmtId="0" fontId="35" fillId="4" borderId="44" xfId="0" applyFont="1" applyFill="1" applyBorder="1" applyAlignment="1">
      <alignment horizontal="center" vertical="center" wrapText="1"/>
    </xf>
    <xf numFmtId="0" fontId="35" fillId="4" borderId="16"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35" fillId="4" borderId="36" xfId="0" applyFont="1" applyFill="1" applyBorder="1" applyAlignment="1">
      <alignment horizontal="center" vertical="center" wrapText="1"/>
    </xf>
    <xf numFmtId="0" fontId="39" fillId="4" borderId="5"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5" fillId="4" borderId="16" xfId="0" applyFont="1" applyFill="1" applyBorder="1" applyAlignment="1">
      <alignment horizontal="center" vertical="top" wrapText="1"/>
    </xf>
    <xf numFmtId="0" fontId="35" fillId="4" borderId="9" xfId="0" applyFont="1" applyFill="1" applyBorder="1" applyAlignment="1">
      <alignment horizontal="center" vertical="top" wrapText="1"/>
    </xf>
    <xf numFmtId="0" fontId="35" fillId="4" borderId="15" xfId="0" applyFont="1" applyFill="1" applyBorder="1" applyAlignment="1">
      <alignment horizontal="center" vertical="top" wrapText="1"/>
    </xf>
    <xf numFmtId="0" fontId="35" fillId="4" borderId="55" xfId="0" applyFont="1" applyFill="1" applyBorder="1" applyAlignment="1">
      <alignment horizontal="center" vertical="center" wrapText="1"/>
    </xf>
    <xf numFmtId="0" fontId="35" fillId="4" borderId="19"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35" fillId="4" borderId="0" xfId="0" applyFont="1" applyFill="1" applyAlignment="1">
      <alignment horizontal="center" vertical="center" wrapText="1"/>
    </xf>
    <xf numFmtId="0" fontId="35" fillId="4" borderId="21" xfId="0" applyFont="1" applyFill="1" applyBorder="1" applyAlignment="1">
      <alignment horizontal="center" vertical="center" wrapText="1"/>
    </xf>
    <xf numFmtId="0" fontId="35" fillId="4" borderId="33"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5" fillId="4" borderId="20" xfId="0" applyFont="1" applyFill="1" applyBorder="1" applyAlignment="1">
      <alignment horizontal="center" vertical="center" wrapText="1"/>
    </xf>
    <xf numFmtId="0" fontId="35" fillId="4" borderId="17" xfId="0" applyFont="1" applyFill="1" applyBorder="1" applyAlignment="1">
      <alignment horizontal="center" wrapText="1"/>
    </xf>
    <xf numFmtId="0" fontId="35" fillId="4" borderId="18" xfId="0" applyFont="1" applyFill="1" applyBorder="1" applyAlignment="1">
      <alignment horizontal="center" wrapText="1"/>
    </xf>
    <xf numFmtId="0" fontId="35" fillId="4" borderId="19" xfId="0" applyFont="1" applyFill="1" applyBorder="1" applyAlignment="1">
      <alignment horizontal="center" wrapText="1"/>
    </xf>
    <xf numFmtId="0" fontId="35" fillId="4" borderId="20" xfId="0" applyFont="1" applyFill="1" applyBorder="1" applyAlignment="1">
      <alignment horizontal="center" wrapText="1"/>
    </xf>
    <xf numFmtId="0" fontId="35" fillId="4" borderId="0" xfId="0" applyFont="1" applyFill="1" applyAlignment="1">
      <alignment horizontal="center" wrapText="1"/>
    </xf>
    <xf numFmtId="0" fontId="35" fillId="4" borderId="21" xfId="0" applyFont="1" applyFill="1" applyBorder="1" applyAlignment="1">
      <alignment horizontal="center" wrapText="1"/>
    </xf>
    <xf numFmtId="0" fontId="35" fillId="4" borderId="55" xfId="0" applyFont="1" applyFill="1" applyBorder="1" applyAlignment="1">
      <alignment horizontal="center" vertical="center"/>
    </xf>
    <xf numFmtId="0" fontId="35" fillId="4" borderId="19" xfId="0" applyFont="1" applyFill="1" applyBorder="1" applyAlignment="1">
      <alignment horizontal="center" vertical="center"/>
    </xf>
    <xf numFmtId="0" fontId="35" fillId="4" borderId="33" xfId="0" applyFont="1" applyFill="1" applyBorder="1" applyAlignment="1">
      <alignment horizontal="center" vertical="center"/>
    </xf>
    <xf numFmtId="0" fontId="35" fillId="4" borderId="15" xfId="0" applyFont="1" applyFill="1" applyBorder="1" applyAlignment="1">
      <alignment horizontal="center" vertical="center"/>
    </xf>
    <xf numFmtId="0" fontId="8" fillId="0" borderId="24" xfId="0" applyFont="1" applyBorder="1" applyAlignment="1" applyProtection="1">
      <alignment horizontal="left" vertical="top" wrapText="1"/>
      <protection locked="0"/>
    </xf>
    <xf numFmtId="0" fontId="8" fillId="0" borderId="23" xfId="0" applyFont="1" applyBorder="1" applyAlignment="1" applyProtection="1">
      <alignment horizontal="left" vertical="top" wrapText="1"/>
      <protection locked="0"/>
    </xf>
    <xf numFmtId="0" fontId="8" fillId="0" borderId="17" xfId="0" applyFont="1" applyBorder="1" applyAlignment="1" applyProtection="1">
      <alignment vertical="top" wrapText="1"/>
      <protection locked="0"/>
    </xf>
    <xf numFmtId="0" fontId="8" fillId="0" borderId="18" xfId="0" applyFont="1" applyBorder="1" applyAlignment="1" applyProtection="1">
      <alignment vertical="top" wrapText="1"/>
      <protection locked="0"/>
    </xf>
    <xf numFmtId="0" fontId="8" fillId="0" borderId="19" xfId="0" applyFont="1" applyBorder="1" applyAlignment="1" applyProtection="1">
      <alignment vertical="top" wrapText="1"/>
      <protection locked="0"/>
    </xf>
    <xf numFmtId="0" fontId="8" fillId="0" borderId="16"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15" xfId="0" applyFont="1" applyBorder="1" applyAlignment="1" applyProtection="1">
      <alignment vertical="top" wrapText="1"/>
      <protection locked="0"/>
    </xf>
    <xf numFmtId="0" fontId="36" fillId="4" borderId="5" xfId="0" applyFont="1" applyFill="1" applyBorder="1" applyAlignment="1">
      <alignment horizontal="center" vertical="center" shrinkToFit="1"/>
    </xf>
    <xf numFmtId="0" fontId="36" fillId="4" borderId="7" xfId="0" applyFont="1" applyFill="1" applyBorder="1" applyAlignment="1">
      <alignment horizontal="center" vertical="center" shrinkToFit="1"/>
    </xf>
    <xf numFmtId="0" fontId="8" fillId="0" borderId="31" xfId="0" applyFont="1" applyBorder="1" applyAlignment="1" applyProtection="1">
      <alignment horizontal="center" vertical="center"/>
      <protection locked="0"/>
    </xf>
    <xf numFmtId="0" fontId="8" fillId="0" borderId="122" xfId="0" applyFont="1" applyBorder="1" applyAlignment="1" applyProtection="1">
      <alignment horizontal="center" vertical="center"/>
      <protection locked="0"/>
    </xf>
    <xf numFmtId="0" fontId="20" fillId="0" borderId="31" xfId="3" applyFill="1" applyBorder="1" applyAlignment="1" applyProtection="1">
      <alignment horizontal="center" vertical="top" shrinkToFit="1"/>
      <protection locked="0"/>
    </xf>
    <xf numFmtId="0" fontId="20" fillId="0" borderId="122" xfId="3" applyFill="1" applyBorder="1" applyAlignment="1" applyProtection="1">
      <alignment horizontal="center" vertical="top" shrinkToFit="1"/>
      <protection locked="0"/>
    </xf>
    <xf numFmtId="0" fontId="20" fillId="0" borderId="31" xfId="3" applyBorder="1" applyAlignment="1" applyProtection="1">
      <alignment horizontal="center" vertical="top" shrinkToFit="1"/>
      <protection locked="0"/>
    </xf>
    <xf numFmtId="0" fontId="20" fillId="0" borderId="122" xfId="3" applyBorder="1" applyAlignment="1" applyProtection="1">
      <alignment horizontal="center" vertical="top" shrinkToFit="1"/>
      <protection locked="0"/>
    </xf>
    <xf numFmtId="0" fontId="28" fillId="5" borderId="16" xfId="0" applyFont="1" applyFill="1" applyBorder="1" applyAlignment="1">
      <alignment horizontal="center" vertical="center"/>
    </xf>
    <xf numFmtId="0" fontId="28" fillId="5" borderId="15" xfId="0" applyFont="1" applyFill="1" applyBorder="1" applyAlignment="1">
      <alignment horizontal="center" vertical="center"/>
    </xf>
    <xf numFmtId="0" fontId="35" fillId="5" borderId="6" xfId="0" applyFont="1" applyFill="1" applyBorder="1" applyAlignment="1">
      <alignment horizontal="center" vertical="center"/>
    </xf>
    <xf numFmtId="0" fontId="35" fillId="5" borderId="7" xfId="0" applyFont="1" applyFill="1" applyBorder="1" applyAlignment="1">
      <alignment horizontal="center" vertical="center"/>
    </xf>
    <xf numFmtId="0" fontId="4" fillId="0" borderId="9" xfId="0" applyFont="1" applyBorder="1" applyAlignment="1">
      <alignment horizontal="right" vertical="center"/>
    </xf>
    <xf numFmtId="0" fontId="4" fillId="0" borderId="9" xfId="0" applyFont="1" applyBorder="1" applyAlignment="1">
      <alignment horizontal="center" vertical="center"/>
    </xf>
    <xf numFmtId="0" fontId="4" fillId="5" borderId="18"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35" fillId="4" borderId="22" xfId="0" applyFont="1" applyFill="1" applyBorder="1" applyAlignment="1">
      <alignment horizontal="center" vertical="center"/>
    </xf>
    <xf numFmtId="0" fontId="35" fillId="4" borderId="7" xfId="0" applyFont="1" applyFill="1" applyBorder="1" applyAlignment="1">
      <alignment horizontal="center" vertical="center"/>
    </xf>
    <xf numFmtId="0" fontId="36" fillId="4" borderId="31" xfId="0" applyFont="1" applyFill="1" applyBorder="1" applyAlignment="1">
      <alignment horizontal="center" vertical="center"/>
    </xf>
    <xf numFmtId="0" fontId="36" fillId="4" borderId="5" xfId="0" applyFont="1" applyFill="1" applyBorder="1" applyAlignment="1">
      <alignment horizontal="center" vertical="center"/>
    </xf>
    <xf numFmtId="0" fontId="36" fillId="4" borderId="6" xfId="0" applyFont="1" applyFill="1" applyBorder="1" applyAlignment="1">
      <alignment horizontal="center" vertical="center"/>
    </xf>
    <xf numFmtId="0" fontId="36" fillId="4" borderId="7" xfId="0" applyFont="1" applyFill="1" applyBorder="1" applyAlignment="1">
      <alignment horizontal="center" vertical="center"/>
    </xf>
    <xf numFmtId="0" fontId="36" fillId="4" borderId="45" xfId="0" applyFont="1" applyFill="1" applyBorder="1" applyAlignment="1">
      <alignment horizontal="center" vertical="center"/>
    </xf>
    <xf numFmtId="0" fontId="12" fillId="7" borderId="45" xfId="0" applyFont="1" applyFill="1" applyBorder="1" applyAlignment="1" applyProtection="1">
      <alignment horizontal="center" vertical="center"/>
      <protection locked="0"/>
    </xf>
    <xf numFmtId="0" fontId="8" fillId="11" borderId="17" xfId="0" applyFont="1" applyFill="1" applyBorder="1" applyAlignment="1">
      <alignment horizontal="center" vertical="center" wrapText="1"/>
    </xf>
    <xf numFmtId="0" fontId="8" fillId="11" borderId="18" xfId="0" applyFont="1" applyFill="1" applyBorder="1" applyAlignment="1">
      <alignment horizontal="center" vertical="center" wrapText="1"/>
    </xf>
    <xf numFmtId="0" fontId="8" fillId="11" borderId="44" xfId="0" applyFont="1" applyFill="1" applyBorder="1" applyAlignment="1">
      <alignment horizontal="center" vertical="center" wrapText="1"/>
    </xf>
    <xf numFmtId="0" fontId="28" fillId="4" borderId="6" xfId="0" applyFont="1" applyFill="1" applyBorder="1" applyAlignment="1">
      <alignment horizontal="left" vertical="center"/>
    </xf>
    <xf numFmtId="0" fontId="28" fillId="4" borderId="18" xfId="0" applyFont="1" applyFill="1" applyBorder="1" applyAlignment="1">
      <alignment horizontal="left" vertical="center"/>
    </xf>
    <xf numFmtId="0" fontId="28" fillId="4" borderId="19" xfId="0" applyFont="1" applyFill="1" applyBorder="1" applyAlignment="1">
      <alignment horizontal="left" vertical="center"/>
    </xf>
    <xf numFmtId="0" fontId="4" fillId="7" borderId="45" xfId="0" applyFont="1" applyFill="1" applyBorder="1" applyAlignment="1" applyProtection="1">
      <alignment horizontal="center" vertical="center"/>
      <protection locked="0"/>
    </xf>
    <xf numFmtId="0" fontId="4" fillId="7" borderId="5" xfId="0" applyFont="1" applyFill="1" applyBorder="1" applyAlignment="1" applyProtection="1">
      <alignment horizontal="center" vertical="center" wrapText="1"/>
      <protection locked="0"/>
    </xf>
    <xf numFmtId="0" fontId="4" fillId="7" borderId="6" xfId="0" applyFont="1" applyFill="1" applyBorder="1" applyAlignment="1" applyProtection="1">
      <alignment horizontal="center" vertical="center" wrapText="1"/>
      <protection locked="0"/>
    </xf>
    <xf numFmtId="0" fontId="4" fillId="7" borderId="45" xfId="0" applyFont="1" applyFill="1" applyBorder="1" applyAlignment="1" applyProtection="1">
      <alignment horizontal="center" vertical="center" wrapText="1"/>
      <protection locked="0"/>
    </xf>
    <xf numFmtId="0" fontId="28" fillId="3" borderId="17" xfId="0" applyFont="1" applyFill="1" applyBorder="1" applyAlignment="1">
      <alignment horizontal="left" vertical="center" wrapText="1"/>
    </xf>
    <xf numFmtId="0" fontId="28" fillId="3" borderId="18" xfId="0" applyFont="1" applyFill="1" applyBorder="1" applyAlignment="1">
      <alignment horizontal="left" vertical="center" wrapText="1"/>
    </xf>
    <xf numFmtId="0" fontId="28" fillId="3" borderId="19" xfId="0" applyFont="1" applyFill="1" applyBorder="1" applyAlignment="1">
      <alignment horizontal="left" vertical="center" wrapText="1"/>
    </xf>
    <xf numFmtId="0" fontId="28" fillId="3" borderId="16" xfId="0" applyFont="1" applyFill="1" applyBorder="1" applyAlignment="1">
      <alignment horizontal="left" vertical="center" wrapText="1"/>
    </xf>
    <xf numFmtId="0" fontId="28" fillId="3" borderId="9" xfId="0" applyFont="1" applyFill="1" applyBorder="1" applyAlignment="1">
      <alignment horizontal="left" vertical="center" wrapText="1"/>
    </xf>
    <xf numFmtId="0" fontId="28" fillId="3" borderId="15" xfId="0" applyFont="1" applyFill="1" applyBorder="1" applyAlignment="1">
      <alignment horizontal="left" vertical="center" wrapText="1"/>
    </xf>
    <xf numFmtId="0" fontId="39" fillId="4" borderId="7" xfId="0" applyFont="1" applyFill="1" applyBorder="1" applyAlignment="1">
      <alignment horizontal="center" vertical="center"/>
    </xf>
    <xf numFmtId="0" fontId="36" fillId="5" borderId="31" xfId="0" applyFont="1" applyFill="1" applyBorder="1" applyAlignment="1">
      <alignment horizontal="center" vertical="center"/>
    </xf>
    <xf numFmtId="0" fontId="8" fillId="0" borderId="5" xfId="0" applyFont="1" applyBorder="1" applyAlignment="1" applyProtection="1">
      <alignment horizontal="left" vertical="center" shrinkToFit="1"/>
      <protection locked="0"/>
    </xf>
    <xf numFmtId="0" fontId="8" fillId="0" borderId="6" xfId="0" applyFont="1" applyBorder="1" applyAlignment="1" applyProtection="1">
      <alignment horizontal="left" vertical="center" shrinkToFit="1"/>
      <protection locked="0"/>
    </xf>
    <xf numFmtId="0" fontId="8" fillId="0" borderId="7" xfId="0" applyFont="1" applyBorder="1" applyAlignment="1" applyProtection="1">
      <alignment horizontal="left" vertical="center" shrinkToFit="1"/>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37" fillId="3" borderId="22" xfId="0" applyFont="1" applyFill="1" applyBorder="1" applyAlignment="1">
      <alignment horizontal="center" vertical="center" shrinkToFit="1"/>
    </xf>
    <xf numFmtId="0" fontId="37" fillId="3" borderId="6" xfId="0" applyFont="1" applyFill="1" applyBorder="1" applyAlignment="1">
      <alignment horizontal="center" vertical="center" shrinkToFit="1"/>
    </xf>
    <xf numFmtId="0" fontId="37" fillId="3" borderId="7" xfId="0" applyFont="1" applyFill="1" applyBorder="1" applyAlignment="1">
      <alignment horizontal="center" vertical="center" shrinkToFit="1"/>
    </xf>
    <xf numFmtId="0" fontId="28"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7" xfId="0" applyFont="1" applyFill="1" applyBorder="1" applyAlignment="1">
      <alignment horizontal="center" vertical="center"/>
    </xf>
    <xf numFmtId="0" fontId="27" fillId="0" borderId="6" xfId="0" applyFont="1" applyBorder="1" applyAlignment="1" applyProtection="1">
      <alignment horizontal="center" vertical="center"/>
      <protection locked="0"/>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5" borderId="5"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17" xfId="0" applyFont="1" applyFill="1" applyBorder="1" applyAlignment="1">
      <alignment horizontal="center" vertical="center"/>
    </xf>
    <xf numFmtId="0" fontId="28" fillId="5" borderId="18" xfId="0" applyFont="1" applyFill="1" applyBorder="1" applyAlignment="1">
      <alignment horizontal="center" vertical="center"/>
    </xf>
    <xf numFmtId="0" fontId="28" fillId="5" borderId="17" xfId="0" applyFont="1" applyFill="1" applyBorder="1" applyAlignment="1">
      <alignment horizontal="center" vertical="center" wrapText="1"/>
    </xf>
    <xf numFmtId="0" fontId="28" fillId="5" borderId="18" xfId="0" applyFont="1" applyFill="1" applyBorder="1" applyAlignment="1">
      <alignment horizontal="center" vertical="center" wrapText="1"/>
    </xf>
    <xf numFmtId="0" fontId="28" fillId="5" borderId="19" xfId="0" applyFont="1" applyFill="1" applyBorder="1" applyAlignment="1">
      <alignment horizontal="center" vertical="center" wrapText="1"/>
    </xf>
    <xf numFmtId="0" fontId="28" fillId="5" borderId="16" xfId="0" applyFont="1" applyFill="1" applyBorder="1" applyAlignment="1">
      <alignment horizontal="center" vertical="center" wrapText="1"/>
    </xf>
    <xf numFmtId="0" fontId="28" fillId="5" borderId="9" xfId="0" applyFont="1" applyFill="1" applyBorder="1" applyAlignment="1">
      <alignment horizontal="center" vertical="center" wrapText="1"/>
    </xf>
    <xf numFmtId="0" fontId="28" fillId="5" borderId="15" xfId="0" applyFont="1" applyFill="1" applyBorder="1" applyAlignment="1">
      <alignment horizontal="center" vertical="center" wrapText="1"/>
    </xf>
    <xf numFmtId="177" fontId="4" fillId="0" borderId="5" xfId="0" applyNumberFormat="1" applyFont="1" applyBorder="1" applyAlignment="1" applyProtection="1">
      <alignment horizontal="center" vertical="center"/>
      <protection locked="0"/>
    </xf>
    <xf numFmtId="177" fontId="4" fillId="0" borderId="6" xfId="0" applyNumberFormat="1" applyFont="1" applyBorder="1" applyAlignment="1" applyProtection="1">
      <alignment horizontal="center" vertical="center"/>
      <protection locked="0"/>
    </xf>
    <xf numFmtId="177" fontId="4" fillId="0" borderId="7" xfId="0" applyNumberFormat="1" applyFont="1" applyBorder="1" applyAlignment="1" applyProtection="1">
      <alignment horizontal="center" vertical="center"/>
      <protection locked="0"/>
    </xf>
    <xf numFmtId="0" fontId="37" fillId="0" borderId="17" xfId="0" applyFont="1" applyBorder="1" applyAlignment="1" applyProtection="1">
      <alignment horizontal="center" vertical="center"/>
      <protection locked="0"/>
    </xf>
    <xf numFmtId="0" fontId="37" fillId="0" borderId="18" xfId="0" applyFont="1" applyBorder="1" applyAlignment="1" applyProtection="1">
      <alignment horizontal="center" vertical="center"/>
      <protection locked="0"/>
    </xf>
    <xf numFmtId="0" fontId="37" fillId="0" borderId="19"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9"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28" fillId="0" borderId="9" xfId="0" applyFont="1" applyBorder="1" applyAlignment="1">
      <alignment horizontal="center" vertical="center" wrapText="1"/>
    </xf>
    <xf numFmtId="0" fontId="28" fillId="0" borderId="9" xfId="0" applyFont="1" applyBorder="1" applyAlignment="1">
      <alignment horizontal="center" vertical="center"/>
    </xf>
    <xf numFmtId="0" fontId="4" fillId="0" borderId="9" xfId="0" applyFont="1" applyBorder="1" applyAlignment="1" applyProtection="1">
      <alignment horizontal="center" vertical="center"/>
      <protection locked="0"/>
    </xf>
    <xf numFmtId="0" fontId="12" fillId="7" borderId="44" xfId="0" applyFont="1" applyFill="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6" xfId="0" applyFont="1" applyBorder="1" applyAlignment="1" applyProtection="1">
      <alignment horizontal="center" vertical="center"/>
      <protection locked="0"/>
    </xf>
    <xf numFmtId="0" fontId="83" fillId="0" borderId="45" xfId="0" applyFont="1" applyBorder="1" applyAlignment="1" applyProtection="1">
      <alignment horizontal="center" vertical="center"/>
      <protection locked="0"/>
    </xf>
    <xf numFmtId="0" fontId="83" fillId="0" borderId="37" xfId="0" applyFont="1" applyBorder="1" applyAlignment="1" applyProtection="1">
      <alignment horizontal="center" vertical="center"/>
      <protection locked="0"/>
    </xf>
    <xf numFmtId="0" fontId="83" fillId="0" borderId="38" xfId="0" applyFont="1" applyBorder="1" applyAlignment="1" applyProtection="1">
      <alignment horizontal="center" vertical="center"/>
      <protection locked="0"/>
    </xf>
    <xf numFmtId="0" fontId="83" fillId="0" borderId="39"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37" fillId="3" borderId="17" xfId="0" applyFont="1" applyFill="1" applyBorder="1" applyAlignment="1">
      <alignment horizontal="center" vertical="center" wrapText="1"/>
    </xf>
    <xf numFmtId="0" fontId="37" fillId="3" borderId="18" xfId="0" applyFont="1" applyFill="1" applyBorder="1" applyAlignment="1">
      <alignment horizontal="center" vertical="center" wrapText="1"/>
    </xf>
    <xf numFmtId="0" fontId="37" fillId="3" borderId="19" xfId="0" applyFont="1" applyFill="1" applyBorder="1" applyAlignment="1">
      <alignment horizontal="center" vertical="center" wrapText="1"/>
    </xf>
    <xf numFmtId="0" fontId="37" fillId="3" borderId="16" xfId="0" applyFont="1" applyFill="1" applyBorder="1" applyAlignment="1">
      <alignment horizontal="center" vertical="center" wrapText="1"/>
    </xf>
    <xf numFmtId="0" fontId="37" fillId="3" borderId="9" xfId="0" applyFont="1" applyFill="1" applyBorder="1" applyAlignment="1">
      <alignment horizontal="center" vertical="center" wrapText="1"/>
    </xf>
    <xf numFmtId="0" fontId="37" fillId="3" borderId="15" xfId="0" applyFont="1" applyFill="1" applyBorder="1" applyAlignment="1">
      <alignment horizontal="center" vertical="center" wrapText="1"/>
    </xf>
    <xf numFmtId="49" fontId="35" fillId="0" borderId="18" xfId="0" applyNumberFormat="1" applyFont="1" applyBorder="1" applyAlignment="1" applyProtection="1">
      <alignment horizontal="left" vertical="center" wrapText="1"/>
      <protection locked="0"/>
    </xf>
    <xf numFmtId="49" fontId="35" fillId="0" borderId="19" xfId="0" applyNumberFormat="1" applyFont="1" applyBorder="1" applyAlignment="1" applyProtection="1">
      <alignment horizontal="left" vertical="center" wrapText="1"/>
      <protection locked="0"/>
    </xf>
    <xf numFmtId="0" fontId="8" fillId="0" borderId="2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11" borderId="5"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39" fillId="4" borderId="55" xfId="0" applyFont="1" applyFill="1" applyBorder="1" applyAlignment="1">
      <alignment horizontal="center" vertical="center" wrapText="1"/>
    </xf>
    <xf numFmtId="0" fontId="39" fillId="4" borderId="19" xfId="0" applyFont="1" applyFill="1" applyBorder="1" applyAlignment="1">
      <alignment horizontal="center" vertical="center"/>
    </xf>
    <xf numFmtId="0" fontId="39" fillId="4" borderId="33" xfId="0" applyFont="1" applyFill="1" applyBorder="1" applyAlignment="1">
      <alignment horizontal="center" vertical="center"/>
    </xf>
    <xf numFmtId="0" fontId="39" fillId="4" borderId="15" xfId="0" applyFont="1" applyFill="1" applyBorder="1" applyAlignment="1">
      <alignment horizontal="center" vertical="center"/>
    </xf>
    <xf numFmtId="0" fontId="36" fillId="5" borderId="55" xfId="0" applyFont="1" applyFill="1" applyBorder="1" applyAlignment="1">
      <alignment horizontal="left" vertical="center" wrapText="1"/>
    </xf>
    <xf numFmtId="0" fontId="36" fillId="5" borderId="18" xfId="0" applyFont="1" applyFill="1" applyBorder="1" applyAlignment="1">
      <alignment horizontal="left" vertical="center" wrapText="1"/>
    </xf>
    <xf numFmtId="0" fontId="36" fillId="5" borderId="19" xfId="0" applyFont="1" applyFill="1" applyBorder="1" applyAlignment="1">
      <alignment horizontal="left" vertical="center" wrapText="1"/>
    </xf>
    <xf numFmtId="0" fontId="36" fillId="5" borderId="4" xfId="0" applyFont="1" applyFill="1" applyBorder="1" applyAlignment="1">
      <alignment horizontal="left" vertical="center" wrapText="1"/>
    </xf>
    <xf numFmtId="0" fontId="36" fillId="5" borderId="0" xfId="0" applyFont="1" applyFill="1" applyAlignment="1">
      <alignment horizontal="left" vertical="center" wrapText="1"/>
    </xf>
    <xf numFmtId="0" fontId="36" fillId="5" borderId="21" xfId="0" applyFont="1" applyFill="1" applyBorder="1" applyAlignment="1">
      <alignment horizontal="left" vertical="center" wrapText="1"/>
    </xf>
    <xf numFmtId="0" fontId="83" fillId="0" borderId="17" xfId="0" applyFont="1" applyBorder="1" applyAlignment="1" applyProtection="1">
      <alignment horizontal="center" vertical="top" wrapText="1"/>
      <protection locked="0"/>
    </xf>
    <xf numFmtId="0" fontId="83" fillId="0" borderId="18" xfId="0" applyFont="1" applyBorder="1" applyAlignment="1" applyProtection="1">
      <alignment horizontal="center" vertical="top" wrapText="1"/>
      <protection locked="0"/>
    </xf>
    <xf numFmtId="0" fontId="83" fillId="0" borderId="19" xfId="0" applyFont="1" applyBorder="1" applyAlignment="1" applyProtection="1">
      <alignment horizontal="center" vertical="top" wrapText="1"/>
      <protection locked="0"/>
    </xf>
    <xf numFmtId="0" fontId="83" fillId="0" borderId="16" xfId="0" applyFont="1" applyBorder="1" applyAlignment="1" applyProtection="1">
      <alignment horizontal="center" vertical="top" wrapText="1"/>
      <protection locked="0"/>
    </xf>
    <xf numFmtId="0" fontId="83" fillId="0" borderId="9" xfId="0" applyFont="1" applyBorder="1" applyAlignment="1" applyProtection="1">
      <alignment horizontal="center" vertical="top" wrapText="1"/>
      <protection locked="0"/>
    </xf>
    <xf numFmtId="0" fontId="83" fillId="0" borderId="15" xfId="0" applyFont="1" applyBorder="1" applyAlignment="1" applyProtection="1">
      <alignment horizontal="center" vertical="top" wrapText="1"/>
      <protection locked="0"/>
    </xf>
    <xf numFmtId="0" fontId="36" fillId="0" borderId="18" xfId="0" applyFont="1" applyBorder="1" applyAlignment="1">
      <alignment horizontal="center" vertical="center"/>
    </xf>
    <xf numFmtId="0" fontId="46" fillId="3" borderId="6" xfId="0" applyFont="1" applyFill="1" applyBorder="1" applyAlignment="1">
      <alignment horizontal="left" vertical="center" wrapText="1"/>
    </xf>
    <xf numFmtId="0" fontId="46" fillId="3" borderId="7" xfId="0" applyFont="1" applyFill="1" applyBorder="1" applyAlignment="1">
      <alignment horizontal="left" vertical="center" wrapText="1"/>
    </xf>
    <xf numFmtId="0" fontId="37" fillId="5" borderId="185" xfId="0" applyFont="1" applyFill="1" applyBorder="1" applyAlignment="1">
      <alignment horizontal="center" vertical="center" wrapText="1"/>
    </xf>
    <xf numFmtId="0" fontId="37" fillId="5" borderId="24" xfId="0" applyFont="1" applyFill="1" applyBorder="1" applyAlignment="1">
      <alignment horizontal="center" vertical="center" wrapText="1"/>
    </xf>
    <xf numFmtId="0" fontId="37" fillId="5" borderId="184" xfId="0" applyFont="1" applyFill="1" applyBorder="1" applyAlignment="1">
      <alignment horizontal="center" vertical="center" wrapText="1"/>
    </xf>
    <xf numFmtId="0" fontId="37" fillId="5" borderId="29" xfId="0" applyFont="1" applyFill="1" applyBorder="1" applyAlignment="1">
      <alignment horizontal="center" vertical="center" wrapText="1"/>
    </xf>
    <xf numFmtId="0" fontId="36" fillId="0" borderId="31" xfId="0" applyFont="1" applyBorder="1" applyAlignment="1" applyProtection="1">
      <alignment horizontal="left" vertical="center" wrapText="1"/>
      <protection locked="0"/>
    </xf>
    <xf numFmtId="0" fontId="36" fillId="0" borderId="37" xfId="0" applyFont="1" applyBorder="1" applyAlignment="1">
      <alignment horizontal="left" vertical="center"/>
    </xf>
    <xf numFmtId="0" fontId="36" fillId="0" borderId="38" xfId="0" applyFont="1" applyBorder="1" applyAlignment="1">
      <alignment horizontal="left" vertical="center"/>
    </xf>
    <xf numFmtId="0" fontId="36" fillId="0" borderId="48" xfId="0" applyFont="1" applyBorder="1" applyAlignment="1">
      <alignment horizontal="left" vertical="center"/>
    </xf>
    <xf numFmtId="0" fontId="83" fillId="7" borderId="37" xfId="0" applyFont="1" applyFill="1" applyBorder="1" applyAlignment="1" applyProtection="1">
      <alignment horizontal="center" vertical="center" wrapText="1"/>
      <protection locked="0"/>
    </xf>
    <xf numFmtId="0" fontId="83" fillId="7" borderId="38" xfId="0" applyFont="1" applyFill="1" applyBorder="1" applyAlignment="1" applyProtection="1">
      <alignment horizontal="center" vertical="center" wrapText="1"/>
      <protection locked="0"/>
    </xf>
    <xf numFmtId="0" fontId="83" fillId="7" borderId="186" xfId="0" applyFont="1" applyFill="1" applyBorder="1" applyAlignment="1" applyProtection="1">
      <alignment horizontal="center" vertical="center" wrapText="1"/>
      <protection locked="0"/>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37" xfId="0" applyFont="1" applyBorder="1" applyAlignment="1">
      <alignment horizontal="center" vertical="center"/>
    </xf>
    <xf numFmtId="0" fontId="37" fillId="0" borderId="38" xfId="0" applyFont="1" applyBorder="1" applyAlignment="1">
      <alignment horizontal="center" vertical="center"/>
    </xf>
    <xf numFmtId="0" fontId="37" fillId="0" borderId="48" xfId="0" applyFont="1" applyBorder="1" applyAlignment="1">
      <alignment horizontal="center" vertical="center"/>
    </xf>
    <xf numFmtId="0" fontId="46" fillId="3" borderId="177" xfId="0" applyFont="1" applyFill="1" applyBorder="1" applyAlignment="1">
      <alignment horizontal="left" vertical="top" wrapText="1"/>
    </xf>
    <xf numFmtId="0" fontId="46" fillId="3" borderId="178" xfId="0" applyFont="1" applyFill="1" applyBorder="1" applyAlignment="1">
      <alignment horizontal="left" vertical="top" wrapText="1"/>
    </xf>
    <xf numFmtId="0" fontId="22" fillId="2" borderId="0" xfId="0" applyFont="1" applyFill="1" applyAlignment="1">
      <alignment horizontal="left" wrapText="1"/>
    </xf>
    <xf numFmtId="0" fontId="22" fillId="2" borderId="0" xfId="0" applyFont="1" applyFill="1" applyAlignment="1">
      <alignment horizontal="left" vertical="top" wrapText="1"/>
    </xf>
    <xf numFmtId="0" fontId="57" fillId="0" borderId="0" xfId="0" applyFont="1" applyAlignment="1">
      <alignment horizontal="right" vertical="top"/>
    </xf>
    <xf numFmtId="0" fontId="57" fillId="0" borderId="8" xfId="0" applyFont="1" applyBorder="1" applyAlignment="1">
      <alignment horizontal="left" vertical="top" wrapText="1"/>
    </xf>
    <xf numFmtId="0" fontId="0" fillId="0" borderId="135" xfId="0" applyBorder="1" applyAlignment="1" applyProtection="1">
      <alignment horizontal="center" vertical="center"/>
      <protection locked="0"/>
    </xf>
    <xf numFmtId="0" fontId="0" fillId="0" borderId="136" xfId="0" applyBorder="1" applyAlignment="1" applyProtection="1">
      <alignment horizontal="center" vertical="center"/>
      <protection locked="0"/>
    </xf>
    <xf numFmtId="0" fontId="0" fillId="3" borderId="133" xfId="0" applyFill="1" applyBorder="1" applyAlignment="1">
      <alignment horizontal="center" vertical="center"/>
    </xf>
    <xf numFmtId="0" fontId="0" fillId="3" borderId="134" xfId="0" applyFill="1" applyBorder="1" applyAlignment="1">
      <alignment horizontal="center" vertical="center"/>
    </xf>
    <xf numFmtId="0" fontId="0" fillId="11" borderId="34" xfId="0" applyFill="1" applyBorder="1" applyAlignment="1" applyProtection="1">
      <alignment horizontal="left" vertical="center" wrapText="1"/>
      <protection hidden="1"/>
    </xf>
    <xf numFmtId="0" fontId="0" fillId="11" borderId="78" xfId="0" applyFill="1" applyBorder="1" applyAlignment="1" applyProtection="1">
      <alignment horizontal="left" vertical="center" wrapText="1"/>
      <protection hidden="1"/>
    </xf>
    <xf numFmtId="0" fontId="0" fillId="2" borderId="34" xfId="0" applyFill="1" applyBorder="1" applyAlignment="1" applyProtection="1">
      <alignment horizontal="left" vertical="center" wrapText="1"/>
      <protection locked="0"/>
    </xf>
    <xf numFmtId="0" fontId="0" fillId="2" borderId="78" xfId="0" applyFill="1" applyBorder="1" applyAlignment="1" applyProtection="1">
      <alignment horizontal="left" vertical="center" wrapText="1"/>
      <protection locked="0"/>
    </xf>
    <xf numFmtId="0" fontId="34" fillId="2" borderId="1"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3" xfId="0" applyFont="1" applyFill="1" applyBorder="1" applyAlignment="1">
      <alignment horizontal="center" vertical="center"/>
    </xf>
    <xf numFmtId="0" fontId="34" fillId="7" borderId="10" xfId="0" applyFont="1" applyFill="1" applyBorder="1" applyAlignment="1">
      <alignment horizontal="center" vertical="center"/>
    </xf>
    <xf numFmtId="0" fontId="34" fillId="7" borderId="11" xfId="0" applyFont="1" applyFill="1" applyBorder="1" applyAlignment="1">
      <alignment horizontal="center" vertical="center"/>
    </xf>
    <xf numFmtId="0" fontId="34" fillId="7" borderId="12" xfId="0" applyFont="1" applyFill="1" applyBorder="1" applyAlignment="1">
      <alignment horizontal="center" vertical="center"/>
    </xf>
    <xf numFmtId="0" fontId="0" fillId="2" borderId="139" xfId="0" applyFill="1" applyBorder="1" applyAlignment="1" applyProtection="1">
      <alignment horizontal="left" vertical="center" wrapText="1"/>
      <protection locked="0"/>
    </xf>
    <xf numFmtId="0" fontId="22" fillId="0" borderId="0" xfId="0" applyFont="1" applyAlignment="1">
      <alignment horizontal="center" vertical="center" wrapText="1"/>
    </xf>
    <xf numFmtId="0" fontId="22" fillId="0" borderId="0" xfId="0" applyFont="1" applyAlignment="1">
      <alignment horizontal="center" vertical="center"/>
    </xf>
    <xf numFmtId="0" fontId="22" fillId="7" borderId="137" xfId="0" applyFont="1" applyFill="1" applyBorder="1" applyAlignment="1" applyProtection="1">
      <alignment horizontal="left" vertical="center" wrapText="1"/>
      <protection locked="0"/>
    </xf>
    <xf numFmtId="0" fontId="22" fillId="7" borderId="138" xfId="0" applyFont="1" applyFill="1" applyBorder="1" applyAlignment="1" applyProtection="1">
      <alignment horizontal="left" vertical="center" wrapText="1"/>
      <protection locked="0"/>
    </xf>
    <xf numFmtId="0" fontId="17" fillId="2" borderId="145" xfId="0" applyFont="1" applyFill="1" applyBorder="1" applyAlignment="1">
      <alignment horizontal="center" vertical="center"/>
    </xf>
    <xf numFmtId="0" fontId="0" fillId="7" borderId="77" xfId="0" applyFill="1" applyBorder="1" applyAlignment="1" applyProtection="1">
      <alignment horizontal="left" vertical="center"/>
      <protection locked="0"/>
    </xf>
    <xf numFmtId="0" fontId="0" fillId="7" borderId="34" xfId="0" applyFill="1" applyBorder="1" applyAlignment="1" applyProtection="1">
      <alignment horizontal="left" vertical="center"/>
      <protection locked="0"/>
    </xf>
    <xf numFmtId="0" fontId="0" fillId="7" borderId="78" xfId="0" applyFill="1" applyBorder="1" applyAlignment="1" applyProtection="1">
      <alignment horizontal="left" vertical="center"/>
      <protection locked="0"/>
    </xf>
    <xf numFmtId="0" fontId="17" fillId="2" borderId="0" xfId="0" applyFont="1" applyFill="1" applyAlignment="1">
      <alignment horizontal="center" vertical="center"/>
    </xf>
    <xf numFmtId="0" fontId="62" fillId="2" borderId="0" xfId="0" applyFont="1" applyFill="1" applyAlignment="1">
      <alignment horizontal="left" vertical="top" wrapText="1"/>
    </xf>
    <xf numFmtId="0" fontId="70" fillId="2" borderId="131" xfId="0" applyFont="1" applyFill="1" applyBorder="1" applyAlignment="1">
      <alignment horizontal="center" vertical="center"/>
    </xf>
    <xf numFmtId="0" fontId="22" fillId="3" borderId="35" xfId="0" applyFont="1" applyFill="1" applyBorder="1" applyAlignment="1">
      <alignment horizontal="center" vertical="center" wrapText="1"/>
    </xf>
    <xf numFmtId="0" fontId="22" fillId="3" borderId="131" xfId="0" applyFont="1" applyFill="1" applyBorder="1" applyAlignment="1">
      <alignment horizontal="center" vertical="center" wrapText="1"/>
    </xf>
    <xf numFmtId="0" fontId="17" fillId="20" borderId="73" xfId="0" applyFont="1" applyFill="1" applyBorder="1" applyAlignment="1">
      <alignment horizontal="center" vertical="center"/>
    </xf>
    <xf numFmtId="0" fontId="17" fillId="20" borderId="140" xfId="0" applyFont="1" applyFill="1" applyBorder="1" applyAlignment="1">
      <alignment horizontal="center" vertical="center"/>
    </xf>
    <xf numFmtId="0" fontId="26" fillId="2" borderId="144" xfId="0" applyFont="1" applyFill="1" applyBorder="1" applyAlignment="1">
      <alignment horizontal="right" textRotation="255"/>
    </xf>
    <xf numFmtId="0" fontId="22" fillId="2" borderId="144" xfId="0" applyFont="1" applyFill="1" applyBorder="1" applyAlignment="1">
      <alignment horizontal="right" textRotation="255"/>
    </xf>
    <xf numFmtId="0" fontId="22" fillId="11" borderId="35" xfId="0" applyFont="1" applyFill="1" applyBorder="1" applyAlignment="1">
      <alignment horizontal="center" vertical="center" wrapText="1"/>
    </xf>
    <xf numFmtId="0" fontId="22" fillId="11" borderId="131" xfId="0" applyFont="1" applyFill="1" applyBorder="1" applyAlignment="1">
      <alignment horizontal="center" vertical="center" wrapText="1"/>
    </xf>
    <xf numFmtId="0" fontId="17" fillId="20" borderId="150" xfId="0" applyFont="1" applyFill="1" applyBorder="1" applyAlignment="1">
      <alignment horizontal="center" vertical="center" wrapText="1"/>
    </xf>
    <xf numFmtId="0" fontId="17" fillId="20" borderId="128" xfId="0" applyFont="1" applyFill="1" applyBorder="1" applyAlignment="1">
      <alignment horizontal="center" vertical="center" wrapText="1"/>
    </xf>
    <xf numFmtId="0" fontId="17" fillId="20" borderId="150" xfId="0" applyFont="1" applyFill="1" applyBorder="1" applyAlignment="1">
      <alignment horizontal="center" vertical="center"/>
    </xf>
    <xf numFmtId="0" fontId="17" fillId="20" borderId="128" xfId="0" applyFont="1" applyFill="1" applyBorder="1" applyAlignment="1">
      <alignment horizontal="center" vertical="center"/>
    </xf>
    <xf numFmtId="0" fontId="17" fillId="20" borderId="151" xfId="0" applyFont="1" applyFill="1" applyBorder="1" applyAlignment="1">
      <alignment horizontal="center" vertical="center"/>
    </xf>
    <xf numFmtId="0" fontId="17" fillId="20" borderId="132" xfId="0" applyFont="1" applyFill="1" applyBorder="1" applyAlignment="1">
      <alignment horizontal="center" vertical="center"/>
    </xf>
    <xf numFmtId="0" fontId="71" fillId="19" borderId="35" xfId="0" applyFont="1" applyFill="1" applyBorder="1" applyAlignment="1">
      <alignment horizontal="center" vertical="center" wrapText="1"/>
    </xf>
    <xf numFmtId="0" fontId="71" fillId="19" borderId="128" xfId="0" applyFont="1" applyFill="1" applyBorder="1" applyAlignment="1">
      <alignment horizontal="center" vertical="center" wrapText="1"/>
    </xf>
    <xf numFmtId="0" fontId="17" fillId="3" borderId="35" xfId="0" applyFont="1" applyFill="1" applyBorder="1" applyAlignment="1">
      <alignment horizontal="center" vertical="center" wrapText="1"/>
    </xf>
    <xf numFmtId="0" fontId="17" fillId="3" borderId="128" xfId="0" applyFont="1" applyFill="1" applyBorder="1" applyAlignment="1">
      <alignment horizontal="center" vertical="center" wrapText="1"/>
    </xf>
    <xf numFmtId="0" fontId="22" fillId="11" borderId="128" xfId="0" applyFont="1" applyFill="1" applyBorder="1" applyAlignment="1">
      <alignment horizontal="center" vertical="center" wrapText="1"/>
    </xf>
    <xf numFmtId="0" fontId="57" fillId="0" borderId="0" xfId="0" applyFont="1" applyAlignment="1">
      <alignment horizontal="left" vertical="top" wrapText="1"/>
    </xf>
    <xf numFmtId="0" fontId="0" fillId="7" borderId="77" xfId="0" applyFill="1" applyBorder="1" applyAlignment="1" applyProtection="1">
      <alignment horizontal="center" vertical="center"/>
      <protection locked="0"/>
    </xf>
    <xf numFmtId="0" fontId="0" fillId="7" borderId="78" xfId="0" applyFill="1" applyBorder="1" applyAlignment="1" applyProtection="1">
      <alignment horizontal="center" vertical="center"/>
      <protection locked="0"/>
    </xf>
    <xf numFmtId="0" fontId="8" fillId="0" borderId="41" xfId="0" applyFont="1" applyBorder="1" applyAlignment="1">
      <alignment horizontal="left" vertical="center" wrapText="1"/>
    </xf>
    <xf numFmtId="0" fontId="8" fillId="0" borderId="14" xfId="0" applyFont="1" applyBorder="1" applyAlignment="1">
      <alignment horizontal="left" vertical="center" wrapText="1"/>
    </xf>
    <xf numFmtId="0" fontId="8" fillId="0" borderId="42" xfId="0" applyFont="1" applyBorder="1" applyAlignment="1">
      <alignment horizontal="left" vertical="center" wrapText="1"/>
    </xf>
    <xf numFmtId="0" fontId="8" fillId="0" borderId="41"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12" fillId="6" borderId="41" xfId="0" applyFont="1" applyFill="1" applyBorder="1" applyAlignment="1" applyProtection="1">
      <alignment horizontal="center" vertical="top" wrapText="1"/>
      <protection locked="0"/>
    </xf>
    <xf numFmtId="0" fontId="12" fillId="6" borderId="14" xfId="0" applyFont="1" applyFill="1" applyBorder="1" applyAlignment="1" applyProtection="1">
      <alignment horizontal="center" vertical="top" wrapText="1"/>
      <protection locked="0"/>
    </xf>
    <xf numFmtId="0" fontId="12" fillId="6" borderId="42" xfId="0" applyFont="1" applyFill="1" applyBorder="1" applyAlignment="1" applyProtection="1">
      <alignment horizontal="center" vertical="top" wrapText="1"/>
      <protection locked="0"/>
    </xf>
    <xf numFmtId="0" fontId="8" fillId="6" borderId="41" xfId="0" applyFont="1" applyFill="1" applyBorder="1" applyAlignment="1" applyProtection="1">
      <alignment horizontal="center" vertical="top" wrapText="1"/>
      <protection locked="0"/>
    </xf>
    <xf numFmtId="0" fontId="8" fillId="6" borderId="14" xfId="0" applyFont="1" applyFill="1" applyBorder="1" applyAlignment="1" applyProtection="1">
      <alignment horizontal="center" vertical="top" wrapText="1"/>
      <protection locked="0"/>
    </xf>
    <xf numFmtId="0" fontId="8" fillId="6" borderId="42" xfId="0" applyFont="1" applyFill="1" applyBorder="1" applyAlignment="1" applyProtection="1">
      <alignment horizontal="center" vertical="top" wrapText="1"/>
      <protection locked="0"/>
    </xf>
    <xf numFmtId="0" fontId="4" fillId="0" borderId="7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cellXfs>
  <cellStyles count="5">
    <cellStyle name="ハイパーリンク" xfId="3" builtinId="8"/>
    <cellStyle name="桁区切り" xfId="1" builtinId="6"/>
    <cellStyle name="標準" xfId="0" builtinId="0"/>
    <cellStyle name="標準 2" xfId="2" xr:uid="{D7CF810F-AD81-4099-ABE6-68704694A036}"/>
    <cellStyle name="標準 3" xfId="4" xr:uid="{F57587AA-D0E5-4111-9D8E-AE4EE850E660}"/>
  </cellStyles>
  <dxfs count="2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rgb="FFFF5050"/>
        </pattern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patternFill>
          <bgColor rgb="FFFF5050"/>
        </patternFill>
      </fill>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border diagonalUp="0" diagonalDown="0">
        <left/>
        <right/>
        <top style="thin">
          <color theme="4" tint="0.39997558519241921"/>
        </top>
        <bottom/>
        <vertical/>
        <horizontal/>
      </border>
    </dxf>
    <dxf>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游ゴシック"/>
        <family val="3"/>
        <charset val="128"/>
        <scheme val="minor"/>
      </font>
    </dxf>
    <dxf>
      <font>
        <b/>
        <i val="0"/>
        <strike val="0"/>
        <condense val="0"/>
        <extend val="0"/>
        <outline val="0"/>
        <shadow val="0"/>
        <u val="none"/>
        <vertAlign val="baseline"/>
        <sz val="11"/>
        <color theme="0"/>
        <name val="游ゴシック"/>
        <family val="3"/>
        <charset val="128"/>
        <scheme val="minor"/>
      </font>
      <fill>
        <patternFill patternType="solid">
          <fgColor theme="4"/>
          <bgColor theme="4"/>
        </patternFill>
      </fill>
    </dxf>
  </dxfs>
  <tableStyles count="0" defaultTableStyle="TableStyleMedium2" defaultPivotStyle="PivotStyleLight16"/>
  <colors>
    <mruColors>
      <color rgb="FFFFDE75"/>
      <color rgb="FFF3FFE7"/>
      <color rgb="FFE7FFEC"/>
      <color rgb="FFE2EFDA"/>
      <color rgb="FFFF5050"/>
      <color rgb="FF0000FF"/>
      <color rgb="FFD6BBEB"/>
      <color rgb="FFB381D9"/>
      <color rgb="FF9DA907"/>
      <color rgb="FFC2E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142875</xdr:colOff>
          <xdr:row>45</xdr:row>
          <xdr:rowOff>142875</xdr:rowOff>
        </xdr:from>
        <xdr:to>
          <xdr:col>18</xdr:col>
          <xdr:colOff>76200</xdr:colOff>
          <xdr:row>48</xdr:row>
          <xdr:rowOff>76200</xdr:rowOff>
        </xdr:to>
        <xdr:sp macro="" textlink="">
          <xdr:nvSpPr>
            <xdr:cNvPr id="8193" name="Group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xdr:twoCellAnchor>
    <xdr:from>
      <xdr:col>5</xdr:col>
      <xdr:colOff>121687</xdr:colOff>
      <xdr:row>183</xdr:row>
      <xdr:rowOff>52834</xdr:rowOff>
    </xdr:from>
    <xdr:to>
      <xdr:col>25</xdr:col>
      <xdr:colOff>108861</xdr:colOff>
      <xdr:row>184</xdr:row>
      <xdr:rowOff>130432</xdr:rowOff>
    </xdr:to>
    <xdr:sp macro="" textlink="">
      <xdr:nvSpPr>
        <xdr:cNvPr id="3" name="大かっこ 2">
          <a:extLst>
            <a:ext uri="{FF2B5EF4-FFF2-40B4-BE49-F238E27FC236}">
              <a16:creationId xmlns:a16="http://schemas.microsoft.com/office/drawing/2014/main" id="{E0BCF8BD-C54E-42DE-8A80-9E57D381AAC8}"/>
            </a:ext>
          </a:extLst>
        </xdr:cNvPr>
        <xdr:cNvSpPr/>
      </xdr:nvSpPr>
      <xdr:spPr>
        <a:xfrm>
          <a:off x="921787" y="42458134"/>
          <a:ext cx="3606674" cy="21094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142875</xdr:colOff>
          <xdr:row>37</xdr:row>
          <xdr:rowOff>28575</xdr:rowOff>
        </xdr:from>
        <xdr:to>
          <xdr:col>27</xdr:col>
          <xdr:colOff>142875</xdr:colOff>
          <xdr:row>38</xdr:row>
          <xdr:rowOff>219075</xdr:rowOff>
        </xdr:to>
        <xdr:sp macro="" textlink="">
          <xdr:nvSpPr>
            <xdr:cNvPr id="8194" name="Group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xdr:oneCellAnchor>
    <xdr:from>
      <xdr:col>32</xdr:col>
      <xdr:colOff>133690</xdr:colOff>
      <xdr:row>353</xdr:row>
      <xdr:rowOff>39153</xdr:rowOff>
    </xdr:from>
    <xdr:ext cx="1298258" cy="6119037"/>
    <xdr:sp macro="" textlink="">
      <xdr:nvSpPr>
        <xdr:cNvPr id="4" name="テキスト ボックス 3">
          <a:extLst>
            <a:ext uri="{FF2B5EF4-FFF2-40B4-BE49-F238E27FC236}">
              <a16:creationId xmlns:a16="http://schemas.microsoft.com/office/drawing/2014/main" id="{DD2ED273-B0E4-4248-A078-C7F5CC3FA2C2}"/>
            </a:ext>
          </a:extLst>
        </xdr:cNvPr>
        <xdr:cNvSpPr txBox="1"/>
      </xdr:nvSpPr>
      <xdr:spPr>
        <a:xfrm>
          <a:off x="5770249" y="87680359"/>
          <a:ext cx="1298258" cy="6119037"/>
        </a:xfrm>
        <a:prstGeom prst="rect">
          <a:avLst/>
        </a:prstGeom>
        <a:solidFill>
          <a:schemeClr val="bg1">
            <a:alpha val="80000"/>
          </a:schemeClr>
        </a:solidFill>
        <a:ln>
          <a:solidFill>
            <a:srgbClr val="FF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en-US" altLang="ja-JP" sz="900" u="none">
              <a:solidFill>
                <a:srgbClr val="0070C0"/>
              </a:solidFill>
            </a:rPr>
            <a:t>※</a:t>
          </a:r>
          <a:r>
            <a:rPr kumimoji="1" lang="ja-JP" altLang="en-US" sz="900" u="none">
              <a:solidFill>
                <a:srgbClr val="0070C0"/>
              </a:solidFill>
            </a:rPr>
            <a:t>他の補助金等を活用する場合は、活用する事業の所管団体と事業名をご記入ください。</a:t>
          </a:r>
          <a:endParaRPr kumimoji="1" lang="en-US" altLang="ja-JP" sz="900" u="none">
            <a:solidFill>
              <a:srgbClr val="0070C0"/>
            </a:solidFill>
          </a:endParaRPr>
        </a:p>
        <a:p>
          <a:pPr>
            <a:lnSpc>
              <a:spcPts val="1100"/>
            </a:lnSpc>
          </a:pPr>
          <a:endParaRPr kumimoji="1" lang="en-US" altLang="ja-JP" sz="8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自己資金を活用すると総事業費が高くなり、委託限度額（事業費の５割まで）に影響しますので、自己資金分も必ずご記入ください。</a:t>
          </a:r>
          <a:endParaRPr kumimoji="1" lang="en-US" altLang="ja-JP" sz="900" u="none">
            <a:solidFill>
              <a:srgbClr val="0070C0"/>
            </a:solidFill>
          </a:endParaRPr>
        </a:p>
        <a:p>
          <a:pPr>
            <a:lnSpc>
              <a:spcPts val="1100"/>
            </a:lnSpc>
          </a:pPr>
          <a:endParaRPr kumimoji="1" lang="en-US" altLang="ja-JP" sz="8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当該事業により収入が生じる場合は、その旨をご記入ください。</a:t>
          </a:r>
          <a:endParaRPr kumimoji="1" lang="en-US" altLang="ja-JP" sz="900" u="none">
            <a:solidFill>
              <a:srgbClr val="FF0000"/>
            </a:solidFill>
          </a:endParaRPr>
        </a:p>
        <a:p>
          <a:pPr>
            <a:lnSpc>
              <a:spcPts val="1000"/>
            </a:lnSpc>
          </a:pPr>
          <a:endParaRPr kumimoji="1" lang="en-US" altLang="ja-JP" sz="8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積算根拠となる根拠資料（見積書・カタログ・パンフレットの写し等）、を必ず添付してください。</a:t>
          </a:r>
        </a:p>
        <a:p>
          <a:pPr>
            <a:lnSpc>
              <a:spcPts val="1000"/>
            </a:lnSpc>
          </a:pPr>
          <a:r>
            <a:rPr kumimoji="1" lang="ja-JP" altLang="en-US" sz="900" u="none">
              <a:solidFill>
                <a:srgbClr val="0070C0"/>
              </a:solidFill>
            </a:rPr>
            <a:t>当該積算資料が各経費項目のどれに該当するのか分かるよう、当該根拠資料の欄外に項目番号（１①や３⑤など）をご記入ください。</a:t>
          </a:r>
          <a:endParaRPr kumimoji="1" lang="en-US" altLang="ja-JP" sz="900" u="none">
            <a:solidFill>
              <a:srgbClr val="0070C0"/>
            </a:solidFill>
          </a:endParaRPr>
        </a:p>
        <a:p>
          <a:pPr>
            <a:lnSpc>
              <a:spcPts val="1000"/>
            </a:lnSpc>
          </a:pPr>
          <a:endParaRPr kumimoji="1" lang="en-US" altLang="ja-JP" sz="800" u="none">
            <a:solidFill>
              <a:srgbClr val="0070C0"/>
            </a:solidFill>
          </a:endParaRPr>
        </a:p>
        <a:p>
          <a:pPr>
            <a:lnSpc>
              <a:spcPts val="1000"/>
            </a:lnSpc>
          </a:pPr>
          <a:r>
            <a:rPr kumimoji="1" lang="en-US" altLang="ja-JP" sz="900" u="none">
              <a:solidFill>
                <a:srgbClr val="0070C0"/>
              </a:solidFill>
            </a:rPr>
            <a:t>※</a:t>
          </a:r>
          <a:r>
            <a:rPr kumimoji="1" lang="ja-JP" altLang="en-US" sz="900" u="none">
              <a:solidFill>
                <a:srgbClr val="0070C0"/>
              </a:solidFill>
            </a:rPr>
            <a:t>１～３の複数項目に係る内容について、分割せず、一括で外部委託する場合などは、１～３のいずれか１つに合計を計上しつつ、備考欄にその旨ご記入いただいても結構です。</a:t>
          </a:r>
        </a:p>
      </xdr:txBody>
    </xdr:sp>
    <xdr:clientData/>
  </xdr:oneCellAnchor>
  <mc:AlternateContent xmlns:mc="http://schemas.openxmlformats.org/markup-compatibility/2006">
    <mc:Choice xmlns:a14="http://schemas.microsoft.com/office/drawing/2010/main" Requires="a14">
      <xdr:twoCellAnchor editAs="oneCell">
        <xdr:from>
          <xdr:col>7</xdr:col>
          <xdr:colOff>28575</xdr:colOff>
          <xdr:row>299</xdr:row>
          <xdr:rowOff>9525</xdr:rowOff>
        </xdr:from>
        <xdr:to>
          <xdr:col>9</xdr:col>
          <xdr:colOff>28575</xdr:colOff>
          <xdr:row>299</xdr:row>
          <xdr:rowOff>295275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300</xdr:row>
          <xdr:rowOff>28575</xdr:rowOff>
        </xdr:from>
        <xdr:to>
          <xdr:col>9</xdr:col>
          <xdr:colOff>28575</xdr:colOff>
          <xdr:row>300</xdr:row>
          <xdr:rowOff>295275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301</xdr:row>
          <xdr:rowOff>38100</xdr:rowOff>
        </xdr:from>
        <xdr:to>
          <xdr:col>9</xdr:col>
          <xdr:colOff>28575</xdr:colOff>
          <xdr:row>301</xdr:row>
          <xdr:rowOff>295275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299</xdr:row>
          <xdr:rowOff>9525</xdr:rowOff>
        </xdr:from>
        <xdr:to>
          <xdr:col>12</xdr:col>
          <xdr:colOff>114300</xdr:colOff>
          <xdr:row>299</xdr:row>
          <xdr:rowOff>295275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300</xdr:row>
          <xdr:rowOff>38100</xdr:rowOff>
        </xdr:from>
        <xdr:to>
          <xdr:col>12</xdr:col>
          <xdr:colOff>114300</xdr:colOff>
          <xdr:row>300</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301</xdr:row>
          <xdr:rowOff>47625</xdr:rowOff>
        </xdr:from>
        <xdr:to>
          <xdr:col>12</xdr:col>
          <xdr:colOff>114300</xdr:colOff>
          <xdr:row>301</xdr:row>
          <xdr:rowOff>295275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302</xdr:row>
          <xdr:rowOff>9525</xdr:rowOff>
        </xdr:from>
        <xdr:to>
          <xdr:col>9</xdr:col>
          <xdr:colOff>28575</xdr:colOff>
          <xdr:row>302</xdr:row>
          <xdr:rowOff>295275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303</xdr:row>
          <xdr:rowOff>28575</xdr:rowOff>
        </xdr:from>
        <xdr:to>
          <xdr:col>9</xdr:col>
          <xdr:colOff>28575</xdr:colOff>
          <xdr:row>303</xdr:row>
          <xdr:rowOff>295275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304</xdr:row>
          <xdr:rowOff>38100</xdr:rowOff>
        </xdr:from>
        <xdr:to>
          <xdr:col>9</xdr:col>
          <xdr:colOff>28575</xdr:colOff>
          <xdr:row>304</xdr:row>
          <xdr:rowOff>295275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302</xdr:row>
          <xdr:rowOff>9525</xdr:rowOff>
        </xdr:from>
        <xdr:to>
          <xdr:col>12</xdr:col>
          <xdr:colOff>104775</xdr:colOff>
          <xdr:row>302</xdr:row>
          <xdr:rowOff>295275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303</xdr:row>
          <xdr:rowOff>38100</xdr:rowOff>
        </xdr:from>
        <xdr:to>
          <xdr:col>12</xdr:col>
          <xdr:colOff>114300</xdr:colOff>
          <xdr:row>303</xdr:row>
          <xdr:rowOff>295275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304</xdr:row>
          <xdr:rowOff>47625</xdr:rowOff>
        </xdr:from>
        <xdr:to>
          <xdr:col>12</xdr:col>
          <xdr:colOff>114300</xdr:colOff>
          <xdr:row>304</xdr:row>
          <xdr:rowOff>295275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305</xdr:row>
          <xdr:rowOff>9525</xdr:rowOff>
        </xdr:from>
        <xdr:to>
          <xdr:col>9</xdr:col>
          <xdr:colOff>28575</xdr:colOff>
          <xdr:row>305</xdr:row>
          <xdr:rowOff>295275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306</xdr:row>
          <xdr:rowOff>28575</xdr:rowOff>
        </xdr:from>
        <xdr:to>
          <xdr:col>9</xdr:col>
          <xdr:colOff>28575</xdr:colOff>
          <xdr:row>306</xdr:row>
          <xdr:rowOff>295275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307</xdr:row>
          <xdr:rowOff>38100</xdr:rowOff>
        </xdr:from>
        <xdr:to>
          <xdr:col>9</xdr:col>
          <xdr:colOff>28575</xdr:colOff>
          <xdr:row>307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305</xdr:row>
          <xdr:rowOff>9525</xdr:rowOff>
        </xdr:from>
        <xdr:to>
          <xdr:col>12</xdr:col>
          <xdr:colOff>104775</xdr:colOff>
          <xdr:row>305</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306</xdr:row>
          <xdr:rowOff>38100</xdr:rowOff>
        </xdr:from>
        <xdr:to>
          <xdr:col>12</xdr:col>
          <xdr:colOff>114300</xdr:colOff>
          <xdr:row>306</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307</xdr:row>
          <xdr:rowOff>47625</xdr:rowOff>
        </xdr:from>
        <xdr:to>
          <xdr:col>12</xdr:col>
          <xdr:colOff>114300</xdr:colOff>
          <xdr:row>307</xdr:row>
          <xdr:rowOff>295275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⑥</a:t>
              </a:r>
            </a:p>
          </xdr:txBody>
        </xdr:sp>
        <xdr:clientData/>
      </xdr:twoCellAnchor>
    </mc:Choice>
    <mc:Fallback/>
  </mc:AlternateContent>
  <xdr:oneCellAnchor>
    <xdr:from>
      <xdr:col>32</xdr:col>
      <xdr:colOff>122483</xdr:colOff>
      <xdr:row>423</xdr:row>
      <xdr:rowOff>83978</xdr:rowOff>
    </xdr:from>
    <xdr:ext cx="1298258" cy="6347637"/>
    <xdr:sp macro="" textlink="">
      <xdr:nvSpPr>
        <xdr:cNvPr id="5" name="テキスト ボックス 4">
          <a:extLst>
            <a:ext uri="{FF2B5EF4-FFF2-40B4-BE49-F238E27FC236}">
              <a16:creationId xmlns:a16="http://schemas.microsoft.com/office/drawing/2014/main" id="{A6B3FB21-345B-48DE-95A0-2CF4B2D0D702}"/>
            </a:ext>
          </a:extLst>
        </xdr:cNvPr>
        <xdr:cNvSpPr txBox="1"/>
      </xdr:nvSpPr>
      <xdr:spPr>
        <a:xfrm>
          <a:off x="5759042" y="97194154"/>
          <a:ext cx="1298258" cy="6347637"/>
        </a:xfrm>
        <a:prstGeom prst="rect">
          <a:avLst/>
        </a:prstGeom>
        <a:solidFill>
          <a:schemeClr val="bg1">
            <a:alpha val="80000"/>
          </a:schemeClr>
        </a:solidFill>
        <a:ln>
          <a:solidFill>
            <a:srgbClr val="FF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en-US" altLang="ja-JP" sz="900" u="none">
              <a:solidFill>
                <a:srgbClr val="0070C0"/>
              </a:solidFill>
            </a:rPr>
            <a:t>※</a:t>
          </a:r>
          <a:r>
            <a:rPr kumimoji="1" lang="ja-JP" altLang="en-US" sz="900" u="none">
              <a:solidFill>
                <a:srgbClr val="0070C0"/>
              </a:solidFill>
            </a:rPr>
            <a:t>他の補助金等を活用する場合は、活用する事業の所管団体と事業名をご記入ください。</a:t>
          </a:r>
          <a:endParaRPr kumimoji="1" lang="en-US" altLang="ja-JP" sz="900" u="none">
            <a:solidFill>
              <a:srgbClr val="0070C0"/>
            </a:solidFill>
          </a:endParaRPr>
        </a:p>
        <a:p>
          <a:pPr>
            <a:lnSpc>
              <a:spcPts val="1100"/>
            </a:lnSpc>
          </a:pPr>
          <a:endParaRPr kumimoji="1" lang="ja-JP" altLang="en-US" sz="9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自己資金を活用すると総事業費が高くなり、委託限度額（事業費の５割まで）に影響しますので、自己資金分も必ずご記入ください。</a:t>
          </a:r>
        </a:p>
        <a:p>
          <a:pPr>
            <a:lnSpc>
              <a:spcPts val="1100"/>
            </a:lnSpc>
          </a:pPr>
          <a:endParaRPr kumimoji="1" lang="en-US" altLang="ja-JP" sz="8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当該事業により収入が生じる場合は、その旨をご記入ください。</a:t>
          </a:r>
          <a:endParaRPr kumimoji="1" lang="en-US" altLang="ja-JP" sz="900" u="none">
            <a:solidFill>
              <a:srgbClr val="0070C0"/>
            </a:solidFill>
          </a:endParaRPr>
        </a:p>
        <a:p>
          <a:pPr>
            <a:lnSpc>
              <a:spcPts val="1000"/>
            </a:lnSpc>
          </a:pPr>
          <a:endParaRPr kumimoji="1" lang="en-US" altLang="ja-JP" sz="8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積算根拠となる根拠資料（見積書・カタログ・パンフレットの写し等）、を必ず添付してください。</a:t>
          </a:r>
        </a:p>
        <a:p>
          <a:pPr>
            <a:lnSpc>
              <a:spcPts val="1000"/>
            </a:lnSpc>
          </a:pPr>
          <a:r>
            <a:rPr kumimoji="1" lang="ja-JP" altLang="en-US" sz="900" u="none">
              <a:solidFill>
                <a:srgbClr val="0070C0"/>
              </a:solidFill>
            </a:rPr>
            <a:t>当該積算資料が各経費項目のどれに該当するのか分かるよう、当該根拠資料の欄外に項目番号（１①や３⑤など）をご記入ください。</a:t>
          </a:r>
          <a:endParaRPr kumimoji="1" lang="en-US" altLang="ja-JP" sz="900" u="none">
            <a:solidFill>
              <a:srgbClr val="0070C0"/>
            </a:solidFill>
          </a:endParaRPr>
        </a:p>
        <a:p>
          <a:pPr>
            <a:lnSpc>
              <a:spcPts val="1000"/>
            </a:lnSpc>
          </a:pPr>
          <a:endParaRPr kumimoji="1" lang="en-US" altLang="ja-JP" sz="800" u="none">
            <a:solidFill>
              <a:srgbClr val="0070C0"/>
            </a:solidFill>
          </a:endParaRPr>
        </a:p>
        <a:p>
          <a:pPr>
            <a:lnSpc>
              <a:spcPts val="1000"/>
            </a:lnSpc>
          </a:pPr>
          <a:r>
            <a:rPr kumimoji="1" lang="en-US" altLang="ja-JP" sz="900" u="none">
              <a:solidFill>
                <a:srgbClr val="0070C0"/>
              </a:solidFill>
            </a:rPr>
            <a:t>※</a:t>
          </a:r>
          <a:r>
            <a:rPr kumimoji="1" lang="ja-JP" altLang="en-US" sz="900" u="none">
              <a:solidFill>
                <a:srgbClr val="0070C0"/>
              </a:solidFill>
            </a:rPr>
            <a:t>１～３の複数項目に係る内容について、分割せず、一括で外部委託する場合などは、１～３のいずれか１つに合計を計上しつつ、備考欄にその旨ご記入いただいても結構です。</a:t>
          </a:r>
        </a:p>
      </xdr:txBody>
    </xdr:sp>
    <xdr:clientData/>
  </xdr:oneCellAnchor>
  <xdr:oneCellAnchor>
    <xdr:from>
      <xdr:col>32</xdr:col>
      <xdr:colOff>88865</xdr:colOff>
      <xdr:row>495</xdr:row>
      <xdr:rowOff>95186</xdr:rowOff>
    </xdr:from>
    <xdr:ext cx="1298258" cy="6261912"/>
    <xdr:sp macro="" textlink="">
      <xdr:nvSpPr>
        <xdr:cNvPr id="6" name="テキスト ボックス 5">
          <a:extLst>
            <a:ext uri="{FF2B5EF4-FFF2-40B4-BE49-F238E27FC236}">
              <a16:creationId xmlns:a16="http://schemas.microsoft.com/office/drawing/2014/main" id="{31D173AF-4A42-4DF9-A65B-BB27C8B4A9A4}"/>
            </a:ext>
          </a:extLst>
        </xdr:cNvPr>
        <xdr:cNvSpPr txBox="1"/>
      </xdr:nvSpPr>
      <xdr:spPr>
        <a:xfrm>
          <a:off x="5725424" y="106920862"/>
          <a:ext cx="1298258" cy="6261912"/>
        </a:xfrm>
        <a:prstGeom prst="rect">
          <a:avLst/>
        </a:prstGeom>
        <a:solidFill>
          <a:schemeClr val="bg1">
            <a:alpha val="80000"/>
          </a:schemeClr>
        </a:solidFill>
        <a:ln>
          <a:solidFill>
            <a:srgbClr val="FF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en-US" altLang="ja-JP" sz="900" u="none">
              <a:solidFill>
                <a:srgbClr val="0070C0"/>
              </a:solidFill>
            </a:rPr>
            <a:t>※</a:t>
          </a:r>
          <a:r>
            <a:rPr kumimoji="1" lang="ja-JP" altLang="en-US" sz="900" u="none">
              <a:solidFill>
                <a:srgbClr val="0070C0"/>
              </a:solidFill>
            </a:rPr>
            <a:t>他の補助金等を活用する場合は、活用する事業の所管団体と事業名をご記入ください。</a:t>
          </a:r>
          <a:endParaRPr kumimoji="1" lang="en-US" altLang="ja-JP" sz="900" u="none">
            <a:solidFill>
              <a:srgbClr val="0070C0"/>
            </a:solidFill>
          </a:endParaRPr>
        </a:p>
        <a:p>
          <a:pPr>
            <a:lnSpc>
              <a:spcPts val="1100"/>
            </a:lnSpc>
          </a:pPr>
          <a:endParaRPr kumimoji="1" lang="en-US" altLang="ja-JP" sz="8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自己資金を活用すると総事業費が高くなり、委託限度額（事業費の５割まで）に影響しますので、自己資金分も必ずご記入ください。</a:t>
          </a:r>
        </a:p>
        <a:p>
          <a:pPr>
            <a:lnSpc>
              <a:spcPts val="1100"/>
            </a:lnSpc>
          </a:pPr>
          <a:endParaRPr kumimoji="1" lang="en-US" altLang="ja-JP" sz="8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当該事業により収入が生じる場合は、その旨をご記入ください。</a:t>
          </a:r>
          <a:endParaRPr kumimoji="1" lang="en-US" altLang="ja-JP" sz="900" u="none">
            <a:solidFill>
              <a:srgbClr val="FF0000"/>
            </a:solidFill>
          </a:endParaRPr>
        </a:p>
        <a:p>
          <a:pPr>
            <a:lnSpc>
              <a:spcPts val="1000"/>
            </a:lnSpc>
          </a:pPr>
          <a:endParaRPr kumimoji="1" lang="en-US" altLang="ja-JP" sz="800" u="none">
            <a:solidFill>
              <a:srgbClr val="0070C0"/>
            </a:solidFill>
          </a:endParaRPr>
        </a:p>
        <a:p>
          <a:pPr>
            <a:lnSpc>
              <a:spcPts val="1100"/>
            </a:lnSpc>
          </a:pPr>
          <a:r>
            <a:rPr kumimoji="1" lang="en-US" altLang="ja-JP" sz="900" u="none">
              <a:solidFill>
                <a:srgbClr val="0070C0"/>
              </a:solidFill>
            </a:rPr>
            <a:t>※</a:t>
          </a:r>
          <a:r>
            <a:rPr kumimoji="1" lang="ja-JP" altLang="en-US" sz="900" u="none">
              <a:solidFill>
                <a:srgbClr val="0070C0"/>
              </a:solidFill>
            </a:rPr>
            <a:t>積算根拠となる根拠資料（見積書・カタログ・パンフレットの写し等）、を必ず添付してください。</a:t>
          </a:r>
        </a:p>
        <a:p>
          <a:pPr>
            <a:lnSpc>
              <a:spcPts val="1000"/>
            </a:lnSpc>
          </a:pPr>
          <a:r>
            <a:rPr kumimoji="1" lang="ja-JP" altLang="en-US" sz="900" u="none">
              <a:solidFill>
                <a:srgbClr val="0070C0"/>
              </a:solidFill>
            </a:rPr>
            <a:t>当該積算資料が各経費項目のどれに該当するのか分かるよう、当該根拠資料の欄外に項目番号（１①や３⑤など）をご記入ください。</a:t>
          </a:r>
          <a:endParaRPr kumimoji="1" lang="en-US" altLang="ja-JP" sz="900" u="none">
            <a:solidFill>
              <a:srgbClr val="0070C0"/>
            </a:solidFill>
          </a:endParaRPr>
        </a:p>
        <a:p>
          <a:pPr>
            <a:lnSpc>
              <a:spcPts val="1000"/>
            </a:lnSpc>
          </a:pPr>
          <a:endParaRPr kumimoji="1" lang="en-US" altLang="ja-JP" sz="800" u="none">
            <a:solidFill>
              <a:srgbClr val="0070C0"/>
            </a:solidFill>
          </a:endParaRPr>
        </a:p>
        <a:p>
          <a:pPr>
            <a:lnSpc>
              <a:spcPts val="1000"/>
            </a:lnSpc>
          </a:pPr>
          <a:r>
            <a:rPr kumimoji="1" lang="en-US" altLang="ja-JP" sz="900" u="none">
              <a:solidFill>
                <a:srgbClr val="0070C0"/>
              </a:solidFill>
            </a:rPr>
            <a:t>※</a:t>
          </a:r>
          <a:r>
            <a:rPr kumimoji="1" lang="ja-JP" altLang="en-US" sz="900" u="none">
              <a:solidFill>
                <a:srgbClr val="0070C0"/>
              </a:solidFill>
            </a:rPr>
            <a:t>１～３の複数項目に係る内容について、分割せず、一括で外部委託する場合などは、１～３のいずれか１つに合計を計上しつつ、備考欄にその旨ご記入いただいても結構です。</a:t>
          </a: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1AED34-B703-41AE-95B0-2AA1FA84E435}" name="テーブル1" displayName="テーブル1" ref="A1:CZ22" totalsRowShown="0" headerRowDxfId="212" dataDxfId="211" tableBorderDxfId="210">
  <autoFilter ref="A1:CZ22" xr:uid="{281AED34-B703-41AE-95B0-2AA1FA84E435}"/>
  <tableColumns count="104">
    <tableColumn id="1" xr3:uid="{15565870-9AC8-4626-BF48-129A9915CE69}" name="最新作成・変更年" dataDxfId="209"/>
    <tableColumn id="2" xr3:uid="{1B19D077-6500-49E3-84A7-B24C7299B9F4}" name="計画事項" dataDxfId="208"/>
    <tableColumn id="3" xr3:uid="{DA5C835E-A06A-42F1-9722-E729836DAC24}" name="事業実績" dataDxfId="207"/>
    <tableColumn id="4" xr3:uid="{9EAF693F-DD62-49C5-8B1E-62B7CE5A92BE}" name="実施主体" dataDxfId="206"/>
    <tableColumn id="5" xr3:uid="{C7AEE98E-2ABD-4302-9A56-4F7DF37300DE}" name="実施期間" dataDxfId="205"/>
    <tableColumn id="105" xr3:uid="{018929A6-2529-4C94-AA25-023EBA34EBEA}" name="法人形態等" dataDxfId="204"/>
    <tableColumn id="7" xr3:uid="{B4794588-CA2E-4BC7-BD68-7A7E8A07A3A5}" name="産業分類" dataDxfId="203"/>
    <tableColumn id="104" xr3:uid="{075586A5-A11B-46AE-B315-B820B445D90F}" name="立場" dataDxfId="202"/>
    <tableColumn id="9" xr3:uid="{3DFC0E80-3D7E-4C35-9871-E58881C803D3}" name="分野" dataDxfId="201"/>
    <tableColumn id="10" xr3:uid="{9FDE1375-21C4-48C8-908C-FF64C32C8866}" name="所在地" dataDxfId="200"/>
    <tableColumn id="11" xr3:uid="{2A995E78-C39C-4B61-822E-12318F6BA933}" name="修了者" dataDxfId="199"/>
    <tableColumn id="12" xr3:uid="{21DFDC04-0C6F-415F-9E26-81DA36D502F4}" name="中身" dataDxfId="198"/>
    <tableColumn id="13" xr3:uid="{5D920D02-A0EC-46E9-977F-CB3E6573B6A8}" name="課題×交付金事業" dataDxfId="197"/>
    <tableColumn id="14" xr3:uid="{B519812C-0A9B-4D21-9B76-A3D6E041B3BA}" name="概要データ範囲" dataDxfId="196"/>
    <tableColumn id="15" xr3:uid="{7F5DD4EB-4D7C-48D0-B0ED-F41243CB8C85}" name="主要産業" dataDxfId="195"/>
    <tableColumn id="16" xr3:uid="{6630DF7E-C83B-476B-B754-808DD0024CB4}" name="事業×資源" dataDxfId="194"/>
    <tableColumn id="17" xr3:uid="{B8F45B01-5D54-4E7C-9DD6-A909364F565D}" name="地区特性" dataDxfId="193"/>
    <tableColumn id="18" xr3:uid="{B1AA6BDB-BDB6-4D72-BC17-2D3502047AAD}" name="農水施策" dataDxfId="192"/>
    <tableColumn id="19" xr3:uid="{3ED3BBB3-D354-45F7-A2D1-0CAF6F4F57B6}" name="農水施策2" dataDxfId="191"/>
    <tableColumn id="20" xr3:uid="{97E64746-C89A-41A5-85D5-313916DDD494}" name="活用地域資源" dataDxfId="190"/>
    <tableColumn id="21" xr3:uid="{C4C5312E-F1DE-47AA-AE15-996B128BB310}" name="開発商品・サービス" dataDxfId="189"/>
    <tableColumn id="22" xr3:uid="{668F8E0D-067A-437C-9FD3-A954B5CD3A47}" name="資源特性" dataDxfId="188"/>
    <tableColumn id="23" xr3:uid="{8A95D854-F26E-42A3-8327-045C47BCDA6D}" name="事業内容" dataDxfId="187"/>
    <tableColumn id="24" xr3:uid="{E6251866-2AC5-4F88-8BCF-8373081E8217}" name="資源データ" dataDxfId="186"/>
    <tableColumn id="25" xr3:uid="{ED3B2008-1BEE-4DF7-9C74-CB0413752137}" name="合意形成" dataDxfId="185"/>
    <tableColumn id="26" xr3:uid="{F2F230C4-8ADF-401C-9CF0-6AA2F6DB58A2}" name="指標" dataDxfId="184"/>
    <tableColumn id="27" xr3:uid="{826B6E9B-D379-4DD7-8A94-581A2505BBA7}" name="列1" dataDxfId="183"/>
    <tableColumn id="106" xr3:uid="{F3A261F3-0B2C-4B83-95F5-8DF706A11B3B}" name="列2" dataDxfId="182"/>
    <tableColumn id="30" xr3:uid="{1A0375E8-BDEF-4972-ACBC-4A21F8C525C4}" name="事業完了後の主体（市町村）" dataDxfId="181"/>
    <tableColumn id="28" xr3:uid="{2C82528D-6D66-403E-87BD-59D1342FF6CD}" name="協議会" dataDxfId="180"/>
    <tableColumn id="29" xr3:uid="{729111A5-AE97-4DC2-A4A3-0C4985E02B4B}" name="所在地2" dataDxfId="179"/>
    <tableColumn id="31" xr3:uid="{3DE7134D-C22D-4646-A5F0-FB0151650873}" name="販売体制" dataDxfId="178"/>
    <tableColumn id="32" xr3:uid="{E3A90868-6098-4A2D-9AD2-F49C7CE503A7}" name="販売体制2" dataDxfId="177"/>
    <tableColumn id="33" xr3:uid="{6064C292-C02B-477F-9966-6877A3E35C26}" name="Ⅱ①" dataDxfId="176"/>
    <tableColumn id="34" xr3:uid="{8DB686D9-9A6B-4E12-BF92-93A73173F11C}" name="列25" dataDxfId="175"/>
    <tableColumn id="35" xr3:uid="{7F4AA9AA-4DDD-4EA7-B340-595E0AB8EBC1}" name="列26" dataDxfId="174"/>
    <tableColumn id="36" xr3:uid="{89A2A7CB-DF97-461F-AF50-3749FB7EE3D5}" name="列27" dataDxfId="173"/>
    <tableColumn id="37" xr3:uid="{69308075-792D-4210-9F7C-1D635DF8A588}" name="列28" dataDxfId="172"/>
    <tableColumn id="38" xr3:uid="{C97E36B3-05EB-4515-8815-5F56A5EA829F}" name="列29" dataDxfId="171"/>
    <tableColumn id="39" xr3:uid="{60B87448-8AC4-4E8F-82E8-17647A7FCDBC}" name="列30" dataDxfId="170"/>
    <tableColumn id="40" xr3:uid="{E6AE3A02-C8F1-4A2A-94DC-B913947EFD5A}" name="みどり" dataDxfId="169"/>
    <tableColumn id="41" xr3:uid="{02B12226-6097-4454-83E6-FF246C278550}" name="女性構成員" dataDxfId="168"/>
    <tableColumn id="42" xr3:uid="{D98BD731-94DC-4B81-A2E8-2CE469FD1934}" name="市町村関与" dataDxfId="167"/>
    <tableColumn id="43" xr3:uid="{210D608B-6034-4892-AA69-901D6E1AEDD4}" name="列34" dataDxfId="166"/>
    <tableColumn id="44" xr3:uid="{0DF6DC26-0E07-4626-A1CD-F9C3EF20348C}" name="列35" dataDxfId="165"/>
    <tableColumn id="45" xr3:uid="{4680BD1C-5106-46E7-A830-8707358B9CB9}" name="列36" dataDxfId="164"/>
    <tableColumn id="46" xr3:uid="{ED5C0C6A-893C-4CD3-9217-4D591BB26639}" name="列37" dataDxfId="163"/>
    <tableColumn id="47" xr3:uid="{7F5EDE1F-AE9A-42E1-AF92-672A0DAA3B6E}" name="列38" dataDxfId="162"/>
    <tableColumn id="48" xr3:uid="{54469BAB-790F-464B-B590-3C93B5913E04}" name="列39" dataDxfId="161"/>
    <tableColumn id="49" xr3:uid="{F1A99553-8B23-429C-98FE-3F1073F90A2D}" name="列40" dataDxfId="160"/>
    <tableColumn id="50" xr3:uid="{63B53637-5CE1-4B67-AAD0-54B900935825}" name="列41" dataDxfId="159"/>
    <tableColumn id="51" xr3:uid="{15987E7F-D6DB-4160-B611-9980BCCFDC27}" name="列42" dataDxfId="158"/>
    <tableColumn id="52" xr3:uid="{2F11F3F1-E509-4D57-B668-AEC1EEF15653}" name="列43" dataDxfId="157"/>
    <tableColumn id="53" xr3:uid="{C9DD6E8E-708C-48DB-B359-A611E4685289}" name="列44" dataDxfId="156"/>
    <tableColumn id="54" xr3:uid="{57ADD038-798D-4853-85C9-77BA7EAE713E}" name="列45" dataDxfId="155"/>
    <tableColumn id="55" xr3:uid="{D789CB2F-25CB-47A0-8FAB-3E77570BD243}" name="列46" dataDxfId="154"/>
    <tableColumn id="56" xr3:uid="{7FB76010-0866-489B-BA32-81C4D4801F15}" name="列47" dataDxfId="153"/>
    <tableColumn id="57" xr3:uid="{C29E20D8-267D-4D99-BCAC-218CC7F7161D}" name="列48" dataDxfId="152"/>
    <tableColumn id="58" xr3:uid="{A2CA43C1-AEF2-4EA4-9246-665FC1702193}" name="列49" dataDxfId="151"/>
    <tableColumn id="59" xr3:uid="{321B93FE-39BF-4A54-BAAE-DE9026DDB3A7}" name="列50" dataDxfId="150"/>
    <tableColumn id="60" xr3:uid="{9A40235F-9D4E-4C38-B932-F101F17877D5}" name="列51" dataDxfId="149"/>
    <tableColumn id="61" xr3:uid="{527243E8-2D20-4998-A1F3-926DD7EF89D5}" name="列52" dataDxfId="148"/>
    <tableColumn id="62" xr3:uid="{97359B13-B865-4FFC-A573-E92BA9C8BA51}" name="列53" dataDxfId="147"/>
    <tableColumn id="63" xr3:uid="{C8FBBE43-67E6-4E0F-9E38-017BC95074FF}" name="列54" dataDxfId="146"/>
    <tableColumn id="64" xr3:uid="{8CC06809-7B16-4420-8513-4FF457A60486}" name="列55" dataDxfId="145"/>
    <tableColumn id="65" xr3:uid="{78448F11-F8CD-456B-802E-CAC64F891642}" name="列56" dataDxfId="144"/>
    <tableColumn id="66" xr3:uid="{7626F51B-2B47-4C80-8DFA-C805D08B5F5C}" name="列57" dataDxfId="143"/>
    <tableColumn id="67" xr3:uid="{9F576B38-849B-4F44-B3D2-35E690D3AB9D}" name="列58" dataDxfId="142"/>
    <tableColumn id="68" xr3:uid="{936BBC31-EF7D-4ECD-BA53-CC6554FA4E97}" name="列59" dataDxfId="141"/>
    <tableColumn id="69" xr3:uid="{161BEDF4-C079-420E-8557-5D985D04E833}" name="列60" dataDxfId="140"/>
    <tableColumn id="70" xr3:uid="{30ED3C2C-7840-4AE2-9646-0ED0ADF29D9A}" name="列61" dataDxfId="139"/>
    <tableColumn id="71" xr3:uid="{EC4ACDF2-BE8D-4DE2-AEC7-ECC5394E81C1}" name="列62" dataDxfId="138"/>
    <tableColumn id="72" xr3:uid="{4201F11B-F5B5-42E6-90C7-6DAEC9D3ECA1}" name="列63" dataDxfId="137"/>
    <tableColumn id="73" xr3:uid="{812887B3-0EE0-44AA-8220-0E025E31CAD7}" name="列64" dataDxfId="136"/>
    <tableColumn id="74" xr3:uid="{F042B178-6E52-4A55-BD86-E106082F740C}" name="列65" dataDxfId="135"/>
    <tableColumn id="75" xr3:uid="{22220EED-23FB-4869-A34E-82CF702E35BA}" name="列66" dataDxfId="134"/>
    <tableColumn id="76" xr3:uid="{4061DC04-C87C-4769-8C2E-E5DBF2608A17}" name="列67" dataDxfId="133"/>
    <tableColumn id="77" xr3:uid="{35FA6AAC-791D-4853-897B-7E4CD1DDE218}" name="列68" dataDxfId="132"/>
    <tableColumn id="78" xr3:uid="{15DD1C71-0F24-4429-87A3-73B02B2BF4B8}" name="列69" dataDxfId="131"/>
    <tableColumn id="79" xr3:uid="{0F80E442-01CE-46D6-A605-AC24753626BF}" name="列70" dataDxfId="130"/>
    <tableColumn id="80" xr3:uid="{85D68D38-3521-49ED-806A-458F3FABF634}" name="列71" dataDxfId="129"/>
    <tableColumn id="81" xr3:uid="{EE3AB9A3-79F2-42D1-858F-A9755B0BDBE6}" name="列72" dataDxfId="128"/>
    <tableColumn id="82" xr3:uid="{6CA501BB-5B39-40C4-B9CB-909FF10AF714}" name="列73" dataDxfId="127"/>
    <tableColumn id="83" xr3:uid="{5DA14CBD-DD8C-416F-B25D-F42C6925A095}" name="列74" dataDxfId="126"/>
    <tableColumn id="84" xr3:uid="{08E7B2E7-E850-4B5A-A545-08CD7E85BCB0}" name="列75" dataDxfId="125"/>
    <tableColumn id="85" xr3:uid="{7A9AE677-BD15-4049-BB76-33A949CDF148}" name="列76" dataDxfId="124"/>
    <tableColumn id="86" xr3:uid="{6105DE3D-0DA1-4858-BE7D-8766F797E8F5}" name="列77" dataDxfId="123"/>
    <tableColumn id="87" xr3:uid="{9A59B7A6-E4BB-47B0-87C7-DCF83413C89D}" name="列78" dataDxfId="122"/>
    <tableColumn id="88" xr3:uid="{4FD5B22A-D5EC-46EC-9D67-BC663F281522}" name="列79" dataDxfId="121"/>
    <tableColumn id="89" xr3:uid="{F78D441D-277F-4A78-88EB-7FF365B6BA77}" name="列80" dataDxfId="120"/>
    <tableColumn id="90" xr3:uid="{F8ABF8A6-2DA3-47ED-8921-631E9C69E9E6}" name="列81" dataDxfId="119"/>
    <tableColumn id="91" xr3:uid="{F830660B-F9BB-4283-BA17-0594247AE72A}" name="列82" dataDxfId="118"/>
    <tableColumn id="92" xr3:uid="{BA914A86-203A-470B-8DC3-5AA6F9B7C133}" name="列83" dataDxfId="117"/>
    <tableColumn id="93" xr3:uid="{A18FF487-1B56-4947-BD41-E62F7019FDF5}" name="列84" dataDxfId="116"/>
    <tableColumn id="94" xr3:uid="{76CB20BC-794C-4256-8882-EF77AE189923}" name="列85" dataDxfId="115"/>
    <tableColumn id="95" xr3:uid="{D19D2815-7E33-4835-8F44-9EA44586E3D8}" name="列86" dataDxfId="114"/>
    <tableColumn id="96" xr3:uid="{2379B38A-E6F2-4149-AECE-67DD80E5601F}" name="列87" dataDxfId="113"/>
    <tableColumn id="97" xr3:uid="{D1B65426-49F0-4F30-BA95-B4023357FAB8}" name="列88" dataDxfId="112"/>
    <tableColumn id="98" xr3:uid="{BE37E836-9EFD-4D8C-AA6A-E3F68FD93946}" name="列89" dataDxfId="111"/>
    <tableColumn id="99" xr3:uid="{68B7BCDC-0BAC-4D88-A129-E11A180E1D20}" name="列90" dataDxfId="110"/>
    <tableColumn id="100" xr3:uid="{5D967F86-30C5-46F1-8075-A8D447572A34}" name="列91" dataDxfId="109"/>
    <tableColumn id="101" xr3:uid="{60B75ED4-1D4B-4EAD-8655-D823C07EB00B}" name="列92" dataDxfId="108"/>
    <tableColumn id="102" xr3:uid="{A50E69A5-4379-424F-8F54-CACD4D70B7F7}" name="列93" dataDxfId="107"/>
    <tableColumn id="103" xr3:uid="{21E449D3-21A2-4B76-8198-78BB7141E852}" name="列94" dataDxfId="106"/>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9C41F-F9AD-4936-A411-DA6A783BA604}">
  <sheetPr codeName="Sheet1"/>
  <dimension ref="A1:J47"/>
  <sheetViews>
    <sheetView showGridLines="0" view="pageBreakPreview" topLeftCell="A10" zoomScaleNormal="100" zoomScaleSheetLayoutView="100" workbookViewId="0">
      <selection activeCell="N14" sqref="N14"/>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925</v>
      </c>
    </row>
    <row r="3" spans="1:10">
      <c r="A3" s="618" t="s">
        <v>908</v>
      </c>
      <c r="B3" s="618"/>
      <c r="C3" s="618"/>
      <c r="D3" s="618"/>
      <c r="E3" s="618"/>
      <c r="F3" s="618"/>
      <c r="G3" s="618"/>
      <c r="H3" s="618"/>
      <c r="I3" s="618"/>
      <c r="J3" s="618"/>
    </row>
    <row r="6" spans="1:10">
      <c r="G6" s="619" t="s">
        <v>766</v>
      </c>
      <c r="H6" s="620"/>
      <c r="I6" s="620"/>
      <c r="J6" s="621"/>
    </row>
    <row r="9" spans="1:10" ht="13.5" customHeight="1">
      <c r="B9" s="590" t="s">
        <v>909</v>
      </c>
      <c r="C9" s="590"/>
      <c r="D9" s="590"/>
      <c r="E9" s="590"/>
      <c r="F9" s="590"/>
      <c r="G9" s="590"/>
      <c r="H9" s="590"/>
      <c r="I9" s="590"/>
      <c r="J9" s="590"/>
    </row>
    <row r="10" spans="1:10">
      <c r="B10" s="590"/>
      <c r="C10" s="590"/>
      <c r="D10" s="590"/>
      <c r="E10" s="590"/>
      <c r="F10" s="590"/>
      <c r="G10" s="590"/>
      <c r="H10" s="590"/>
      <c r="I10" s="590"/>
      <c r="J10" s="590"/>
    </row>
    <row r="11" spans="1:10">
      <c r="B11" s="590"/>
      <c r="C11" s="590"/>
      <c r="D11" s="590"/>
      <c r="E11" s="590"/>
      <c r="F11" s="590"/>
      <c r="G11" s="590"/>
      <c r="H11" s="590"/>
      <c r="I11" s="590"/>
      <c r="J11" s="590"/>
    </row>
    <row r="12" spans="1:10">
      <c r="A12" s="523" t="s">
        <v>767</v>
      </c>
    </row>
    <row r="13" spans="1:10">
      <c r="A13" s="523"/>
    </row>
    <row r="14" spans="1:10">
      <c r="A14" s="523"/>
      <c r="B14" s="1" t="s">
        <v>776</v>
      </c>
    </row>
    <row r="15" spans="1:10" ht="22.5" customHeight="1">
      <c r="A15" s="523"/>
      <c r="B15" s="625" t="s">
        <v>777</v>
      </c>
      <c r="C15" s="626"/>
      <c r="D15" s="626"/>
      <c r="E15" s="627"/>
      <c r="F15" s="597"/>
      <c r="G15" s="598"/>
      <c r="H15" s="598"/>
      <c r="I15" s="598"/>
      <c r="J15" s="599"/>
    </row>
    <row r="16" spans="1:10" ht="22.5" customHeight="1">
      <c r="A16" s="523" t="s">
        <v>768</v>
      </c>
      <c r="B16" s="612" t="s">
        <v>784</v>
      </c>
      <c r="C16" s="613"/>
      <c r="D16" s="613"/>
      <c r="E16" s="614"/>
      <c r="F16" s="600"/>
      <c r="G16" s="601"/>
      <c r="H16" s="601"/>
      <c r="I16" s="601"/>
      <c r="J16" s="602"/>
    </row>
    <row r="17" spans="1:10" ht="22.5" customHeight="1">
      <c r="A17" s="523" t="s">
        <v>769</v>
      </c>
      <c r="B17" s="622" t="s">
        <v>779</v>
      </c>
      <c r="C17" s="623"/>
      <c r="D17" s="623"/>
      <c r="E17" s="624"/>
      <c r="F17" s="603"/>
      <c r="G17" s="604"/>
      <c r="H17" s="604"/>
      <c r="I17" s="604"/>
      <c r="J17" s="605"/>
    </row>
    <row r="18" spans="1:10" ht="22.5" customHeight="1">
      <c r="A18" s="523" t="s">
        <v>770</v>
      </c>
      <c r="B18" s="594" t="s">
        <v>778</v>
      </c>
      <c r="C18" s="595"/>
      <c r="D18" s="595"/>
      <c r="E18" s="596"/>
      <c r="F18" s="606"/>
      <c r="G18" s="607"/>
      <c r="H18" s="607"/>
      <c r="I18" s="607"/>
      <c r="J18" s="608"/>
    </row>
    <row r="19" spans="1:10" ht="22.5" customHeight="1">
      <c r="A19" s="523"/>
      <c r="B19" s="591" t="s">
        <v>785</v>
      </c>
      <c r="C19" s="592"/>
      <c r="D19" s="592"/>
      <c r="E19" s="593"/>
      <c r="F19" s="609"/>
      <c r="G19" s="610"/>
      <c r="H19" s="610"/>
      <c r="I19" s="610"/>
      <c r="J19" s="611"/>
    </row>
    <row r="20" spans="1:10" ht="22.5" customHeight="1">
      <c r="A20" s="523"/>
      <c r="B20" s="628" t="s">
        <v>779</v>
      </c>
      <c r="C20" s="629"/>
      <c r="D20" s="629"/>
      <c r="E20" s="630"/>
      <c r="F20" s="597"/>
      <c r="G20" s="598"/>
      <c r="H20" s="598"/>
      <c r="I20" s="598"/>
      <c r="J20" s="599"/>
    </row>
    <row r="21" spans="1:10" ht="22.5" customHeight="1">
      <c r="A21" s="523"/>
      <c r="B21" s="612" t="s">
        <v>774</v>
      </c>
      <c r="C21" s="613"/>
      <c r="D21" s="613"/>
      <c r="E21" s="614"/>
      <c r="F21" s="600"/>
      <c r="G21" s="601"/>
      <c r="H21" s="601"/>
      <c r="I21" s="601"/>
      <c r="J21" s="602"/>
    </row>
    <row r="22" spans="1:10" ht="22.5" customHeight="1">
      <c r="B22" s="591" t="s">
        <v>780</v>
      </c>
      <c r="C22" s="592"/>
      <c r="D22" s="592"/>
      <c r="E22" s="593"/>
      <c r="F22" s="609"/>
      <c r="G22" s="610"/>
      <c r="H22" s="610"/>
      <c r="I22" s="610"/>
      <c r="J22" s="611"/>
    </row>
    <row r="23" spans="1:10" ht="22.5" customHeight="1">
      <c r="B23" s="615" t="s">
        <v>775</v>
      </c>
      <c r="C23" s="616"/>
      <c r="D23" s="616"/>
      <c r="E23" s="617"/>
      <c r="F23" s="609"/>
      <c r="G23" s="610"/>
      <c r="H23" s="610"/>
      <c r="I23" s="610"/>
      <c r="J23" s="611"/>
    </row>
    <row r="24" spans="1:10">
      <c r="F24" s="524"/>
    </row>
    <row r="25" spans="1:10">
      <c r="F25" s="524"/>
    </row>
    <row r="26" spans="1:10">
      <c r="B26" s="1" t="s">
        <v>781</v>
      </c>
      <c r="F26" s="524"/>
    </row>
    <row r="27" spans="1:10" ht="20.25" customHeight="1">
      <c r="B27" s="609" t="s">
        <v>773</v>
      </c>
      <c r="C27" s="610"/>
      <c r="D27" s="611"/>
      <c r="F27" s="524"/>
    </row>
    <row r="28" spans="1:10">
      <c r="F28" s="524"/>
    </row>
    <row r="29" spans="1:10">
      <c r="B29" s="1" t="s">
        <v>782</v>
      </c>
      <c r="F29" s="524"/>
    </row>
    <row r="30" spans="1:10">
      <c r="B30" s="1" t="s">
        <v>817</v>
      </c>
      <c r="F30" s="524"/>
    </row>
    <row r="31" spans="1:10">
      <c r="B31" s="571"/>
      <c r="C31" s="631" t="s">
        <v>771</v>
      </c>
      <c r="D31" s="632"/>
      <c r="E31" s="632"/>
      <c r="F31" s="632"/>
      <c r="G31" s="632"/>
      <c r="H31" s="633"/>
    </row>
    <row r="32" spans="1:10">
      <c r="B32" s="571"/>
      <c r="C32" s="631" t="s">
        <v>772</v>
      </c>
      <c r="D32" s="632"/>
      <c r="E32" s="632"/>
      <c r="F32" s="632"/>
      <c r="G32" s="632"/>
      <c r="H32" s="633"/>
    </row>
    <row r="36" spans="1:10">
      <c r="A36" s="525" t="s">
        <v>221</v>
      </c>
      <c r="B36" s="589" t="s">
        <v>783</v>
      </c>
      <c r="C36" s="589"/>
      <c r="D36" s="589"/>
      <c r="E36" s="589"/>
      <c r="F36" s="589"/>
      <c r="G36" s="589"/>
      <c r="H36" s="589"/>
      <c r="I36" s="589"/>
      <c r="J36" s="589"/>
    </row>
    <row r="37" spans="1:10">
      <c r="B37" s="589"/>
      <c r="C37" s="589"/>
      <c r="D37" s="589"/>
      <c r="E37" s="589"/>
      <c r="F37" s="589"/>
      <c r="G37" s="589"/>
      <c r="H37" s="589"/>
      <c r="I37" s="589"/>
      <c r="J37" s="589"/>
    </row>
    <row r="38" spans="1:10">
      <c r="A38" s="525" t="s">
        <v>193</v>
      </c>
      <c r="B38" s="589" t="s">
        <v>910</v>
      </c>
      <c r="C38" s="589"/>
      <c r="D38" s="589"/>
      <c r="E38" s="589"/>
      <c r="F38" s="589"/>
      <c r="G38" s="589"/>
      <c r="H38" s="589"/>
      <c r="I38" s="589"/>
      <c r="J38" s="589"/>
    </row>
    <row r="39" spans="1:10">
      <c r="B39" s="589"/>
      <c r="C39" s="589"/>
      <c r="D39" s="589"/>
      <c r="E39" s="589"/>
      <c r="F39" s="589"/>
      <c r="G39" s="589"/>
      <c r="H39" s="589"/>
      <c r="I39" s="589"/>
      <c r="J39" s="589"/>
    </row>
    <row r="40" spans="1:10">
      <c r="B40" s="589"/>
      <c r="C40" s="589"/>
      <c r="D40" s="589"/>
      <c r="E40" s="589"/>
      <c r="F40" s="589"/>
      <c r="G40" s="589"/>
      <c r="H40" s="589"/>
      <c r="I40" s="589"/>
      <c r="J40" s="589"/>
    </row>
    <row r="41" spans="1:10">
      <c r="A41" s="525" t="s">
        <v>83</v>
      </c>
      <c r="B41" s="589" t="s">
        <v>830</v>
      </c>
      <c r="C41" s="589"/>
      <c r="D41" s="589"/>
      <c r="E41" s="589"/>
      <c r="F41" s="589"/>
      <c r="G41" s="589"/>
      <c r="H41" s="589"/>
      <c r="I41" s="589"/>
      <c r="J41" s="589"/>
    </row>
    <row r="42" spans="1:10">
      <c r="B42" s="589"/>
      <c r="C42" s="589"/>
      <c r="D42" s="589"/>
      <c r="E42" s="589"/>
      <c r="F42" s="589"/>
      <c r="G42" s="589"/>
      <c r="H42" s="589"/>
      <c r="I42" s="589"/>
      <c r="J42" s="589"/>
    </row>
    <row r="43" spans="1:10">
      <c r="A43" s="525" t="s">
        <v>86</v>
      </c>
      <c r="B43" s="589" t="s">
        <v>816</v>
      </c>
      <c r="C43" s="589"/>
      <c r="D43" s="589"/>
      <c r="E43" s="589"/>
      <c r="F43" s="589"/>
      <c r="G43" s="589"/>
      <c r="H43" s="589"/>
      <c r="I43" s="589"/>
      <c r="J43" s="589"/>
    </row>
    <row r="44" spans="1:10">
      <c r="B44" s="589"/>
      <c r="C44" s="589"/>
      <c r="D44" s="589"/>
      <c r="E44" s="589"/>
      <c r="F44" s="589"/>
      <c r="G44" s="589"/>
      <c r="H44" s="589"/>
      <c r="I44" s="589"/>
      <c r="J44" s="589"/>
    </row>
    <row r="45" spans="1:10">
      <c r="A45" s="525"/>
      <c r="B45" s="589"/>
      <c r="C45" s="589"/>
      <c r="D45" s="589"/>
      <c r="E45" s="589"/>
      <c r="F45" s="589"/>
      <c r="G45" s="589"/>
      <c r="H45" s="589"/>
      <c r="I45" s="589"/>
      <c r="J45" s="589"/>
    </row>
    <row r="46" spans="1:10">
      <c r="B46" s="589"/>
      <c r="C46" s="589"/>
      <c r="D46" s="589"/>
      <c r="E46" s="589"/>
      <c r="F46" s="589"/>
      <c r="G46" s="589"/>
      <c r="H46" s="589"/>
      <c r="I46" s="589"/>
      <c r="J46" s="589"/>
    </row>
    <row r="47" spans="1:10">
      <c r="B47" s="526"/>
      <c r="C47" s="526"/>
      <c r="D47" s="526"/>
      <c r="E47" s="526"/>
      <c r="F47" s="526"/>
      <c r="G47" s="526"/>
      <c r="H47" s="526"/>
      <c r="I47" s="526"/>
      <c r="J47" s="526"/>
    </row>
  </sheetData>
  <sheetProtection algorithmName="SHA-512" hashValue="7QHFP3BTNXxk9OQJzwJdVe7whU4T3mpbdvT1SVovx7lXN5Wm+HCOp3zNlEl3EoRrK3V+FbiooGwd0McpxdOZ3w==" saltValue="1GHPc5y7Cr1Qxp9S+1ybAg==" spinCount="100000" sheet="1" objects="1" scenarios="1"/>
  <mergeCells count="29">
    <mergeCell ref="A3:J3"/>
    <mergeCell ref="G6:J6"/>
    <mergeCell ref="B38:J40"/>
    <mergeCell ref="B41:J42"/>
    <mergeCell ref="B43:J44"/>
    <mergeCell ref="B17:E17"/>
    <mergeCell ref="B16:E16"/>
    <mergeCell ref="B15:E15"/>
    <mergeCell ref="B20:E20"/>
    <mergeCell ref="F20:J20"/>
    <mergeCell ref="F21:J21"/>
    <mergeCell ref="C31:H31"/>
    <mergeCell ref="C32:H32"/>
    <mergeCell ref="B45:J46"/>
    <mergeCell ref="B9:J11"/>
    <mergeCell ref="B19:E19"/>
    <mergeCell ref="B18:E18"/>
    <mergeCell ref="F15:J15"/>
    <mergeCell ref="F16:J16"/>
    <mergeCell ref="F17:J17"/>
    <mergeCell ref="F18:J18"/>
    <mergeCell ref="F19:J19"/>
    <mergeCell ref="F22:J22"/>
    <mergeCell ref="F23:J23"/>
    <mergeCell ref="B36:J37"/>
    <mergeCell ref="B21:E21"/>
    <mergeCell ref="B22:E22"/>
    <mergeCell ref="B23:E23"/>
    <mergeCell ref="B27:D27"/>
  </mergeCells>
  <phoneticPr fontId="2"/>
  <dataValidations count="1">
    <dataValidation type="list" allowBlank="1" showInputMessage="1" showErrorMessage="1" sqref="B31:B32" xr:uid="{80A89587-F0F6-4B3C-8063-43496C21715F}">
      <formula1>"○"</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4C172-4082-4605-98A6-A55265E97BA4}">
  <sheetPr codeName="Sheet2">
    <tabColor rgb="FFFFC000"/>
  </sheetPr>
  <dimension ref="A1:CO547"/>
  <sheetViews>
    <sheetView showGridLines="0" tabSelected="1" view="pageBreakPreview" topLeftCell="A235" zoomScale="85" zoomScaleNormal="120" zoomScaleSheetLayoutView="85" zoomScalePageLayoutView="60" workbookViewId="0">
      <selection activeCell="BJ347" sqref="BJ347"/>
    </sheetView>
  </sheetViews>
  <sheetFormatPr defaultColWidth="8.125" defaultRowHeight="13.5"/>
  <cols>
    <col min="1" max="1" width="1" style="14" customWidth="1"/>
    <col min="2" max="37" width="2.375" style="14" customWidth="1"/>
    <col min="38" max="40" width="2.375" style="1" customWidth="1"/>
    <col min="41" max="41" width="0.875" style="1" customWidth="1"/>
    <col min="42" max="48" width="2.5" style="1" customWidth="1"/>
    <col min="49" max="62" width="2.5" style="14" customWidth="1"/>
    <col min="63" max="16384" width="8.125" style="14"/>
  </cols>
  <sheetData>
    <row r="1" spans="1:39" s="1" customFormat="1" ht="15" customHeight="1" thickBot="1">
      <c r="A1" s="1" t="s">
        <v>0</v>
      </c>
    </row>
    <row r="2" spans="1:39" s="1" customFormat="1" ht="25.35" customHeight="1">
      <c r="C2" s="2"/>
      <c r="D2" s="3"/>
      <c r="E2" s="3"/>
      <c r="F2" s="3"/>
      <c r="G2" s="3"/>
      <c r="H2" s="3"/>
      <c r="I2" s="3"/>
      <c r="J2" s="3"/>
      <c r="K2" s="3"/>
      <c r="L2" s="3"/>
      <c r="M2" s="3"/>
      <c r="N2" s="3"/>
      <c r="O2" s="3"/>
      <c r="P2" s="3"/>
      <c r="Q2" s="3"/>
      <c r="R2" s="3"/>
      <c r="S2" s="3"/>
      <c r="T2" s="3"/>
      <c r="U2" s="43"/>
      <c r="V2" s="3"/>
      <c r="W2" s="3"/>
      <c r="X2" s="3"/>
      <c r="Y2" s="3"/>
      <c r="Z2" s="3"/>
      <c r="AA2" s="3"/>
      <c r="AB2" s="3"/>
      <c r="AC2" s="3"/>
      <c r="AD2" s="3"/>
      <c r="AE2" s="3"/>
      <c r="AF2" s="3"/>
      <c r="AG2" s="3"/>
      <c r="AH2" s="3"/>
      <c r="AI2" s="3"/>
      <c r="AJ2" s="3"/>
      <c r="AK2" s="3"/>
      <c r="AL2" s="3"/>
      <c r="AM2" s="170" t="s">
        <v>1</v>
      </c>
    </row>
    <row r="3" spans="1:39" s="1" customFormat="1" ht="28.7" customHeight="1">
      <c r="C3" s="5"/>
      <c r="Z3" s="1195" t="s">
        <v>2</v>
      </c>
      <c r="AA3" s="1196"/>
      <c r="AB3" s="1196"/>
      <c r="AC3" s="1196"/>
      <c r="AD3" s="1196"/>
      <c r="AE3" s="1196"/>
      <c r="AF3" s="1197"/>
      <c r="AG3" s="1198"/>
      <c r="AH3" s="1198"/>
      <c r="AI3" s="1198"/>
      <c r="AJ3" s="1198"/>
      <c r="AK3" s="1199" t="s">
        <v>3</v>
      </c>
      <c r="AL3" s="1200"/>
      <c r="AM3" s="6"/>
    </row>
    <row r="4" spans="1:39" s="1" customFormat="1" ht="28.7" customHeight="1">
      <c r="C4" s="5"/>
      <c r="Z4" s="1201" t="s">
        <v>4</v>
      </c>
      <c r="AA4" s="1202"/>
      <c r="AB4" s="1202"/>
      <c r="AC4" s="1202"/>
      <c r="AD4" s="1202"/>
      <c r="AE4" s="1202"/>
      <c r="AF4" s="1203"/>
      <c r="AG4" s="1198"/>
      <c r="AH4" s="1198"/>
      <c r="AI4" s="1198"/>
      <c r="AJ4" s="1198"/>
      <c r="AK4" s="1199" t="s">
        <v>3</v>
      </c>
      <c r="AL4" s="1200"/>
      <c r="AM4" s="6"/>
    </row>
    <row r="5" spans="1:39" s="1" customFormat="1" ht="13.5" customHeight="1">
      <c r="C5" s="5"/>
      <c r="AM5" s="6"/>
    </row>
    <row r="6" spans="1:39" s="1" customFormat="1" ht="13.5" customHeight="1">
      <c r="C6" s="5"/>
      <c r="Z6" s="30"/>
      <c r="AA6" s="30"/>
      <c r="AB6" s="30"/>
      <c r="AC6" s="30"/>
      <c r="AD6" s="30"/>
      <c r="AE6" s="30"/>
      <c r="AF6" s="30"/>
      <c r="AM6" s="6"/>
    </row>
    <row r="7" spans="1:39" s="1" customFormat="1" ht="13.5" customHeight="1">
      <c r="C7" s="5"/>
      <c r="AM7" s="6"/>
    </row>
    <row r="8" spans="1:39" s="1" customFormat="1">
      <c r="C8" s="5"/>
      <c r="AM8" s="6"/>
    </row>
    <row r="9" spans="1:39" s="1" customFormat="1">
      <c r="C9" s="5"/>
      <c r="AM9" s="6"/>
    </row>
    <row r="10" spans="1:39" s="1" customFormat="1">
      <c r="C10" s="5"/>
      <c r="AM10" s="6"/>
    </row>
    <row r="11" spans="1:39" s="1" customFormat="1">
      <c r="C11" s="5"/>
      <c r="AM11" s="6"/>
    </row>
    <row r="12" spans="1:39" s="1" customFormat="1">
      <c r="C12" s="5"/>
      <c r="AM12" s="6"/>
    </row>
    <row r="13" spans="1:39" s="1" customFormat="1">
      <c r="C13" s="5"/>
      <c r="AM13" s="6"/>
    </row>
    <row r="14" spans="1:39" s="1" customFormat="1">
      <c r="C14" s="5"/>
      <c r="AM14" s="6"/>
    </row>
    <row r="15" spans="1:39" s="1" customFormat="1" ht="14.25">
      <c r="C15" s="5"/>
      <c r="AC15" s="7"/>
      <c r="AD15" s="7"/>
      <c r="AE15" s="7"/>
      <c r="AF15" s="7"/>
      <c r="AG15" s="7"/>
      <c r="AH15" s="7"/>
      <c r="AI15" s="7"/>
      <c r="AJ15" s="7"/>
      <c r="AK15" s="7"/>
      <c r="AL15" s="7"/>
      <c r="AM15" s="6"/>
    </row>
    <row r="16" spans="1:39" s="1" customFormat="1" ht="18.75">
      <c r="C16" s="1221"/>
      <c r="D16" s="1222"/>
      <c r="E16" s="1222"/>
      <c r="F16" s="1222"/>
      <c r="G16" s="1222"/>
      <c r="H16" s="1222"/>
      <c r="I16" s="1222"/>
      <c r="J16" s="1222"/>
      <c r="K16" s="1222"/>
      <c r="L16" s="1222"/>
      <c r="M16" s="1222"/>
      <c r="N16" s="1222"/>
      <c r="O16" s="1222"/>
      <c r="P16" s="1222"/>
      <c r="Q16" s="1222"/>
      <c r="R16" s="1222"/>
      <c r="S16" s="1222"/>
      <c r="T16" s="1222"/>
      <c r="U16" s="1222"/>
      <c r="V16" s="1222"/>
      <c r="W16" s="1222"/>
      <c r="X16" s="1222"/>
      <c r="Y16" s="1222"/>
      <c r="Z16" s="1222"/>
      <c r="AA16" s="1222"/>
      <c r="AB16" s="1222"/>
      <c r="AC16" s="1222"/>
      <c r="AD16" s="1222"/>
      <c r="AE16" s="1222"/>
      <c r="AF16" s="1222"/>
      <c r="AG16" s="1222"/>
      <c r="AH16" s="1222"/>
      <c r="AI16" s="1222"/>
      <c r="AJ16" s="1222"/>
      <c r="AK16" s="1222"/>
      <c r="AL16" s="1222"/>
      <c r="AM16" s="1223"/>
    </row>
    <row r="17" spans="3:39" s="1" customFormat="1" ht="24" customHeight="1">
      <c r="C17" s="5"/>
      <c r="D17" s="180"/>
      <c r="E17" s="180"/>
      <c r="F17" s="180"/>
      <c r="G17" s="180"/>
      <c r="H17" s="180"/>
      <c r="I17" s="180"/>
      <c r="J17" s="180"/>
      <c r="K17" s="180"/>
      <c r="L17" s="180"/>
      <c r="M17" s="180"/>
      <c r="N17" s="180"/>
      <c r="O17" s="180"/>
      <c r="P17" s="180"/>
      <c r="Q17" s="181"/>
      <c r="R17" s="180"/>
      <c r="S17" s="181"/>
      <c r="T17" s="181"/>
      <c r="U17" s="182" t="s">
        <v>5</v>
      </c>
      <c r="V17" s="180"/>
      <c r="W17" s="180"/>
      <c r="X17" s="180"/>
      <c r="Y17" s="180"/>
      <c r="Z17" s="180"/>
      <c r="AA17" s="180"/>
      <c r="AB17" s="180"/>
      <c r="AC17" s="180"/>
      <c r="AD17" s="180"/>
      <c r="AE17" s="180"/>
      <c r="AF17" s="180"/>
      <c r="AG17" s="180"/>
      <c r="AH17" s="180"/>
      <c r="AI17" s="180"/>
      <c r="AJ17" s="180"/>
      <c r="AK17" s="180"/>
      <c r="AL17" s="180"/>
      <c r="AM17" s="44"/>
    </row>
    <row r="18" spans="3:39" s="1" customFormat="1" ht="6" customHeight="1">
      <c r="C18" s="45"/>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46"/>
    </row>
    <row r="19" spans="3:39" s="187" customFormat="1" ht="18" customHeight="1">
      <c r="C19" s="184"/>
      <c r="D19" s="185"/>
      <c r="E19" s="185"/>
      <c r="F19" s="185"/>
      <c r="G19" s="185"/>
      <c r="H19" s="185"/>
      <c r="I19" s="185"/>
      <c r="J19" s="185"/>
      <c r="K19" s="185"/>
      <c r="L19" s="185"/>
      <c r="M19" s="185"/>
      <c r="N19" s="185"/>
      <c r="O19" s="185"/>
      <c r="P19" s="185"/>
      <c r="Q19" s="185"/>
      <c r="R19" s="185"/>
      <c r="S19" s="185"/>
      <c r="T19" s="185"/>
      <c r="U19" s="565"/>
      <c r="V19" s="185"/>
      <c r="W19" s="185"/>
      <c r="X19" s="185"/>
      <c r="Y19" s="185"/>
      <c r="Z19" s="185"/>
      <c r="AA19" s="185"/>
      <c r="AB19" s="185"/>
      <c r="AC19" s="185"/>
      <c r="AD19" s="185"/>
      <c r="AE19" s="185"/>
      <c r="AF19" s="185"/>
      <c r="AG19" s="185"/>
      <c r="AH19" s="185"/>
      <c r="AI19" s="185"/>
      <c r="AJ19" s="185"/>
      <c r="AK19" s="185"/>
      <c r="AL19" s="185"/>
      <c r="AM19" s="186"/>
    </row>
    <row r="20" spans="3:39" s="1" customFormat="1" ht="10.35" customHeight="1">
      <c r="C20" s="5"/>
      <c r="AC20" s="9"/>
      <c r="AD20" s="9"/>
      <c r="AE20" s="9"/>
      <c r="AF20" s="9"/>
      <c r="AG20" s="9"/>
      <c r="AH20" s="9"/>
      <c r="AI20" s="9"/>
      <c r="AJ20" s="9"/>
      <c r="AK20" s="9"/>
      <c r="AL20" s="9"/>
      <c r="AM20" s="6"/>
    </row>
    <row r="21" spans="3:39" s="1" customFormat="1" ht="9.1999999999999993" customHeight="1">
      <c r="C21" s="5"/>
      <c r="AM21" s="6"/>
    </row>
    <row r="22" spans="3:39" s="1" customFormat="1" ht="18.75">
      <c r="C22" s="5"/>
      <c r="H22" s="1224" t="s">
        <v>6</v>
      </c>
      <c r="I22" s="1225"/>
      <c r="J22" s="1225"/>
      <c r="K22" s="1225"/>
      <c r="L22" s="1225"/>
      <c r="M22" s="1225"/>
      <c r="N22" s="1225"/>
      <c r="O22" s="1225"/>
      <c r="P22" s="1225"/>
      <c r="Q22" s="1225"/>
      <c r="R22" s="1225"/>
      <c r="S22" s="1225"/>
      <c r="T22" s="1225"/>
      <c r="U22" s="1225"/>
      <c r="V22" s="1225"/>
      <c r="W22" s="1225"/>
      <c r="X22" s="1225"/>
      <c r="Y22" s="1225"/>
      <c r="Z22" s="1225"/>
      <c r="AA22" s="1225"/>
      <c r="AB22" s="1225"/>
      <c r="AC22" s="1225"/>
      <c r="AD22" s="1225"/>
      <c r="AE22" s="1225"/>
      <c r="AF22" s="1225"/>
      <c r="AG22" s="1225"/>
      <c r="AH22" s="1226"/>
      <c r="AI22" s="9"/>
      <c r="AJ22" s="9"/>
      <c r="AK22" s="9"/>
      <c r="AL22" s="9"/>
      <c r="AM22" s="6"/>
    </row>
    <row r="23" spans="3:39" s="1" customFormat="1" ht="6.6" customHeight="1">
      <c r="C23" s="5"/>
      <c r="H23" s="41"/>
      <c r="Y23" s="9"/>
      <c r="AE23" s="9"/>
      <c r="AF23" s="9"/>
      <c r="AG23" s="9"/>
      <c r="AH23" s="89"/>
      <c r="AJ23" s="9"/>
      <c r="AK23" s="9"/>
      <c r="AL23" s="9"/>
      <c r="AM23" s="6"/>
    </row>
    <row r="24" spans="3:39" s="1" customFormat="1" ht="18.600000000000001" customHeight="1">
      <c r="C24" s="5"/>
      <c r="H24" s="41"/>
      <c r="I24" s="91"/>
      <c r="J24" s="92"/>
      <c r="K24" s="188" t="s">
        <v>7</v>
      </c>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89"/>
      <c r="AJ24" s="9"/>
      <c r="AK24" s="9"/>
      <c r="AL24" s="9"/>
      <c r="AM24" s="6"/>
    </row>
    <row r="25" spans="3:39" s="1" customFormat="1" ht="18.600000000000001" customHeight="1">
      <c r="C25" s="5"/>
      <c r="H25" s="41"/>
      <c r="I25" s="93"/>
      <c r="J25" s="94"/>
      <c r="K25" s="188" t="s">
        <v>8</v>
      </c>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89"/>
      <c r="AJ25" s="9"/>
      <c r="AK25" s="9"/>
      <c r="AL25" s="9"/>
      <c r="AM25" s="6"/>
    </row>
    <row r="26" spans="3:39" s="1" customFormat="1" ht="18.600000000000001" customHeight="1">
      <c r="C26" s="5"/>
      <c r="H26" s="41"/>
      <c r="I26" s="157"/>
      <c r="J26" s="158"/>
      <c r="K26" s="188" t="s">
        <v>9</v>
      </c>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59"/>
      <c r="AJ26" s="9"/>
      <c r="AK26" s="9"/>
      <c r="AL26" s="9"/>
      <c r="AM26" s="6"/>
    </row>
    <row r="27" spans="3:39" s="1" customFormat="1" ht="21.6" customHeight="1">
      <c r="C27" s="5"/>
      <c r="H27" s="80"/>
      <c r="I27" s="28"/>
      <c r="J27" s="28"/>
      <c r="K27" s="58"/>
      <c r="L27" s="28"/>
      <c r="M27" s="28"/>
      <c r="N27" s="28"/>
      <c r="O27" s="28"/>
      <c r="P27" s="28"/>
      <c r="Q27" s="28"/>
      <c r="R27" s="28"/>
      <c r="S27" s="28"/>
      <c r="T27" s="28"/>
      <c r="U27" s="28"/>
      <c r="V27" s="28"/>
      <c r="W27" s="28"/>
      <c r="X27" s="28"/>
      <c r="Y27" s="90"/>
      <c r="Z27" s="28"/>
      <c r="AA27" s="28"/>
      <c r="AB27" s="28"/>
      <c r="AC27" s="90"/>
      <c r="AD27" s="90"/>
      <c r="AE27" s="161"/>
      <c r="AF27" s="161"/>
      <c r="AG27" s="161"/>
      <c r="AH27" s="189" t="s">
        <v>10</v>
      </c>
      <c r="AJ27" s="9"/>
      <c r="AK27" s="9"/>
      <c r="AL27" s="9"/>
      <c r="AM27" s="6"/>
    </row>
    <row r="28" spans="3:39" s="1" customFormat="1">
      <c r="C28" s="5"/>
      <c r="AC28" s="10"/>
      <c r="AD28" s="10"/>
      <c r="AM28" s="6"/>
    </row>
    <row r="29" spans="3:39" s="1" customFormat="1" ht="20.100000000000001" customHeight="1">
      <c r="C29" s="5"/>
      <c r="F29" s="1227"/>
      <c r="G29" s="1228"/>
      <c r="H29" s="1228"/>
      <c r="I29" s="1228"/>
      <c r="J29" s="1228"/>
      <c r="K29" s="1228"/>
      <c r="L29" s="1228"/>
      <c r="M29" s="1229"/>
      <c r="N29" s="1229"/>
      <c r="O29" s="1229"/>
      <c r="P29" s="1229"/>
      <c r="Q29" s="1229"/>
      <c r="R29" s="1229"/>
      <c r="S29" s="1229"/>
      <c r="T29" s="1229"/>
      <c r="U29" s="1229"/>
      <c r="V29" s="1229"/>
      <c r="W29" s="1229"/>
      <c r="X29" s="1229"/>
      <c r="Y29" s="1229"/>
      <c r="Z29" s="1229"/>
      <c r="AA29" s="1229"/>
      <c r="AB29" s="1229"/>
      <c r="AC29" s="1229"/>
      <c r="AD29" s="1229"/>
      <c r="AE29" s="1229"/>
      <c r="AF29" s="1229"/>
      <c r="AG29" s="1229"/>
      <c r="AH29" s="1229"/>
      <c r="AI29" s="1229"/>
      <c r="AJ29" s="1229"/>
      <c r="AM29" s="6"/>
    </row>
    <row r="30" spans="3:39" s="1" customFormat="1" ht="28.7" customHeight="1">
      <c r="C30" s="5"/>
      <c r="F30" s="1201" t="s">
        <v>793</v>
      </c>
      <c r="G30" s="1196"/>
      <c r="H30" s="1196"/>
      <c r="I30" s="1196"/>
      <c r="J30" s="1196"/>
      <c r="K30" s="1196"/>
      <c r="L30" s="1197"/>
      <c r="M30" s="687"/>
      <c r="N30" s="688"/>
      <c r="O30" s="688"/>
      <c r="P30" s="688"/>
      <c r="Q30" s="688"/>
      <c r="R30" s="688"/>
      <c r="S30" s="688"/>
      <c r="T30" s="688"/>
      <c r="U30" s="688"/>
      <c r="V30" s="688"/>
      <c r="W30" s="688"/>
      <c r="X30" s="688"/>
      <c r="Y30" s="688"/>
      <c r="Z30" s="688"/>
      <c r="AA30" s="688"/>
      <c r="AB30" s="688"/>
      <c r="AC30" s="688"/>
      <c r="AD30" s="688"/>
      <c r="AE30" s="688"/>
      <c r="AF30" s="688"/>
      <c r="AG30" s="688"/>
      <c r="AH30" s="688"/>
      <c r="AI30" s="688"/>
      <c r="AJ30" s="689"/>
      <c r="AM30" s="6"/>
    </row>
    <row r="31" spans="3:39" s="1" customFormat="1" ht="15" customHeight="1">
      <c r="C31" s="5"/>
      <c r="F31" s="1206" t="s">
        <v>794</v>
      </c>
      <c r="G31" s="1207"/>
      <c r="H31" s="1207"/>
      <c r="I31" s="1207"/>
      <c r="J31" s="1207"/>
      <c r="K31" s="1207"/>
      <c r="L31" s="1208"/>
      <c r="M31" s="1215"/>
      <c r="N31" s="1216"/>
      <c r="O31" s="1216"/>
      <c r="P31" s="1216"/>
      <c r="Q31" s="1216"/>
      <c r="R31" s="1216"/>
      <c r="S31" s="1216"/>
      <c r="T31" s="1216"/>
      <c r="U31" s="1216"/>
      <c r="V31" s="1216"/>
      <c r="W31" s="1216"/>
      <c r="X31" s="1216"/>
      <c r="Y31" s="1216"/>
      <c r="Z31" s="1216"/>
      <c r="AA31" s="1216"/>
      <c r="AB31" s="1216"/>
      <c r="AC31" s="1216"/>
      <c r="AD31" s="1216"/>
      <c r="AE31" s="1216"/>
      <c r="AF31" s="1216"/>
      <c r="AG31" s="1216"/>
      <c r="AH31" s="1216"/>
      <c r="AI31" s="1216"/>
      <c r="AJ31" s="1217"/>
      <c r="AM31" s="6"/>
    </row>
    <row r="32" spans="3:39" s="1" customFormat="1" ht="15" customHeight="1">
      <c r="C32" s="5"/>
      <c r="F32" s="1209"/>
      <c r="G32" s="1210"/>
      <c r="H32" s="1210"/>
      <c r="I32" s="1210"/>
      <c r="J32" s="1210"/>
      <c r="K32" s="1210"/>
      <c r="L32" s="1211"/>
      <c r="M32" s="1218"/>
      <c r="N32" s="1219"/>
      <c r="O32" s="1219"/>
      <c r="P32" s="1219"/>
      <c r="Q32" s="1219"/>
      <c r="R32" s="1219"/>
      <c r="S32" s="1219"/>
      <c r="T32" s="1219"/>
      <c r="U32" s="1219"/>
      <c r="V32" s="1219"/>
      <c r="W32" s="1219"/>
      <c r="X32" s="1219"/>
      <c r="Y32" s="1219"/>
      <c r="Z32" s="1219"/>
      <c r="AA32" s="1219"/>
      <c r="AB32" s="1219"/>
      <c r="AC32" s="1219"/>
      <c r="AD32" s="1219"/>
      <c r="AE32" s="1219"/>
      <c r="AF32" s="1219"/>
      <c r="AG32" s="1219"/>
      <c r="AH32" s="1219"/>
      <c r="AI32" s="1219"/>
      <c r="AJ32" s="1220"/>
      <c r="AM32" s="6"/>
    </row>
    <row r="33" spans="1:49" s="1" customFormat="1" ht="20.100000000000001" customHeight="1">
      <c r="C33" s="5"/>
      <c r="F33" s="1195" t="s">
        <v>11</v>
      </c>
      <c r="G33" s="1196"/>
      <c r="H33" s="1196"/>
      <c r="I33" s="1196"/>
      <c r="J33" s="1196"/>
      <c r="K33" s="1196"/>
      <c r="L33" s="1197"/>
      <c r="M33" s="1212"/>
      <c r="N33" s="1213"/>
      <c r="O33" s="1213"/>
      <c r="P33" s="1213"/>
      <c r="Q33" s="1213"/>
      <c r="R33" s="1213"/>
      <c r="S33" s="1213"/>
      <c r="T33" s="1213"/>
      <c r="U33" s="1213"/>
      <c r="V33" s="1213"/>
      <c r="W33" s="1213"/>
      <c r="X33" s="1213"/>
      <c r="Y33" s="1213"/>
      <c r="Z33" s="1213"/>
      <c r="AA33" s="1213"/>
      <c r="AB33" s="1213"/>
      <c r="AC33" s="1213"/>
      <c r="AD33" s="1213"/>
      <c r="AE33" s="1213"/>
      <c r="AF33" s="1213"/>
      <c r="AG33" s="1213"/>
      <c r="AH33" s="1213"/>
      <c r="AI33" s="1213"/>
      <c r="AJ33" s="1214"/>
      <c r="AM33" s="6"/>
    </row>
    <row r="34" spans="1:49" s="1" customFormat="1" ht="21" customHeight="1">
      <c r="C34" s="5"/>
      <c r="F34" s="181"/>
      <c r="G34" s="181"/>
      <c r="H34" s="181"/>
      <c r="I34" s="181"/>
      <c r="J34" s="181"/>
      <c r="K34" s="181"/>
      <c r="L34" s="181"/>
      <c r="AM34" s="6"/>
    </row>
    <row r="35" spans="1:49" s="1" customFormat="1" ht="26.45" customHeight="1">
      <c r="C35" s="5"/>
      <c r="F35" s="1195" t="s">
        <v>796</v>
      </c>
      <c r="G35" s="1196"/>
      <c r="H35" s="1196"/>
      <c r="I35" s="1196"/>
      <c r="J35" s="1196"/>
      <c r="K35" s="1196"/>
      <c r="L35" s="1197"/>
      <c r="M35" s="687"/>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9"/>
      <c r="AM35" s="6"/>
    </row>
    <row r="36" spans="1:49" s="1" customFormat="1" ht="26.45" customHeight="1">
      <c r="C36" s="5"/>
      <c r="F36" s="1195" t="s">
        <v>12</v>
      </c>
      <c r="G36" s="1196"/>
      <c r="H36" s="1196"/>
      <c r="I36" s="1196"/>
      <c r="J36" s="1196"/>
      <c r="K36" s="1196"/>
      <c r="L36" s="1197"/>
      <c r="M36" s="687"/>
      <c r="N36" s="688"/>
      <c r="O36" s="688"/>
      <c r="P36" s="688"/>
      <c r="Q36" s="688"/>
      <c r="R36" s="688"/>
      <c r="S36" s="688"/>
      <c r="T36" s="688"/>
      <c r="U36" s="688"/>
      <c r="V36" s="688"/>
      <c r="W36" s="688"/>
      <c r="X36" s="688"/>
      <c r="Y36" s="688"/>
      <c r="Z36" s="688"/>
      <c r="AA36" s="688"/>
      <c r="AB36" s="688"/>
      <c r="AC36" s="688"/>
      <c r="AD36" s="688"/>
      <c r="AE36" s="688"/>
      <c r="AF36" s="688"/>
      <c r="AG36" s="688"/>
      <c r="AH36" s="688"/>
      <c r="AI36" s="688"/>
      <c r="AJ36" s="689"/>
      <c r="AM36" s="6"/>
    </row>
    <row r="37" spans="1:49" s="1" customFormat="1" ht="24" customHeight="1">
      <c r="C37" s="5"/>
      <c r="F37" s="1195" t="s">
        <v>13</v>
      </c>
      <c r="G37" s="1196"/>
      <c r="H37" s="1196"/>
      <c r="I37" s="1196"/>
      <c r="J37" s="1196"/>
      <c r="K37" s="1196"/>
      <c r="L37" s="1197"/>
      <c r="M37" s="687"/>
      <c r="N37" s="688"/>
      <c r="O37" s="688"/>
      <c r="P37" s="688"/>
      <c r="Q37" s="688"/>
      <c r="R37" s="688"/>
      <c r="S37" s="688"/>
      <c r="T37" s="688"/>
      <c r="U37" s="688"/>
      <c r="V37" s="688"/>
      <c r="W37" s="688"/>
      <c r="X37" s="688"/>
      <c r="Y37" s="688"/>
      <c r="Z37" s="688"/>
      <c r="AA37" s="688"/>
      <c r="AB37" s="688"/>
      <c r="AC37" s="688"/>
      <c r="AD37" s="688"/>
      <c r="AE37" s="688"/>
      <c r="AF37" s="688"/>
      <c r="AG37" s="688"/>
      <c r="AH37" s="688"/>
      <c r="AI37" s="688"/>
      <c r="AJ37" s="689"/>
      <c r="AM37" s="6"/>
    </row>
    <row r="38" spans="1:49" s="1" customFormat="1" ht="24" customHeight="1">
      <c r="C38" s="5"/>
      <c r="F38" s="1204" t="s">
        <v>14</v>
      </c>
      <c r="G38" s="1205"/>
      <c r="H38" s="1196"/>
      <c r="I38" s="1196"/>
      <c r="J38" s="1196"/>
      <c r="K38" s="1196"/>
      <c r="L38" s="1197"/>
      <c r="M38" s="687"/>
      <c r="N38" s="688"/>
      <c r="O38" s="688"/>
      <c r="P38" s="688"/>
      <c r="Q38" s="688"/>
      <c r="R38" s="688"/>
      <c r="S38" s="688"/>
      <c r="T38" s="688"/>
      <c r="U38" s="688"/>
      <c r="V38" s="688"/>
      <c r="W38" s="688"/>
      <c r="X38" s="688"/>
      <c r="Y38" s="688"/>
      <c r="Z38" s="688"/>
      <c r="AA38" s="688"/>
      <c r="AB38" s="688"/>
      <c r="AC38" s="688"/>
      <c r="AD38" s="688"/>
      <c r="AE38" s="688"/>
      <c r="AF38" s="688"/>
      <c r="AG38" s="688"/>
      <c r="AH38" s="688"/>
      <c r="AI38" s="688"/>
      <c r="AJ38" s="689"/>
      <c r="AK38" s="41"/>
      <c r="AM38" s="6"/>
    </row>
    <row r="39" spans="1:49" s="1" customFormat="1" ht="29.45" customHeight="1">
      <c r="C39" s="5"/>
      <c r="F39" s="1153"/>
      <c r="G39" s="1154"/>
      <c r="H39" s="661" t="s">
        <v>899</v>
      </c>
      <c r="I39" s="1155"/>
      <c r="J39" s="1155"/>
      <c r="K39" s="1155"/>
      <c r="L39" s="1156"/>
      <c r="M39" s="667"/>
      <c r="N39" s="668"/>
      <c r="O39" s="668"/>
      <c r="P39" s="668"/>
      <c r="Q39" s="669" t="s">
        <v>901</v>
      </c>
      <c r="R39" s="670"/>
      <c r="S39" s="671"/>
      <c r="T39" s="664"/>
      <c r="U39" s="665"/>
      <c r="V39" s="665"/>
      <c r="W39" s="665"/>
      <c r="X39" s="665"/>
      <c r="Y39" s="665"/>
      <c r="Z39" s="666"/>
      <c r="AA39" s="661" t="s">
        <v>900</v>
      </c>
      <c r="AB39" s="662"/>
      <c r="AC39" s="663"/>
      <c r="AD39" s="664"/>
      <c r="AE39" s="665"/>
      <c r="AF39" s="665"/>
      <c r="AG39" s="665"/>
      <c r="AH39" s="665"/>
      <c r="AI39" s="665"/>
      <c r="AJ39" s="666"/>
      <c r="AM39" s="6"/>
    </row>
    <row r="40" spans="1:49" s="1" customFormat="1" ht="21" customHeight="1">
      <c r="C40" s="5"/>
      <c r="F40" s="28"/>
      <c r="G40" s="28"/>
      <c r="H40" s="28"/>
      <c r="I40" s="28"/>
      <c r="J40" s="28"/>
      <c r="K40" s="28"/>
      <c r="L40" s="28"/>
      <c r="M40" s="577" t="s">
        <v>898</v>
      </c>
      <c r="N40" s="28"/>
      <c r="O40" s="28"/>
      <c r="P40" s="28"/>
      <c r="Q40" s="28"/>
      <c r="R40" s="28"/>
      <c r="S40" s="28"/>
      <c r="T40" s="28"/>
      <c r="U40" s="28"/>
      <c r="V40" s="28"/>
      <c r="Y40" s="1157"/>
      <c r="Z40" s="1157"/>
      <c r="AA40" s="1157"/>
      <c r="AB40" s="1157"/>
      <c r="AC40" s="38"/>
      <c r="AD40" s="28"/>
      <c r="AF40" s="1158"/>
      <c r="AG40" s="1158"/>
      <c r="AH40" s="1158"/>
      <c r="AI40" s="1158"/>
      <c r="AJ40" s="1158"/>
      <c r="AK40" s="618"/>
      <c r="AL40" s="618"/>
      <c r="AM40" s="6"/>
    </row>
    <row r="41" spans="1:49" s="1" customFormat="1" ht="21" customHeight="1">
      <c r="C41" s="5"/>
      <c r="F41" s="1186" t="s">
        <v>15</v>
      </c>
      <c r="G41" s="1186"/>
      <c r="H41" s="1187"/>
      <c r="I41" s="1188"/>
      <c r="J41" s="1188"/>
      <c r="K41" s="1188"/>
      <c r="L41" s="1188"/>
      <c r="M41" s="1188"/>
      <c r="N41" s="1188"/>
      <c r="O41" s="1188"/>
      <c r="P41" s="1188"/>
      <c r="Q41" s="1188"/>
      <c r="R41" s="1188"/>
      <c r="S41" s="1188"/>
      <c r="T41" s="1188"/>
      <c r="U41" s="1188"/>
      <c r="V41" s="1188"/>
      <c r="W41" s="1188"/>
      <c r="X41" s="1188"/>
      <c r="Y41" s="1188"/>
      <c r="Z41" s="1188"/>
      <c r="AA41" s="1188"/>
      <c r="AB41" s="1188"/>
      <c r="AC41" s="1188"/>
      <c r="AD41" s="1188"/>
      <c r="AE41" s="1188"/>
      <c r="AF41" s="1188"/>
      <c r="AG41" s="1188"/>
      <c r="AH41" s="1188"/>
      <c r="AI41" s="1188"/>
      <c r="AJ41" s="1189"/>
      <c r="AK41" s="521"/>
      <c r="AL41" s="14"/>
      <c r="AM41" s="6"/>
    </row>
    <row r="42" spans="1:49" s="1" customFormat="1">
      <c r="C42" s="5"/>
      <c r="F42" s="201" t="s">
        <v>16</v>
      </c>
      <c r="AM42" s="6"/>
    </row>
    <row r="43" spans="1:49" s="1" customFormat="1" ht="10.35" customHeight="1" thickBot="1">
      <c r="C43" s="11"/>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3"/>
    </row>
    <row r="44" spans="1:49" s="1" customFormat="1" ht="6.75" customHeight="1"/>
    <row r="45" spans="1:49" ht="18" customHeight="1" thickBot="1">
      <c r="A45" s="181" t="s">
        <v>17</v>
      </c>
      <c r="B45" s="190"/>
      <c r="C45" s="191"/>
      <c r="D45" s="191"/>
      <c r="E45" s="191"/>
      <c r="AB45" s="15"/>
      <c r="AH45" s="31"/>
      <c r="AL45" s="14"/>
      <c r="AM45" s="21"/>
    </row>
    <row r="46" spans="1:49" ht="16.350000000000001" customHeight="1">
      <c r="A46" s="191"/>
      <c r="B46" s="192" t="s">
        <v>18</v>
      </c>
      <c r="C46" s="193"/>
      <c r="D46" s="193"/>
      <c r="E46" s="193"/>
      <c r="F46" s="71"/>
      <c r="G46" s="71"/>
      <c r="H46" s="71"/>
      <c r="I46" s="71"/>
      <c r="J46" s="71"/>
      <c r="K46" s="71"/>
      <c r="L46" s="71"/>
      <c r="M46" s="71"/>
      <c r="N46" s="71"/>
      <c r="O46" s="71"/>
      <c r="P46" s="71"/>
      <c r="Q46" s="71"/>
      <c r="R46" s="71"/>
      <c r="S46" s="71"/>
      <c r="T46" s="71"/>
      <c r="U46" s="71"/>
      <c r="V46" s="71"/>
      <c r="W46" s="310"/>
      <c r="X46" s="310"/>
      <c r="Y46" s="310"/>
      <c r="Z46" s="310"/>
      <c r="AA46" s="310"/>
      <c r="AB46" s="310"/>
      <c r="AC46" s="310"/>
      <c r="AD46" s="310"/>
      <c r="AE46" s="310"/>
      <c r="AF46" s="310"/>
      <c r="AG46" s="310"/>
      <c r="AH46" s="310"/>
      <c r="AI46" s="310"/>
      <c r="AJ46" s="310"/>
      <c r="AK46" s="310"/>
      <c r="AL46" s="310"/>
      <c r="AM46" s="1190"/>
      <c r="AN46" s="1191"/>
      <c r="AW46" s="1"/>
    </row>
    <row r="47" spans="1:49" ht="12" customHeight="1">
      <c r="A47" s="181"/>
      <c r="B47" s="1192" t="s">
        <v>19</v>
      </c>
      <c r="C47" s="1193"/>
      <c r="D47" s="1193"/>
      <c r="E47" s="1194"/>
      <c r="F47" s="1022" t="s">
        <v>20</v>
      </c>
      <c r="G47" s="1023"/>
      <c r="H47" s="1024"/>
      <c r="I47" s="39" t="s">
        <v>21</v>
      </c>
      <c r="J47" s="1237"/>
      <c r="K47" s="1237"/>
      <c r="L47" s="1237"/>
      <c r="M47" s="1237"/>
      <c r="N47" s="1237"/>
      <c r="O47" s="1237"/>
      <c r="P47" s="1237"/>
      <c r="Q47" s="40" t="s">
        <v>22</v>
      </c>
      <c r="R47" s="1238" t="s">
        <v>23</v>
      </c>
      <c r="S47" s="1239"/>
      <c r="T47" s="1239"/>
      <c r="U47" s="1239"/>
      <c r="V47" s="1240"/>
      <c r="W47" s="39" t="s">
        <v>21</v>
      </c>
      <c r="X47" s="1237"/>
      <c r="Y47" s="1237"/>
      <c r="Z47" s="1237"/>
      <c r="AA47" s="1237"/>
      <c r="AB47" s="1237"/>
      <c r="AC47" s="1237"/>
      <c r="AD47" s="1237"/>
      <c r="AE47" s="1237"/>
      <c r="AF47" s="1237"/>
      <c r="AG47" s="1237"/>
      <c r="AH47" s="1237"/>
      <c r="AI47" s="1237"/>
      <c r="AJ47" s="1237"/>
      <c r="AK47" s="1237"/>
      <c r="AL47" s="1237"/>
      <c r="AM47" s="1237"/>
      <c r="AN47" s="179" t="s">
        <v>22</v>
      </c>
      <c r="AW47" s="1"/>
    </row>
    <row r="48" spans="1:49" ht="20.45" customHeight="1">
      <c r="A48" s="1"/>
      <c r="B48" s="1246"/>
      <c r="C48" s="1247"/>
      <c r="D48" s="1247"/>
      <c r="E48" s="1248"/>
      <c r="F48" s="1025"/>
      <c r="G48" s="1026"/>
      <c r="H48" s="1027"/>
      <c r="I48" s="1249" t="str">
        <f>IF(ISTEXT(M35),M35,"")</f>
        <v/>
      </c>
      <c r="J48" s="1250"/>
      <c r="K48" s="1250"/>
      <c r="L48" s="1250"/>
      <c r="M48" s="1250"/>
      <c r="N48" s="1250"/>
      <c r="O48" s="1250"/>
      <c r="P48" s="1250"/>
      <c r="Q48" s="1251"/>
      <c r="R48" s="1241"/>
      <c r="S48" s="1242"/>
      <c r="T48" s="1242"/>
      <c r="U48" s="1242"/>
      <c r="V48" s="1243"/>
      <c r="W48" s="1169" t="str">
        <f>IF(ISTEXT(M36),M36,"")</f>
        <v/>
      </c>
      <c r="X48" s="1170"/>
      <c r="Y48" s="1170"/>
      <c r="Z48" s="1170"/>
      <c r="AA48" s="1170"/>
      <c r="AB48" s="1170"/>
      <c r="AC48" s="1170"/>
      <c r="AD48" s="1170"/>
      <c r="AE48" s="1170"/>
      <c r="AF48" s="1170"/>
      <c r="AG48" s="1170"/>
      <c r="AH48" s="1170"/>
      <c r="AI48" s="1170"/>
      <c r="AJ48" s="1170"/>
      <c r="AK48" s="1170"/>
      <c r="AL48" s="1170"/>
      <c r="AM48" s="1170"/>
      <c r="AN48" s="1171"/>
      <c r="AW48" s="1"/>
    </row>
    <row r="49" spans="2:62" ht="16.7" customHeight="1">
      <c r="B49" s="194" t="s">
        <v>24</v>
      </c>
      <c r="C49" s="195"/>
      <c r="D49" s="195"/>
      <c r="E49" s="195"/>
      <c r="F49" s="195"/>
      <c r="G49" s="196"/>
      <c r="H49" s="197"/>
      <c r="I49" s="197"/>
      <c r="J49" s="198"/>
      <c r="K49" s="1172" t="s">
        <v>864</v>
      </c>
      <c r="L49" s="1172"/>
      <c r="M49" s="1172"/>
      <c r="N49" s="1172"/>
      <c r="O49" s="1172"/>
      <c r="P49" s="1172"/>
      <c r="Q49" s="1172"/>
      <c r="R49" s="1172"/>
      <c r="S49" s="1173"/>
      <c r="T49" s="1173"/>
      <c r="U49" s="1173"/>
      <c r="V49" s="1173"/>
      <c r="W49" s="1173"/>
      <c r="X49" s="1173"/>
      <c r="Y49" s="1173"/>
      <c r="Z49" s="1173"/>
      <c r="AA49" s="1173"/>
      <c r="AB49" s="1174"/>
      <c r="AC49" s="667"/>
      <c r="AD49" s="668"/>
      <c r="AE49" s="668"/>
      <c r="AF49" s="668"/>
      <c r="AG49" s="668"/>
      <c r="AH49" s="668"/>
      <c r="AI49" s="668"/>
      <c r="AJ49" s="668"/>
      <c r="AK49" s="668"/>
      <c r="AL49" s="668"/>
      <c r="AM49" s="668"/>
      <c r="AN49" s="1175"/>
      <c r="AV49" s="14"/>
    </row>
    <row r="50" spans="2:62" ht="16.350000000000001" customHeight="1">
      <c r="B50" s="199" t="s">
        <v>25</v>
      </c>
      <c r="C50" s="54"/>
      <c r="D50" s="54"/>
      <c r="E50" s="54"/>
      <c r="F50" s="54"/>
      <c r="G50" s="54"/>
      <c r="H50" s="54"/>
      <c r="I50" s="54"/>
      <c r="J50" s="54"/>
      <c r="K50" s="54"/>
      <c r="L50" s="54"/>
      <c r="M50" s="54"/>
      <c r="N50" s="54"/>
      <c r="O50" s="54"/>
      <c r="P50" s="54"/>
      <c r="Q50" s="54"/>
      <c r="R50" s="54"/>
      <c r="S50" s="1176"/>
      <c r="T50" s="1177"/>
      <c r="U50" s="1177"/>
      <c r="V50" s="1177"/>
      <c r="W50" s="1177"/>
      <c r="X50" s="1177"/>
      <c r="Y50" s="1177"/>
      <c r="Z50" s="1177"/>
      <c r="AA50" s="1177"/>
      <c r="AB50" s="1177"/>
      <c r="AC50" s="1177"/>
      <c r="AD50" s="1177"/>
      <c r="AE50" s="1177"/>
      <c r="AF50" s="1177"/>
      <c r="AG50" s="1177"/>
      <c r="AH50" s="1177"/>
      <c r="AI50" s="1177"/>
      <c r="AJ50" s="1177"/>
      <c r="AK50" s="1177"/>
      <c r="AL50" s="1177"/>
      <c r="AM50" s="1177"/>
      <c r="AN50" s="1178"/>
      <c r="AW50" s="1"/>
    </row>
    <row r="51" spans="2:62" ht="19.350000000000001" customHeight="1">
      <c r="B51" s="200"/>
      <c r="C51" s="1179" t="s">
        <v>26</v>
      </c>
      <c r="D51" s="1180"/>
      <c r="E51" s="1180"/>
      <c r="F51" s="1180"/>
      <c r="G51" s="1180"/>
      <c r="H51" s="1180"/>
      <c r="I51" s="1180"/>
      <c r="J51" s="1180"/>
      <c r="K51" s="1180"/>
      <c r="L51" s="1180"/>
      <c r="M51" s="1180"/>
      <c r="N51" s="1180"/>
      <c r="O51" s="1180"/>
      <c r="P51" s="1180"/>
      <c r="Q51" s="1180"/>
      <c r="R51" s="1180"/>
      <c r="S51" s="1181"/>
      <c r="T51" s="1113" t="s">
        <v>27</v>
      </c>
      <c r="U51" s="1185"/>
      <c r="V51" s="707"/>
      <c r="W51" s="708"/>
      <c r="X51" s="708"/>
      <c r="Y51" s="708"/>
      <c r="Z51" s="1018"/>
      <c r="AA51" s="1113" t="s">
        <v>28</v>
      </c>
      <c r="AB51" s="1185"/>
      <c r="AC51" s="707"/>
      <c r="AD51" s="708"/>
      <c r="AE51" s="708"/>
      <c r="AF51" s="708"/>
      <c r="AG51" s="1018"/>
      <c r="AH51" s="1113" t="s">
        <v>29</v>
      </c>
      <c r="AI51" s="1185"/>
      <c r="AJ51" s="707"/>
      <c r="AK51" s="708"/>
      <c r="AL51" s="708"/>
      <c r="AM51" s="708"/>
      <c r="AN51" s="1168"/>
      <c r="AO51" s="14"/>
      <c r="AP51" s="14"/>
      <c r="AQ51" s="51"/>
      <c r="AW51" s="1"/>
      <c r="AX51" s="1"/>
      <c r="AY51" s="1"/>
      <c r="AZ51" s="1"/>
      <c r="BA51" s="1"/>
    </row>
    <row r="52" spans="2:62" ht="16.7" customHeight="1">
      <c r="B52" s="200"/>
      <c r="C52" s="1182"/>
      <c r="D52" s="1183"/>
      <c r="E52" s="1183"/>
      <c r="F52" s="1183"/>
      <c r="G52" s="1183"/>
      <c r="H52" s="1183"/>
      <c r="I52" s="1183"/>
      <c r="J52" s="1183"/>
      <c r="K52" s="1183"/>
      <c r="L52" s="1183"/>
      <c r="M52" s="1183"/>
      <c r="N52" s="1183"/>
      <c r="O52" s="1183"/>
      <c r="P52" s="1183"/>
      <c r="Q52" s="1183"/>
      <c r="R52" s="1183"/>
      <c r="S52" s="1184"/>
      <c r="T52" s="664"/>
      <c r="U52" s="665"/>
      <c r="V52" s="666"/>
      <c r="W52" s="30" t="s">
        <v>30</v>
      </c>
      <c r="X52" s="664"/>
      <c r="Y52" s="665"/>
      <c r="Z52" s="666"/>
      <c r="AA52" s="664"/>
      <c r="AB52" s="665"/>
      <c r="AC52" s="666"/>
      <c r="AD52" s="30" t="s">
        <v>30</v>
      </c>
      <c r="AE52" s="664"/>
      <c r="AF52" s="665"/>
      <c r="AG52" s="666"/>
      <c r="AH52" s="664"/>
      <c r="AI52" s="665"/>
      <c r="AJ52" s="666"/>
      <c r="AK52" s="30" t="s">
        <v>30</v>
      </c>
      <c r="AL52" s="664"/>
      <c r="AM52" s="665"/>
      <c r="AN52" s="666"/>
      <c r="AO52" s="14"/>
      <c r="AP52" s="14"/>
      <c r="AQ52" s="30"/>
      <c r="AW52" s="1"/>
      <c r="AX52" s="1"/>
      <c r="AY52" s="1"/>
      <c r="AZ52" s="1"/>
      <c r="BA52" s="1"/>
    </row>
    <row r="53" spans="2:62" ht="16.7" customHeight="1">
      <c r="B53" s="194" t="s">
        <v>31</v>
      </c>
      <c r="C53" s="55"/>
      <c r="D53" s="55"/>
      <c r="E53" s="55"/>
      <c r="F53" s="55"/>
      <c r="G53" s="55"/>
      <c r="H53" s="55"/>
      <c r="I53" s="55"/>
      <c r="J53" s="55"/>
      <c r="K53" s="55"/>
      <c r="L53" s="55"/>
      <c r="M53" s="55"/>
      <c r="N53" s="55"/>
      <c r="O53" s="55"/>
      <c r="P53" s="55"/>
      <c r="Q53" s="55"/>
      <c r="R53" s="56"/>
      <c r="S53" s="1159"/>
      <c r="T53" s="1159"/>
      <c r="U53" s="1159"/>
      <c r="V53" s="1159"/>
      <c r="W53" s="1159"/>
      <c r="X53" s="1159"/>
      <c r="Y53" s="1159"/>
      <c r="Z53" s="1159"/>
      <c r="AA53" s="1159"/>
      <c r="AB53" s="1159"/>
      <c r="AC53" s="1159"/>
      <c r="AD53" s="1159"/>
      <c r="AE53" s="1159"/>
      <c r="AF53" s="1159"/>
      <c r="AG53" s="1159"/>
      <c r="AH53" s="1159"/>
      <c r="AI53" s="1159"/>
      <c r="AJ53" s="1159"/>
      <c r="AK53" s="1159"/>
      <c r="AL53" s="1159"/>
      <c r="AM53" s="1159"/>
      <c r="AN53" s="1160"/>
      <c r="AO53" s="14"/>
      <c r="AP53" s="30"/>
      <c r="AW53" s="1"/>
      <c r="AX53" s="1"/>
      <c r="AY53" s="1"/>
      <c r="AZ53" s="1"/>
    </row>
    <row r="54" spans="2:62" ht="13.7" customHeight="1">
      <c r="B54" s="1161" t="s">
        <v>32</v>
      </c>
      <c r="C54" s="1162"/>
      <c r="D54" s="1163" t="s">
        <v>795</v>
      </c>
      <c r="E54" s="1163"/>
      <c r="F54" s="1163"/>
      <c r="G54" s="1163"/>
      <c r="H54" s="1163"/>
      <c r="I54" s="1163"/>
      <c r="J54" s="1163"/>
      <c r="K54" s="1163"/>
      <c r="L54" s="1163" t="s">
        <v>314</v>
      </c>
      <c r="M54" s="1163"/>
      <c r="N54" s="1163"/>
      <c r="O54" s="1163"/>
      <c r="P54" s="1163"/>
      <c r="Q54" s="1164" t="s">
        <v>33</v>
      </c>
      <c r="R54" s="1165"/>
      <c r="S54" s="1165"/>
      <c r="T54" s="1165"/>
      <c r="U54" s="1165"/>
      <c r="V54" s="1166"/>
      <c r="W54" s="1164" t="s">
        <v>34</v>
      </c>
      <c r="X54" s="1165"/>
      <c r="Y54" s="1165"/>
      <c r="Z54" s="1165"/>
      <c r="AA54" s="1165"/>
      <c r="AB54" s="1165"/>
      <c r="AC54" s="1165"/>
      <c r="AD54" s="1165"/>
      <c r="AE54" s="1165"/>
      <c r="AF54" s="1165"/>
      <c r="AG54" s="1165"/>
      <c r="AH54" s="1165"/>
      <c r="AI54" s="1165"/>
      <c r="AJ54" s="1165"/>
      <c r="AK54" s="1165"/>
      <c r="AL54" s="1165"/>
      <c r="AM54" s="1165"/>
      <c r="AN54" s="1167"/>
      <c r="AW54" s="1"/>
    </row>
    <row r="55" spans="2:62" ht="15.6" customHeight="1">
      <c r="B55" s="1133" t="s">
        <v>35</v>
      </c>
      <c r="C55" s="1134"/>
      <c r="D55" s="1139"/>
      <c r="E55" s="1140"/>
      <c r="F55" s="1140"/>
      <c r="G55" s="1140"/>
      <c r="H55" s="1140"/>
      <c r="I55" s="1140"/>
      <c r="J55" s="1140"/>
      <c r="K55" s="1141"/>
      <c r="L55" s="1139"/>
      <c r="M55" s="1140"/>
      <c r="N55" s="1140"/>
      <c r="O55" s="1140"/>
      <c r="P55" s="1141"/>
      <c r="Q55" s="1139"/>
      <c r="R55" s="1140"/>
      <c r="S55" s="1140"/>
      <c r="T55" s="1140"/>
      <c r="U55" s="1140"/>
      <c r="V55" s="1141"/>
      <c r="W55" s="1145" t="s">
        <v>36</v>
      </c>
      <c r="X55" s="1146"/>
      <c r="Y55" s="1147"/>
      <c r="Z55" s="1147"/>
      <c r="AA55" s="1147"/>
      <c r="AB55" s="1147"/>
      <c r="AC55" s="1147"/>
      <c r="AD55" s="1147"/>
      <c r="AE55" s="1147"/>
      <c r="AF55" s="1147"/>
      <c r="AG55" s="1147"/>
      <c r="AH55" s="1147"/>
      <c r="AI55" s="1147"/>
      <c r="AJ55" s="1147"/>
      <c r="AK55" s="1147"/>
      <c r="AL55" s="1147"/>
      <c r="AM55" s="1147"/>
      <c r="AN55" s="1148"/>
      <c r="AW55" s="1"/>
    </row>
    <row r="56" spans="2:62" ht="15.6" customHeight="1">
      <c r="B56" s="1135"/>
      <c r="C56" s="1136"/>
      <c r="D56" s="1142"/>
      <c r="E56" s="1143"/>
      <c r="F56" s="1143"/>
      <c r="G56" s="1143"/>
      <c r="H56" s="1143"/>
      <c r="I56" s="1143"/>
      <c r="J56" s="1143"/>
      <c r="K56" s="1144"/>
      <c r="L56" s="1142"/>
      <c r="M56" s="1143"/>
      <c r="N56" s="1143"/>
      <c r="O56" s="1143"/>
      <c r="P56" s="1144"/>
      <c r="Q56" s="1142"/>
      <c r="R56" s="1143"/>
      <c r="S56" s="1143"/>
      <c r="T56" s="1143"/>
      <c r="U56" s="1143"/>
      <c r="V56" s="1144"/>
      <c r="W56" s="1145" t="s">
        <v>37</v>
      </c>
      <c r="X56" s="1146"/>
      <c r="Y56" s="1151"/>
      <c r="Z56" s="1151"/>
      <c r="AA56" s="1151"/>
      <c r="AB56" s="1151"/>
      <c r="AC56" s="1151"/>
      <c r="AD56" s="1151"/>
      <c r="AE56" s="1151"/>
      <c r="AF56" s="1151"/>
      <c r="AG56" s="1151"/>
      <c r="AH56" s="1151"/>
      <c r="AI56" s="1151"/>
      <c r="AJ56" s="1151"/>
      <c r="AK56" s="1151"/>
      <c r="AL56" s="1151"/>
      <c r="AM56" s="1151"/>
      <c r="AN56" s="1152"/>
      <c r="AW56" s="1"/>
    </row>
    <row r="57" spans="2:62" ht="15.6" customHeight="1">
      <c r="B57" s="1133" t="s">
        <v>38</v>
      </c>
      <c r="C57" s="1134"/>
      <c r="D57" s="1137"/>
      <c r="E57" s="1137"/>
      <c r="F57" s="1137"/>
      <c r="G57" s="1137"/>
      <c r="H57" s="1137"/>
      <c r="I57" s="1137"/>
      <c r="J57" s="1137"/>
      <c r="K57" s="1137"/>
      <c r="L57" s="1137"/>
      <c r="M57" s="1137"/>
      <c r="N57" s="1137"/>
      <c r="O57" s="1137"/>
      <c r="P57" s="1137"/>
      <c r="Q57" s="1139"/>
      <c r="R57" s="1140"/>
      <c r="S57" s="1140"/>
      <c r="T57" s="1140"/>
      <c r="U57" s="1140"/>
      <c r="V57" s="1141"/>
      <c r="W57" s="1145" t="s">
        <v>36</v>
      </c>
      <c r="X57" s="1146"/>
      <c r="Y57" s="1147"/>
      <c r="Z57" s="1147"/>
      <c r="AA57" s="1147"/>
      <c r="AB57" s="1147"/>
      <c r="AC57" s="1147"/>
      <c r="AD57" s="1147"/>
      <c r="AE57" s="1147"/>
      <c r="AF57" s="1147"/>
      <c r="AG57" s="1147"/>
      <c r="AH57" s="1147"/>
      <c r="AI57" s="1147"/>
      <c r="AJ57" s="1147"/>
      <c r="AK57" s="1147"/>
      <c r="AL57" s="1147"/>
      <c r="AM57" s="1147"/>
      <c r="AN57" s="1148"/>
      <c r="AW57" s="1"/>
    </row>
    <row r="58" spans="2:62" ht="15.6" customHeight="1">
      <c r="B58" s="1135"/>
      <c r="C58" s="1136"/>
      <c r="D58" s="1138"/>
      <c r="E58" s="1138"/>
      <c r="F58" s="1138"/>
      <c r="G58" s="1138"/>
      <c r="H58" s="1138"/>
      <c r="I58" s="1138"/>
      <c r="J58" s="1138"/>
      <c r="K58" s="1138"/>
      <c r="L58" s="1138"/>
      <c r="M58" s="1138"/>
      <c r="N58" s="1138"/>
      <c r="O58" s="1138"/>
      <c r="P58" s="1138"/>
      <c r="Q58" s="1142"/>
      <c r="R58" s="1143"/>
      <c r="S58" s="1143"/>
      <c r="T58" s="1143"/>
      <c r="U58" s="1143"/>
      <c r="V58" s="1144"/>
      <c r="W58" s="1145" t="s">
        <v>37</v>
      </c>
      <c r="X58" s="1146"/>
      <c r="Y58" s="1149"/>
      <c r="Z58" s="1149"/>
      <c r="AA58" s="1149"/>
      <c r="AB58" s="1149"/>
      <c r="AC58" s="1149"/>
      <c r="AD58" s="1149"/>
      <c r="AE58" s="1149"/>
      <c r="AF58" s="1149"/>
      <c r="AG58" s="1149"/>
      <c r="AH58" s="1149"/>
      <c r="AI58" s="1149"/>
      <c r="AJ58" s="1149"/>
      <c r="AK58" s="1149"/>
      <c r="AL58" s="1149"/>
      <c r="AM58" s="1149"/>
      <c r="AN58" s="1150"/>
      <c r="AW58" s="1"/>
    </row>
    <row r="59" spans="2:62" ht="15.6" customHeight="1">
      <c r="B59" s="1252" t="s">
        <v>39</v>
      </c>
      <c r="C59" s="1253"/>
      <c r="D59" s="1137"/>
      <c r="E59" s="1137"/>
      <c r="F59" s="1137"/>
      <c r="G59" s="1137"/>
      <c r="H59" s="1137"/>
      <c r="I59" s="1137"/>
      <c r="J59" s="1137"/>
      <c r="K59" s="1137"/>
      <c r="L59" s="1137"/>
      <c r="M59" s="1137"/>
      <c r="N59" s="1137"/>
      <c r="O59" s="1137"/>
      <c r="P59" s="1137"/>
      <c r="Q59" s="1139"/>
      <c r="R59" s="1140"/>
      <c r="S59" s="1140"/>
      <c r="T59" s="1140"/>
      <c r="U59" s="1140"/>
      <c r="V59" s="1141"/>
      <c r="W59" s="1145" t="s">
        <v>36</v>
      </c>
      <c r="X59" s="1146"/>
      <c r="Y59" s="1147"/>
      <c r="Z59" s="1147"/>
      <c r="AA59" s="1147"/>
      <c r="AB59" s="1147"/>
      <c r="AC59" s="1147"/>
      <c r="AD59" s="1147"/>
      <c r="AE59" s="1147"/>
      <c r="AF59" s="1147"/>
      <c r="AG59" s="1147"/>
      <c r="AH59" s="1147"/>
      <c r="AI59" s="1147"/>
      <c r="AJ59" s="1147"/>
      <c r="AK59" s="1147"/>
      <c r="AL59" s="1147"/>
      <c r="AM59" s="1147"/>
      <c r="AN59" s="1148"/>
      <c r="AR59" s="14"/>
      <c r="AS59" s="14"/>
      <c r="AT59" s="14"/>
      <c r="AU59" s="14"/>
      <c r="AV59" s="14"/>
      <c r="AW59" s="1"/>
      <c r="AX59" s="16"/>
      <c r="AY59" s="16"/>
      <c r="AZ59" s="16"/>
      <c r="BA59" s="16"/>
      <c r="BB59" s="552"/>
      <c r="BC59" s="552"/>
      <c r="BD59" s="552"/>
      <c r="BE59" s="552"/>
      <c r="BF59" s="552"/>
      <c r="BG59" s="552"/>
      <c r="BH59" s="16"/>
      <c r="BI59" s="552"/>
      <c r="BJ59" s="552"/>
    </row>
    <row r="60" spans="2:62" ht="15.6" customHeight="1">
      <c r="B60" s="1254"/>
      <c r="C60" s="1255"/>
      <c r="D60" s="1138"/>
      <c r="E60" s="1138"/>
      <c r="F60" s="1138"/>
      <c r="G60" s="1138"/>
      <c r="H60" s="1138"/>
      <c r="I60" s="1138"/>
      <c r="J60" s="1138"/>
      <c r="K60" s="1138"/>
      <c r="L60" s="1138"/>
      <c r="M60" s="1138"/>
      <c r="N60" s="1138"/>
      <c r="O60" s="1138"/>
      <c r="P60" s="1138"/>
      <c r="Q60" s="1142"/>
      <c r="R60" s="1143"/>
      <c r="S60" s="1143"/>
      <c r="T60" s="1143"/>
      <c r="U60" s="1143"/>
      <c r="V60" s="1144"/>
      <c r="W60" s="1145" t="s">
        <v>37</v>
      </c>
      <c r="X60" s="1146"/>
      <c r="Y60" s="1151"/>
      <c r="Z60" s="1151"/>
      <c r="AA60" s="1151"/>
      <c r="AB60" s="1151"/>
      <c r="AC60" s="1151"/>
      <c r="AD60" s="1151"/>
      <c r="AE60" s="1151"/>
      <c r="AF60" s="1151"/>
      <c r="AG60" s="1151"/>
      <c r="AH60" s="1151"/>
      <c r="AI60" s="1151"/>
      <c r="AJ60" s="1151"/>
      <c r="AK60" s="1151"/>
      <c r="AL60" s="1151"/>
      <c r="AM60" s="1151"/>
      <c r="AN60" s="1152"/>
      <c r="AW60" s="1"/>
      <c r="AX60" s="16"/>
      <c r="AY60" s="16"/>
      <c r="AZ60" s="16"/>
      <c r="BA60" s="16"/>
      <c r="BB60" s="552"/>
      <c r="BC60" s="552"/>
      <c r="BD60" s="552"/>
      <c r="BE60" s="552"/>
      <c r="BF60" s="552"/>
      <c r="BG60" s="552"/>
      <c r="BH60" s="16"/>
      <c r="BI60" s="552"/>
      <c r="BJ60" s="552"/>
    </row>
    <row r="61" spans="2:62" ht="12" customHeight="1">
      <c r="B61" s="1119" t="s">
        <v>40</v>
      </c>
      <c r="C61" s="1108"/>
      <c r="D61" s="1108"/>
      <c r="E61" s="1108"/>
      <c r="F61" s="1108"/>
      <c r="G61" s="1108"/>
      <c r="H61" s="1120"/>
      <c r="I61" s="1107" t="s">
        <v>41</v>
      </c>
      <c r="J61" s="1108"/>
      <c r="K61" s="1108"/>
      <c r="L61" s="1120"/>
      <c r="M61" s="1107" t="s">
        <v>42</v>
      </c>
      <c r="N61" s="1108"/>
      <c r="O61" s="1108"/>
      <c r="P61" s="1120"/>
      <c r="Q61" s="1127" t="s">
        <v>43</v>
      </c>
      <c r="R61" s="1128"/>
      <c r="S61" s="1128"/>
      <c r="T61" s="1128"/>
      <c r="U61" s="1128"/>
      <c r="V61" s="1128"/>
      <c r="W61" s="1128"/>
      <c r="X61" s="1128"/>
      <c r="Y61" s="1128"/>
      <c r="Z61" s="1128"/>
      <c r="AA61" s="1129"/>
      <c r="AB61" s="1107" t="s">
        <v>44</v>
      </c>
      <c r="AC61" s="1108"/>
      <c r="AD61" s="1108"/>
      <c r="AE61" s="1108"/>
      <c r="AF61" s="1120"/>
      <c r="AG61" s="1107" t="s">
        <v>45</v>
      </c>
      <c r="AH61" s="1108"/>
      <c r="AI61" s="1120"/>
      <c r="AJ61" s="1107" t="s">
        <v>46</v>
      </c>
      <c r="AK61" s="1108"/>
      <c r="AL61" s="1108"/>
      <c r="AM61" s="1108"/>
      <c r="AN61" s="1109"/>
      <c r="AR61" s="14"/>
      <c r="AW61" s="1"/>
      <c r="AX61" s="1"/>
      <c r="AY61" s="1"/>
      <c r="AZ61" s="1"/>
      <c r="BA61" s="1"/>
      <c r="BB61" s="1"/>
      <c r="BC61" s="1"/>
      <c r="BD61" s="1"/>
    </row>
    <row r="62" spans="2:62" ht="12" customHeight="1">
      <c r="B62" s="1121"/>
      <c r="C62" s="1122"/>
      <c r="D62" s="1122"/>
      <c r="E62" s="1122"/>
      <c r="F62" s="1122"/>
      <c r="G62" s="1122"/>
      <c r="H62" s="1123"/>
      <c r="I62" s="1126"/>
      <c r="J62" s="1122"/>
      <c r="K62" s="1122"/>
      <c r="L62" s="1123"/>
      <c r="M62" s="1126"/>
      <c r="N62" s="1122"/>
      <c r="O62" s="1122"/>
      <c r="P62" s="1123"/>
      <c r="Q62" s="1130"/>
      <c r="R62" s="1131"/>
      <c r="S62" s="1131"/>
      <c r="T62" s="1131"/>
      <c r="U62" s="1131"/>
      <c r="V62" s="1131"/>
      <c r="W62" s="1131"/>
      <c r="X62" s="1131"/>
      <c r="Y62" s="1131"/>
      <c r="Z62" s="1131"/>
      <c r="AA62" s="1132"/>
      <c r="AB62" s="1126"/>
      <c r="AC62" s="1122"/>
      <c r="AD62" s="1122"/>
      <c r="AE62" s="1122"/>
      <c r="AF62" s="1123"/>
      <c r="AG62" s="1126"/>
      <c r="AH62" s="1122"/>
      <c r="AI62" s="1123"/>
      <c r="AJ62" s="1110"/>
      <c r="AK62" s="1111"/>
      <c r="AL62" s="1111"/>
      <c r="AM62" s="1111"/>
      <c r="AN62" s="1112"/>
      <c r="AR62" s="14"/>
      <c r="AW62" s="1"/>
      <c r="AX62" s="1"/>
      <c r="AY62" s="1"/>
      <c r="AZ62" s="1"/>
      <c r="BA62" s="1"/>
      <c r="BB62" s="1"/>
      <c r="BC62" s="1"/>
      <c r="BD62" s="1"/>
    </row>
    <row r="63" spans="2:62" ht="12" customHeight="1">
      <c r="B63" s="1124"/>
      <c r="C63" s="1111"/>
      <c r="D63" s="1111"/>
      <c r="E63" s="1111"/>
      <c r="F63" s="1111"/>
      <c r="G63" s="1111"/>
      <c r="H63" s="1125"/>
      <c r="I63" s="1110"/>
      <c r="J63" s="1111"/>
      <c r="K63" s="1111"/>
      <c r="L63" s="1125"/>
      <c r="M63" s="1110"/>
      <c r="N63" s="1111"/>
      <c r="O63" s="1111"/>
      <c r="P63" s="1125"/>
      <c r="Q63" s="1113" t="s">
        <v>47</v>
      </c>
      <c r="R63" s="1114"/>
      <c r="S63" s="1115"/>
      <c r="T63" s="1116" t="str">
        <f>IF((AND(OR(ISTEXT(C64),ISTEXT(C65),ISTEXT(C66),ISTEXT(C67),ISTEXT(C68),ISTEXT(C69),ISTEXT(C70),ISTEXT(C71)),AS64=0)),"会計・経理を記入","")</f>
        <v/>
      </c>
      <c r="U63" s="1117"/>
      <c r="V63" s="1117"/>
      <c r="W63" s="1117"/>
      <c r="X63" s="1117"/>
      <c r="Y63" s="1117"/>
      <c r="Z63" s="1117"/>
      <c r="AA63" s="1118"/>
      <c r="AB63" s="1110"/>
      <c r="AC63" s="1111"/>
      <c r="AD63" s="1111"/>
      <c r="AE63" s="1111"/>
      <c r="AF63" s="1125"/>
      <c r="AG63" s="1110"/>
      <c r="AH63" s="1111"/>
      <c r="AI63" s="1125"/>
      <c r="AJ63" s="303" t="s">
        <v>48</v>
      </c>
      <c r="AK63" s="304"/>
      <c r="AL63" s="305" t="s">
        <v>49</v>
      </c>
      <c r="AM63" s="306"/>
      <c r="AN63" s="307"/>
      <c r="AR63" s="14"/>
      <c r="AW63" s="1"/>
      <c r="AX63" s="1"/>
      <c r="AY63" s="1"/>
      <c r="AZ63" s="1"/>
      <c r="BA63" s="1"/>
      <c r="BB63" s="1"/>
      <c r="BC63" s="1"/>
      <c r="BD63" s="1"/>
    </row>
    <row r="64" spans="2:62" ht="19.350000000000001" customHeight="1">
      <c r="B64" s="72">
        <v>1</v>
      </c>
      <c r="C64" s="1101"/>
      <c r="D64" s="1101"/>
      <c r="E64" s="1101"/>
      <c r="F64" s="1101"/>
      <c r="G64" s="1101"/>
      <c r="H64" s="1102"/>
      <c r="I64" s="1103"/>
      <c r="J64" s="1104"/>
      <c r="K64" s="1104"/>
      <c r="L64" s="1105"/>
      <c r="M64" s="1103"/>
      <c r="N64" s="1104"/>
      <c r="O64" s="1104"/>
      <c r="P64" s="1105"/>
      <c r="Q64" s="1103"/>
      <c r="R64" s="1104"/>
      <c r="S64" s="1105"/>
      <c r="T64" s="1103"/>
      <c r="U64" s="1104"/>
      <c r="V64" s="1104"/>
      <c r="W64" s="1105"/>
      <c r="X64" s="1104"/>
      <c r="Y64" s="1104"/>
      <c r="Z64" s="1104"/>
      <c r="AA64" s="1105"/>
      <c r="AB64" s="1106"/>
      <c r="AC64" s="1060"/>
      <c r="AD64" s="1060"/>
      <c r="AE64" s="1060"/>
      <c r="AF64" s="1061"/>
      <c r="AG64" s="1030"/>
      <c r="AH64" s="1069"/>
      <c r="AI64" s="57" t="s">
        <v>50</v>
      </c>
      <c r="AJ64" s="1099"/>
      <c r="AK64" s="1100"/>
      <c r="AL64" s="1099"/>
      <c r="AM64" s="1100"/>
      <c r="AN64" s="308" t="s">
        <v>51</v>
      </c>
      <c r="AR64" s="14"/>
      <c r="AS64" s="477">
        <f>COUNTIF(T64:AA71,"会計・経理")</f>
        <v>0</v>
      </c>
      <c r="AW64" s="1"/>
      <c r="AX64" s="1"/>
      <c r="AY64" s="1"/>
      <c r="AZ64" s="1"/>
      <c r="BA64" s="1"/>
      <c r="BB64" s="1"/>
      <c r="BC64" s="1"/>
      <c r="BD64" s="1"/>
    </row>
    <row r="65" spans="2:56" ht="19.350000000000001" customHeight="1">
      <c r="B65" s="72">
        <v>2</v>
      </c>
      <c r="C65" s="1101"/>
      <c r="D65" s="1101"/>
      <c r="E65" s="1101"/>
      <c r="F65" s="1101"/>
      <c r="G65" s="1101"/>
      <c r="H65" s="1102"/>
      <c r="I65" s="1103"/>
      <c r="J65" s="1104"/>
      <c r="K65" s="1104"/>
      <c r="L65" s="1105"/>
      <c r="M65" s="1103"/>
      <c r="N65" s="1104"/>
      <c r="O65" s="1104"/>
      <c r="P65" s="1105"/>
      <c r="Q65" s="1103"/>
      <c r="R65" s="1104"/>
      <c r="S65" s="1105"/>
      <c r="T65" s="1103"/>
      <c r="U65" s="1104"/>
      <c r="V65" s="1104"/>
      <c r="W65" s="1105"/>
      <c r="X65" s="1104"/>
      <c r="Y65" s="1104"/>
      <c r="Z65" s="1104"/>
      <c r="AA65" s="1105"/>
      <c r="AB65" s="1106"/>
      <c r="AC65" s="1060"/>
      <c r="AD65" s="1060"/>
      <c r="AE65" s="1060"/>
      <c r="AF65" s="1061"/>
      <c r="AG65" s="1030"/>
      <c r="AH65" s="1069"/>
      <c r="AI65" s="57" t="s">
        <v>50</v>
      </c>
      <c r="AJ65" s="1099"/>
      <c r="AK65" s="1100"/>
      <c r="AL65" s="1099"/>
      <c r="AM65" s="1100"/>
      <c r="AN65" s="308" t="s">
        <v>51</v>
      </c>
      <c r="AR65" s="14"/>
      <c r="AW65" s="1"/>
      <c r="AX65" s="1"/>
      <c r="AY65" s="1"/>
      <c r="AZ65" s="1"/>
      <c r="BA65" s="1"/>
      <c r="BB65" s="1"/>
      <c r="BC65" s="1"/>
      <c r="BD65" s="1"/>
    </row>
    <row r="66" spans="2:56" ht="19.350000000000001" customHeight="1">
      <c r="B66" s="72">
        <v>3</v>
      </c>
      <c r="C66" s="1101"/>
      <c r="D66" s="1101"/>
      <c r="E66" s="1101"/>
      <c r="F66" s="1101"/>
      <c r="G66" s="1101"/>
      <c r="H66" s="1102"/>
      <c r="I66" s="1103"/>
      <c r="J66" s="1104"/>
      <c r="K66" s="1104"/>
      <c r="L66" s="1105"/>
      <c r="M66" s="1103"/>
      <c r="N66" s="1104"/>
      <c r="O66" s="1104"/>
      <c r="P66" s="1105"/>
      <c r="Q66" s="1103"/>
      <c r="R66" s="1104"/>
      <c r="S66" s="1105"/>
      <c r="T66" s="1103"/>
      <c r="U66" s="1104"/>
      <c r="V66" s="1104"/>
      <c r="W66" s="1105"/>
      <c r="X66" s="1104"/>
      <c r="Y66" s="1104"/>
      <c r="Z66" s="1104"/>
      <c r="AA66" s="1105"/>
      <c r="AB66" s="1106"/>
      <c r="AC66" s="1060"/>
      <c r="AD66" s="1060"/>
      <c r="AE66" s="1060"/>
      <c r="AF66" s="1061"/>
      <c r="AG66" s="1030"/>
      <c r="AH66" s="1069"/>
      <c r="AI66" s="57" t="s">
        <v>50</v>
      </c>
      <c r="AJ66" s="1099"/>
      <c r="AK66" s="1100"/>
      <c r="AL66" s="1099"/>
      <c r="AM66" s="1100"/>
      <c r="AN66" s="308" t="s">
        <v>51</v>
      </c>
      <c r="AR66" s="14"/>
      <c r="AW66" s="1"/>
      <c r="AX66" s="1"/>
      <c r="AY66" s="1"/>
      <c r="AZ66" s="1"/>
      <c r="BA66" s="1"/>
      <c r="BB66" s="1"/>
      <c r="BC66" s="1"/>
      <c r="BD66" s="1"/>
    </row>
    <row r="67" spans="2:56" ht="19.350000000000001" customHeight="1">
      <c r="B67" s="72">
        <v>4</v>
      </c>
      <c r="C67" s="1101"/>
      <c r="D67" s="1101"/>
      <c r="E67" s="1101"/>
      <c r="F67" s="1101"/>
      <c r="G67" s="1101"/>
      <c r="H67" s="1102"/>
      <c r="I67" s="1103"/>
      <c r="J67" s="1104"/>
      <c r="K67" s="1104"/>
      <c r="L67" s="1105"/>
      <c r="M67" s="1103"/>
      <c r="N67" s="1104"/>
      <c r="O67" s="1104"/>
      <c r="P67" s="1105"/>
      <c r="Q67" s="1103"/>
      <c r="R67" s="1104"/>
      <c r="S67" s="1105"/>
      <c r="T67" s="1103"/>
      <c r="U67" s="1104"/>
      <c r="V67" s="1104"/>
      <c r="W67" s="1105"/>
      <c r="X67" s="1104"/>
      <c r="Y67" s="1104"/>
      <c r="Z67" s="1104"/>
      <c r="AA67" s="1105"/>
      <c r="AB67" s="1106"/>
      <c r="AC67" s="1060"/>
      <c r="AD67" s="1060"/>
      <c r="AE67" s="1060"/>
      <c r="AF67" s="1061"/>
      <c r="AG67" s="1030"/>
      <c r="AH67" s="1069"/>
      <c r="AI67" s="57" t="s">
        <v>50</v>
      </c>
      <c r="AJ67" s="1099"/>
      <c r="AK67" s="1100"/>
      <c r="AL67" s="1099"/>
      <c r="AM67" s="1100"/>
      <c r="AN67" s="308" t="s">
        <v>51</v>
      </c>
      <c r="AR67" s="14"/>
      <c r="AW67" s="1"/>
      <c r="AX67" s="1"/>
      <c r="AY67" s="1"/>
      <c r="AZ67" s="1"/>
      <c r="BA67" s="1"/>
      <c r="BB67" s="1"/>
      <c r="BC67" s="1"/>
      <c r="BD67" s="1"/>
    </row>
    <row r="68" spans="2:56" ht="19.350000000000001" customHeight="1">
      <c r="B68" s="72">
        <v>5</v>
      </c>
      <c r="C68" s="1101"/>
      <c r="D68" s="1101"/>
      <c r="E68" s="1101"/>
      <c r="F68" s="1101"/>
      <c r="G68" s="1101"/>
      <c r="H68" s="1102"/>
      <c r="I68" s="1103"/>
      <c r="J68" s="1104"/>
      <c r="K68" s="1104"/>
      <c r="L68" s="1105"/>
      <c r="M68" s="1103"/>
      <c r="N68" s="1104"/>
      <c r="O68" s="1104"/>
      <c r="P68" s="1105"/>
      <c r="Q68" s="1103"/>
      <c r="R68" s="1104"/>
      <c r="S68" s="1105"/>
      <c r="T68" s="1103"/>
      <c r="U68" s="1104"/>
      <c r="V68" s="1104"/>
      <c r="W68" s="1105"/>
      <c r="X68" s="1104"/>
      <c r="Y68" s="1104"/>
      <c r="Z68" s="1104"/>
      <c r="AA68" s="1105"/>
      <c r="AB68" s="1106"/>
      <c r="AC68" s="1060"/>
      <c r="AD68" s="1060"/>
      <c r="AE68" s="1060"/>
      <c r="AF68" s="1061"/>
      <c r="AG68" s="1030"/>
      <c r="AH68" s="1069"/>
      <c r="AI68" s="57" t="s">
        <v>50</v>
      </c>
      <c r="AJ68" s="1099"/>
      <c r="AK68" s="1100"/>
      <c r="AL68" s="1099"/>
      <c r="AM68" s="1100"/>
      <c r="AN68" s="308" t="s">
        <v>51</v>
      </c>
      <c r="AR68" s="14"/>
      <c r="AW68" s="1"/>
      <c r="AX68" s="1"/>
      <c r="AY68" s="1"/>
      <c r="AZ68" s="1"/>
      <c r="BA68" s="1"/>
      <c r="BB68" s="1"/>
      <c r="BC68" s="1"/>
      <c r="BD68" s="1"/>
    </row>
    <row r="69" spans="2:56" ht="19.350000000000001" customHeight="1">
      <c r="B69" s="72">
        <v>6</v>
      </c>
      <c r="C69" s="1101"/>
      <c r="D69" s="1101"/>
      <c r="E69" s="1101"/>
      <c r="F69" s="1101"/>
      <c r="G69" s="1101"/>
      <c r="H69" s="1102"/>
      <c r="I69" s="1103"/>
      <c r="J69" s="1104"/>
      <c r="K69" s="1104"/>
      <c r="L69" s="1105"/>
      <c r="M69" s="1103"/>
      <c r="N69" s="1104"/>
      <c r="O69" s="1104"/>
      <c r="P69" s="1105"/>
      <c r="Q69" s="1103"/>
      <c r="R69" s="1104"/>
      <c r="S69" s="1105"/>
      <c r="T69" s="1103"/>
      <c r="U69" s="1104"/>
      <c r="V69" s="1104"/>
      <c r="W69" s="1105"/>
      <c r="X69" s="1104"/>
      <c r="Y69" s="1104"/>
      <c r="Z69" s="1104"/>
      <c r="AA69" s="1105"/>
      <c r="AB69" s="1106"/>
      <c r="AC69" s="1060"/>
      <c r="AD69" s="1060"/>
      <c r="AE69" s="1060"/>
      <c r="AF69" s="1061"/>
      <c r="AG69" s="1030"/>
      <c r="AH69" s="1069"/>
      <c r="AI69" s="57" t="s">
        <v>50</v>
      </c>
      <c r="AJ69" s="1099"/>
      <c r="AK69" s="1100"/>
      <c r="AL69" s="1099"/>
      <c r="AM69" s="1100"/>
      <c r="AN69" s="308" t="s">
        <v>51</v>
      </c>
      <c r="AR69" s="14"/>
      <c r="AW69" s="1"/>
      <c r="AX69" s="1"/>
      <c r="AY69" s="1"/>
      <c r="AZ69" s="1"/>
      <c r="BA69" s="1"/>
      <c r="BB69" s="1"/>
      <c r="BC69" s="1"/>
      <c r="BD69" s="1"/>
    </row>
    <row r="70" spans="2:56" ht="19.350000000000001" customHeight="1">
      <c r="B70" s="72">
        <v>7</v>
      </c>
      <c r="C70" s="1101"/>
      <c r="D70" s="1101"/>
      <c r="E70" s="1101"/>
      <c r="F70" s="1101"/>
      <c r="G70" s="1101"/>
      <c r="H70" s="1102"/>
      <c r="I70" s="1103"/>
      <c r="J70" s="1104"/>
      <c r="K70" s="1104"/>
      <c r="L70" s="1105"/>
      <c r="M70" s="1103"/>
      <c r="N70" s="1104"/>
      <c r="O70" s="1104"/>
      <c r="P70" s="1105"/>
      <c r="Q70" s="1103"/>
      <c r="R70" s="1104"/>
      <c r="S70" s="1105"/>
      <c r="T70" s="1103"/>
      <c r="U70" s="1104"/>
      <c r="V70" s="1104"/>
      <c r="W70" s="1105"/>
      <c r="X70" s="1104"/>
      <c r="Y70" s="1104"/>
      <c r="Z70" s="1104"/>
      <c r="AA70" s="1105"/>
      <c r="AB70" s="1106"/>
      <c r="AC70" s="1060"/>
      <c r="AD70" s="1060"/>
      <c r="AE70" s="1060"/>
      <c r="AF70" s="1061"/>
      <c r="AG70" s="1030"/>
      <c r="AH70" s="1069"/>
      <c r="AI70" s="57" t="s">
        <v>50</v>
      </c>
      <c r="AJ70" s="1099"/>
      <c r="AK70" s="1100"/>
      <c r="AL70" s="1099"/>
      <c r="AM70" s="1100"/>
      <c r="AN70" s="308" t="s">
        <v>51</v>
      </c>
      <c r="AR70" s="14"/>
      <c r="AW70" s="1"/>
      <c r="AX70" s="1"/>
      <c r="AY70" s="1"/>
      <c r="AZ70" s="1"/>
      <c r="BA70" s="1"/>
      <c r="BB70" s="1"/>
      <c r="BC70" s="1"/>
      <c r="BD70" s="1"/>
    </row>
    <row r="71" spans="2:56" ht="19.350000000000001" customHeight="1">
      <c r="B71" s="72">
        <v>8</v>
      </c>
      <c r="C71" s="1101"/>
      <c r="D71" s="1101"/>
      <c r="E71" s="1101"/>
      <c r="F71" s="1101"/>
      <c r="G71" s="1101"/>
      <c r="H71" s="1102"/>
      <c r="I71" s="1103"/>
      <c r="J71" s="1104"/>
      <c r="K71" s="1104"/>
      <c r="L71" s="1105"/>
      <c r="M71" s="1103"/>
      <c r="N71" s="1104"/>
      <c r="O71" s="1104"/>
      <c r="P71" s="1105"/>
      <c r="Q71" s="1103"/>
      <c r="R71" s="1104"/>
      <c r="S71" s="1105"/>
      <c r="T71" s="1103"/>
      <c r="U71" s="1104"/>
      <c r="V71" s="1104"/>
      <c r="W71" s="1105"/>
      <c r="X71" s="1104"/>
      <c r="Y71" s="1104"/>
      <c r="Z71" s="1104"/>
      <c r="AA71" s="1105"/>
      <c r="AB71" s="1106"/>
      <c r="AC71" s="1060"/>
      <c r="AD71" s="1060"/>
      <c r="AE71" s="1060"/>
      <c r="AF71" s="1061"/>
      <c r="AG71" s="1030"/>
      <c r="AH71" s="1069"/>
      <c r="AI71" s="59" t="s">
        <v>50</v>
      </c>
      <c r="AJ71" s="1070"/>
      <c r="AK71" s="1071"/>
      <c r="AL71" s="1070"/>
      <c r="AM71" s="1071"/>
      <c r="AN71" s="309" t="s">
        <v>51</v>
      </c>
      <c r="AR71" s="14"/>
      <c r="AW71" s="1"/>
      <c r="AX71" s="1"/>
      <c r="AY71" s="1"/>
      <c r="AZ71" s="1"/>
      <c r="BA71" s="1"/>
      <c r="BB71" s="1"/>
      <c r="BC71" s="1"/>
      <c r="BD71" s="1"/>
    </row>
    <row r="72" spans="2:56" ht="43.5" customHeight="1">
      <c r="B72" s="1072" t="s">
        <v>52</v>
      </c>
      <c r="C72" s="790"/>
      <c r="D72" s="790"/>
      <c r="E72" s="790"/>
      <c r="F72" s="790"/>
      <c r="G72" s="790"/>
      <c r="H72" s="790"/>
      <c r="I72" s="1073"/>
      <c r="J72" s="1074"/>
      <c r="K72" s="1075"/>
      <c r="L72" s="1075"/>
      <c r="M72" s="1075"/>
      <c r="N72" s="1075"/>
      <c r="O72" s="1075"/>
      <c r="P72" s="1075"/>
      <c r="Q72" s="1075"/>
      <c r="R72" s="1075"/>
      <c r="S72" s="1075"/>
      <c r="T72" s="1075"/>
      <c r="U72" s="1075"/>
      <c r="V72" s="1075"/>
      <c r="W72" s="1075"/>
      <c r="X72" s="1075"/>
      <c r="Y72" s="1075"/>
      <c r="Z72" s="1075"/>
      <c r="AA72" s="1075"/>
      <c r="AB72" s="1075"/>
      <c r="AC72" s="1075"/>
      <c r="AD72" s="1075"/>
      <c r="AE72" s="1075"/>
      <c r="AF72" s="1075"/>
      <c r="AG72" s="1075"/>
      <c r="AH72" s="1075"/>
      <c r="AI72" s="1075"/>
      <c r="AJ72" s="1075"/>
      <c r="AK72" s="1075"/>
      <c r="AL72" s="1075"/>
      <c r="AM72" s="1075"/>
      <c r="AN72" s="1076"/>
      <c r="AW72" s="1"/>
      <c r="AX72" s="1"/>
      <c r="AY72" s="1"/>
      <c r="AZ72" s="1"/>
      <c r="BA72" s="1"/>
      <c r="BB72" s="1"/>
      <c r="BC72" s="1"/>
    </row>
    <row r="73" spans="2:56" ht="21.75" customHeight="1">
      <c r="B73" s="1077" t="s">
        <v>839</v>
      </c>
      <c r="C73" s="1078"/>
      <c r="D73" s="1078"/>
      <c r="E73" s="1078"/>
      <c r="F73" s="1078"/>
      <c r="G73" s="1078"/>
      <c r="H73" s="1078"/>
      <c r="I73" s="1078"/>
      <c r="J73" s="1078"/>
      <c r="K73" s="1081" t="s">
        <v>53</v>
      </c>
      <c r="L73" s="1082"/>
      <c r="M73" s="1083"/>
      <c r="N73" s="1084"/>
      <c r="O73" s="1085"/>
      <c r="P73" s="1085"/>
      <c r="Q73" s="1085"/>
      <c r="R73" s="1085"/>
      <c r="S73" s="1085"/>
      <c r="T73" s="1085"/>
      <c r="U73" s="1085"/>
      <c r="V73" s="800" t="s">
        <v>54</v>
      </c>
      <c r="W73" s="801"/>
      <c r="X73" s="801"/>
      <c r="Y73" s="801"/>
      <c r="Z73" s="802"/>
      <c r="AA73" s="1086"/>
      <c r="AB73" s="1086"/>
      <c r="AC73" s="1086"/>
      <c r="AD73" s="1086"/>
      <c r="AE73" s="1086"/>
      <c r="AF73" s="1086"/>
      <c r="AG73" s="1087"/>
      <c r="AH73" s="1053"/>
      <c r="AI73" s="1054"/>
      <c r="AJ73" s="1054"/>
      <c r="AK73" s="1054"/>
      <c r="AL73" s="1054"/>
      <c r="AM73" s="1054"/>
      <c r="AN73" s="1055"/>
      <c r="AW73" s="1"/>
      <c r="AX73" s="1"/>
      <c r="AY73" s="1"/>
      <c r="AZ73" s="1"/>
      <c r="BA73" s="1"/>
      <c r="BB73" s="1"/>
      <c r="BC73" s="1"/>
    </row>
    <row r="74" spans="2:56" ht="21.75" customHeight="1">
      <c r="B74" s="1079"/>
      <c r="C74" s="1080"/>
      <c r="D74" s="1080"/>
      <c r="E74" s="1080"/>
      <c r="F74" s="1080"/>
      <c r="G74" s="1080"/>
      <c r="H74" s="1080"/>
      <c r="I74" s="1080"/>
      <c r="J74" s="1080"/>
      <c r="K74" s="1056" t="s">
        <v>55</v>
      </c>
      <c r="L74" s="1057"/>
      <c r="M74" s="1057"/>
      <c r="N74" s="1058"/>
      <c r="O74" s="1059"/>
      <c r="P74" s="1060"/>
      <c r="Q74" s="1060"/>
      <c r="R74" s="1060"/>
      <c r="S74" s="1060"/>
      <c r="T74" s="1060"/>
      <c r="U74" s="1061"/>
      <c r="V74" s="1062" t="s">
        <v>56</v>
      </c>
      <c r="W74" s="1063"/>
      <c r="X74" s="1063"/>
      <c r="Y74" s="1063"/>
      <c r="Z74" s="1064"/>
      <c r="AA74" s="1065"/>
      <c r="AB74" s="1065"/>
      <c r="AC74" s="1065"/>
      <c r="AD74" s="1065"/>
      <c r="AE74" s="1065"/>
      <c r="AF74" s="1065"/>
      <c r="AG74" s="1066"/>
      <c r="AH74" s="1067"/>
      <c r="AI74" s="1065"/>
      <c r="AJ74" s="1065"/>
      <c r="AK74" s="1065"/>
      <c r="AL74" s="1065"/>
      <c r="AM74" s="1065"/>
      <c r="AN74" s="1068"/>
      <c r="AW74" s="1"/>
      <c r="AX74" s="1"/>
      <c r="AY74" s="1"/>
      <c r="AZ74" s="1"/>
      <c r="BA74" s="1"/>
      <c r="BB74" s="1"/>
      <c r="BC74" s="1"/>
    </row>
    <row r="75" spans="2:56" ht="18" customHeight="1">
      <c r="B75" s="1256" t="s">
        <v>911</v>
      </c>
      <c r="C75" s="1257"/>
      <c r="D75" s="1257"/>
      <c r="E75" s="1257"/>
      <c r="F75" s="1257"/>
      <c r="G75" s="1257"/>
      <c r="H75" s="1257"/>
      <c r="I75" s="1257"/>
      <c r="J75" s="1257"/>
      <c r="K75" s="1257"/>
      <c r="L75" s="1257"/>
      <c r="M75" s="1257"/>
      <c r="N75" s="1258"/>
      <c r="O75" s="1094" t="s">
        <v>841</v>
      </c>
      <c r="P75" s="716"/>
      <c r="Q75" s="716"/>
      <c r="R75" s="716"/>
      <c r="S75" s="716"/>
      <c r="T75" s="716"/>
      <c r="U75" s="716"/>
      <c r="V75" s="716"/>
      <c r="W75" s="716"/>
      <c r="X75" s="716"/>
      <c r="Y75" s="716"/>
      <c r="Z75" s="716"/>
      <c r="AA75" s="716"/>
      <c r="AB75" s="716"/>
      <c r="AC75" s="716"/>
      <c r="AD75" s="716"/>
      <c r="AE75" s="716"/>
      <c r="AF75" s="716"/>
      <c r="AG75" s="716"/>
      <c r="AH75" s="716"/>
      <c r="AI75" s="716"/>
      <c r="AJ75" s="716"/>
      <c r="AK75" s="716"/>
      <c r="AL75" s="716"/>
      <c r="AM75" s="716"/>
      <c r="AN75" s="1095"/>
      <c r="AW75" s="1"/>
      <c r="AX75" s="1"/>
      <c r="AY75" s="1"/>
      <c r="AZ75" s="1"/>
      <c r="BA75" s="1"/>
      <c r="BB75" s="1"/>
      <c r="BC75" s="1"/>
    </row>
    <row r="76" spans="2:56" ht="18" customHeight="1">
      <c r="B76" s="1259"/>
      <c r="C76" s="1260"/>
      <c r="D76" s="1260"/>
      <c r="E76" s="1260"/>
      <c r="F76" s="1260"/>
      <c r="G76" s="1260"/>
      <c r="H76" s="1260"/>
      <c r="I76" s="1260"/>
      <c r="J76" s="1260"/>
      <c r="K76" s="1260"/>
      <c r="L76" s="1260"/>
      <c r="M76" s="1260"/>
      <c r="N76" s="1261"/>
      <c r="O76" s="1096"/>
      <c r="P76" s="1097"/>
      <c r="Q76" s="1098"/>
      <c r="R76" s="1089" t="s">
        <v>844</v>
      </c>
      <c r="S76" s="1089"/>
      <c r="T76" s="1089"/>
      <c r="U76" s="1089"/>
      <c r="V76" s="1089"/>
      <c r="W76" s="1089"/>
      <c r="X76" s="1089"/>
      <c r="Y76" s="1089"/>
      <c r="Z76" s="1089"/>
      <c r="AA76" s="1089"/>
      <c r="AB76" s="1096"/>
      <c r="AC76" s="1097"/>
      <c r="AD76" s="1098"/>
      <c r="AE76" s="1089" t="s">
        <v>848</v>
      </c>
      <c r="AF76" s="1089"/>
      <c r="AG76" s="1089"/>
      <c r="AH76" s="1089"/>
      <c r="AI76" s="1089"/>
      <c r="AJ76" s="1089"/>
      <c r="AK76" s="1089"/>
      <c r="AL76" s="1089"/>
      <c r="AM76" s="1089"/>
      <c r="AN76" s="1090"/>
      <c r="AW76" s="1"/>
      <c r="AX76" s="1"/>
      <c r="AY76" s="1"/>
      <c r="AZ76" s="1"/>
      <c r="BA76" s="1"/>
      <c r="BB76" s="1"/>
      <c r="BC76" s="1"/>
    </row>
    <row r="77" spans="2:56" ht="18" customHeight="1">
      <c r="B77" s="1259"/>
      <c r="C77" s="1260"/>
      <c r="D77" s="1260"/>
      <c r="E77" s="1260"/>
      <c r="F77" s="1260"/>
      <c r="G77" s="1260"/>
      <c r="H77" s="1260"/>
      <c r="I77" s="1260"/>
      <c r="J77" s="1260"/>
      <c r="K77" s="1260"/>
      <c r="L77" s="1260"/>
      <c r="M77" s="1260"/>
      <c r="N77" s="1261"/>
      <c r="O77" s="1096"/>
      <c r="P77" s="1097"/>
      <c r="Q77" s="1098"/>
      <c r="R77" s="1089" t="s">
        <v>845</v>
      </c>
      <c r="S77" s="1089"/>
      <c r="T77" s="1089"/>
      <c r="U77" s="1089"/>
      <c r="V77" s="1089"/>
      <c r="W77" s="1089"/>
      <c r="X77" s="1089"/>
      <c r="Y77" s="1089"/>
      <c r="Z77" s="1089"/>
      <c r="AA77" s="1089"/>
      <c r="AB77" s="1096"/>
      <c r="AC77" s="1097"/>
      <c r="AD77" s="1098"/>
      <c r="AE77" s="1089" t="s">
        <v>849</v>
      </c>
      <c r="AF77" s="1089"/>
      <c r="AG77" s="1089"/>
      <c r="AH77" s="1089"/>
      <c r="AI77" s="1089"/>
      <c r="AJ77" s="1089"/>
      <c r="AK77" s="1089"/>
      <c r="AL77" s="1089"/>
      <c r="AM77" s="1089"/>
      <c r="AN77" s="1090"/>
      <c r="AW77" s="1"/>
      <c r="AX77" s="1"/>
      <c r="AY77" s="1"/>
      <c r="AZ77" s="1"/>
      <c r="BA77" s="1"/>
      <c r="BB77" s="1"/>
      <c r="BC77" s="1"/>
    </row>
    <row r="78" spans="2:56" ht="18" customHeight="1">
      <c r="B78" s="1259"/>
      <c r="C78" s="1260"/>
      <c r="D78" s="1260"/>
      <c r="E78" s="1260"/>
      <c r="F78" s="1260"/>
      <c r="G78" s="1260"/>
      <c r="H78" s="1260"/>
      <c r="I78" s="1260"/>
      <c r="J78" s="1260"/>
      <c r="K78" s="1260"/>
      <c r="L78" s="1260"/>
      <c r="M78" s="1260"/>
      <c r="N78" s="1261"/>
      <c r="O78" s="1096"/>
      <c r="P78" s="1097"/>
      <c r="Q78" s="1098"/>
      <c r="R78" s="1089" t="s">
        <v>846</v>
      </c>
      <c r="S78" s="1089"/>
      <c r="T78" s="1089"/>
      <c r="U78" s="1089"/>
      <c r="V78" s="1089"/>
      <c r="W78" s="1089"/>
      <c r="X78" s="1089"/>
      <c r="Y78" s="1089"/>
      <c r="Z78" s="1089"/>
      <c r="AA78" s="1089"/>
      <c r="AB78" s="1096"/>
      <c r="AC78" s="1097"/>
      <c r="AD78" s="1098"/>
      <c r="AE78" s="1089" t="s">
        <v>905</v>
      </c>
      <c r="AF78" s="1089"/>
      <c r="AG78" s="1089"/>
      <c r="AH78" s="1089"/>
      <c r="AI78" s="1089"/>
      <c r="AJ78" s="1089"/>
      <c r="AK78" s="1089"/>
      <c r="AL78" s="1089"/>
      <c r="AM78" s="1089"/>
      <c r="AN78" s="1090"/>
      <c r="AW78" s="1"/>
      <c r="AX78" s="1"/>
      <c r="AY78" s="1"/>
      <c r="AZ78" s="1"/>
      <c r="BA78" s="1"/>
      <c r="BB78" s="1"/>
      <c r="BC78" s="1"/>
    </row>
    <row r="79" spans="2:56" ht="18" customHeight="1">
      <c r="B79" s="1259"/>
      <c r="C79" s="1260"/>
      <c r="D79" s="1260"/>
      <c r="E79" s="1260"/>
      <c r="F79" s="1260"/>
      <c r="G79" s="1260"/>
      <c r="H79" s="1260"/>
      <c r="I79" s="1260"/>
      <c r="J79" s="1260"/>
      <c r="K79" s="1260"/>
      <c r="L79" s="1260"/>
      <c r="M79" s="1260"/>
      <c r="N79" s="1261"/>
      <c r="O79" s="1096"/>
      <c r="P79" s="1097"/>
      <c r="Q79" s="1098"/>
      <c r="R79" s="1089" t="s">
        <v>847</v>
      </c>
      <c r="S79" s="1089"/>
      <c r="T79" s="1089"/>
      <c r="U79" s="1089"/>
      <c r="V79" s="1089"/>
      <c r="W79" s="1089"/>
      <c r="X79" s="1089"/>
      <c r="Y79" s="1089"/>
      <c r="Z79" s="1089"/>
      <c r="AA79" s="1089"/>
      <c r="AB79" s="672" t="s">
        <v>904</v>
      </c>
      <c r="AC79" s="673"/>
      <c r="AD79" s="673"/>
      <c r="AE79" s="673"/>
      <c r="AF79" s="673"/>
      <c r="AG79" s="673"/>
      <c r="AH79" s="673"/>
      <c r="AI79" s="673"/>
      <c r="AJ79" s="673"/>
      <c r="AK79" s="673"/>
      <c r="AL79" s="673"/>
      <c r="AM79" s="673"/>
      <c r="AN79" s="674"/>
      <c r="AW79" s="1"/>
      <c r="AX79" s="1"/>
      <c r="AY79" s="1"/>
      <c r="AZ79" s="1"/>
      <c r="BA79" s="1"/>
      <c r="BB79" s="1"/>
      <c r="BC79" s="1"/>
    </row>
    <row r="80" spans="2:56" ht="18" customHeight="1">
      <c r="B80" s="1259"/>
      <c r="C80" s="1260"/>
      <c r="D80" s="1260"/>
      <c r="E80" s="1260"/>
      <c r="F80" s="1260"/>
      <c r="G80" s="1260"/>
      <c r="H80" s="1260"/>
      <c r="I80" s="1260"/>
      <c r="J80" s="1260"/>
      <c r="K80" s="1260"/>
      <c r="L80" s="1260"/>
      <c r="M80" s="1260"/>
      <c r="N80" s="1261"/>
      <c r="O80" s="1091" t="s">
        <v>842</v>
      </c>
      <c r="P80" s="1092"/>
      <c r="Q80" s="1092"/>
      <c r="R80" s="1092"/>
      <c r="S80" s="1092"/>
      <c r="T80" s="1092"/>
      <c r="U80" s="1092"/>
      <c r="V80" s="1092"/>
      <c r="W80" s="1092"/>
      <c r="X80" s="1092"/>
      <c r="Y80" s="1092"/>
      <c r="Z80" s="1092"/>
      <c r="AA80" s="1092"/>
      <c r="AB80" s="1092"/>
      <c r="AC80" s="1093"/>
      <c r="AD80" s="1106"/>
      <c r="AE80" s="1060"/>
      <c r="AF80" s="1060"/>
      <c r="AG80" s="1060"/>
      <c r="AH80" s="1060"/>
      <c r="AI80" s="1060"/>
      <c r="AJ80" s="1060"/>
      <c r="AK80" s="1060"/>
      <c r="AL80" s="1060"/>
      <c r="AM80" s="1060"/>
      <c r="AN80" s="1230"/>
      <c r="AW80" s="1"/>
      <c r="AX80" s="1"/>
      <c r="AY80" s="1"/>
      <c r="AZ80" s="1"/>
      <c r="BA80" s="1"/>
      <c r="BB80" s="1"/>
      <c r="BC80" s="1"/>
    </row>
    <row r="81" spans="1:55" ht="17.25" customHeight="1">
      <c r="B81" s="1271" t="s">
        <v>912</v>
      </c>
      <c r="C81" s="1272"/>
      <c r="D81" s="1272"/>
      <c r="E81" s="1272"/>
      <c r="F81" s="1272"/>
      <c r="G81" s="1272"/>
      <c r="H81" s="1272"/>
      <c r="I81" s="1272"/>
      <c r="J81" s="1272"/>
      <c r="K81" s="1272"/>
      <c r="L81" s="1096"/>
      <c r="M81" s="1097"/>
      <c r="N81" s="1098"/>
      <c r="O81" s="1275" t="s">
        <v>867</v>
      </c>
      <c r="P81" s="1275"/>
      <c r="Q81" s="1275"/>
      <c r="R81" s="1275"/>
      <c r="S81" s="1275"/>
      <c r="T81" s="1275"/>
      <c r="U81" s="1275"/>
      <c r="V81" s="1275"/>
      <c r="W81" s="1275"/>
      <c r="X81" s="1275"/>
      <c r="Y81" s="1275"/>
      <c r="Z81" s="1275"/>
      <c r="AA81" s="1275"/>
      <c r="AB81" s="1275"/>
      <c r="AC81" s="1275"/>
      <c r="AD81" s="1282" t="s">
        <v>869</v>
      </c>
      <c r="AE81" s="1283"/>
      <c r="AF81" s="1284"/>
      <c r="AG81" s="1231" t="s">
        <v>871</v>
      </c>
      <c r="AH81" s="1232"/>
      <c r="AI81" s="1232"/>
      <c r="AJ81" s="1232"/>
      <c r="AK81" s="1232"/>
      <c r="AL81" s="1232"/>
      <c r="AM81" s="1232"/>
      <c r="AN81" s="1233"/>
      <c r="AW81" s="1"/>
      <c r="AX81" s="1"/>
      <c r="AY81" s="1"/>
      <c r="AZ81" s="1"/>
      <c r="BA81" s="1"/>
      <c r="BB81" s="1"/>
      <c r="BC81" s="1"/>
    </row>
    <row r="82" spans="1:55" ht="17.25" customHeight="1" thickBot="1">
      <c r="B82" s="1273"/>
      <c r="C82" s="1274"/>
      <c r="D82" s="1274"/>
      <c r="E82" s="1274"/>
      <c r="F82" s="1274"/>
      <c r="G82" s="1274"/>
      <c r="H82" s="1274"/>
      <c r="I82" s="1274"/>
      <c r="J82" s="1274"/>
      <c r="K82" s="1274"/>
      <c r="L82" s="1279"/>
      <c r="M82" s="1280"/>
      <c r="N82" s="1281"/>
      <c r="O82" s="1276" t="s">
        <v>868</v>
      </c>
      <c r="P82" s="1277"/>
      <c r="Q82" s="1277"/>
      <c r="R82" s="1277"/>
      <c r="S82" s="1277"/>
      <c r="T82" s="1277"/>
      <c r="U82" s="1277"/>
      <c r="V82" s="1277"/>
      <c r="W82" s="1277"/>
      <c r="X82" s="1277"/>
      <c r="Y82" s="1277"/>
      <c r="Z82" s="1277"/>
      <c r="AA82" s="1277"/>
      <c r="AB82" s="1277"/>
      <c r="AC82" s="1278"/>
      <c r="AD82" s="1285" t="s">
        <v>870</v>
      </c>
      <c r="AE82" s="1286"/>
      <c r="AF82" s="1287"/>
      <c r="AG82" s="1234" t="s">
        <v>871</v>
      </c>
      <c r="AH82" s="1235"/>
      <c r="AI82" s="1235"/>
      <c r="AJ82" s="1235"/>
      <c r="AK82" s="1235"/>
      <c r="AL82" s="1235"/>
      <c r="AM82" s="1235"/>
      <c r="AN82" s="1236"/>
      <c r="AW82" s="1"/>
      <c r="AX82" s="1"/>
      <c r="AY82" s="1"/>
      <c r="AZ82" s="1"/>
      <c r="BA82" s="1"/>
      <c r="BB82" s="1"/>
      <c r="BC82" s="1"/>
    </row>
    <row r="83" spans="1:55" ht="2.4500000000000002" customHeight="1">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3"/>
      <c r="AF83" s="33"/>
      <c r="AG83" s="34"/>
      <c r="AH83" s="34"/>
      <c r="AI83" s="34"/>
      <c r="AW83" s="1"/>
      <c r="AX83" s="1"/>
      <c r="AY83" s="1"/>
      <c r="AZ83" s="1"/>
      <c r="BA83" s="1"/>
      <c r="BB83" s="1"/>
    </row>
    <row r="84" spans="1:55" s="24" customFormat="1" ht="39.75" customHeight="1">
      <c r="B84" s="212" t="s">
        <v>57</v>
      </c>
      <c r="C84" s="213"/>
      <c r="D84" s="1088" t="s">
        <v>765</v>
      </c>
      <c r="E84" s="1088"/>
      <c r="F84" s="1088"/>
      <c r="G84" s="1088"/>
      <c r="H84" s="1088"/>
      <c r="I84" s="1088"/>
      <c r="J84" s="1088"/>
      <c r="K84" s="1088"/>
      <c r="L84" s="1088"/>
      <c r="M84" s="1088"/>
      <c r="N84" s="1088"/>
      <c r="O84" s="1088"/>
      <c r="P84" s="1088"/>
      <c r="Q84" s="1088"/>
      <c r="R84" s="1088"/>
      <c r="S84" s="1088"/>
      <c r="T84" s="1088"/>
      <c r="U84" s="1088"/>
      <c r="V84" s="1088"/>
      <c r="W84" s="1088"/>
      <c r="X84" s="1088"/>
      <c r="Y84" s="1088"/>
      <c r="Z84" s="1088"/>
      <c r="AA84" s="1088"/>
      <c r="AB84" s="1088"/>
      <c r="AC84" s="1088"/>
      <c r="AD84" s="1088"/>
      <c r="AE84" s="1088"/>
      <c r="AF84" s="1088"/>
      <c r="AG84" s="1088"/>
      <c r="AH84" s="1088"/>
      <c r="AI84" s="1088"/>
      <c r="AJ84" s="1088"/>
      <c r="AK84" s="1088"/>
      <c r="AL84" s="1088"/>
      <c r="AM84" s="1088"/>
      <c r="AN84" s="1088"/>
      <c r="AO84" s="1088"/>
      <c r="AP84" s="1"/>
      <c r="AQ84" s="1"/>
      <c r="AR84" s="1"/>
      <c r="AS84" s="1"/>
      <c r="AT84" s="1"/>
      <c r="AU84" s="1"/>
      <c r="AV84" s="1"/>
      <c r="AW84" s="1"/>
      <c r="AX84" s="1"/>
      <c r="AY84" s="1"/>
      <c r="AZ84" s="1"/>
      <c r="BA84" s="1"/>
      <c r="BB84" s="1"/>
    </row>
    <row r="85" spans="1:55" s="24" customFormat="1" ht="24" customHeight="1">
      <c r="B85" s="212" t="s">
        <v>58</v>
      </c>
      <c r="C85" s="213"/>
      <c r="D85" s="1088" t="s">
        <v>865</v>
      </c>
      <c r="E85" s="1088"/>
      <c r="F85" s="1088"/>
      <c r="G85" s="1088"/>
      <c r="H85" s="1088"/>
      <c r="I85" s="1088"/>
      <c r="J85" s="1088"/>
      <c r="K85" s="1088"/>
      <c r="L85" s="1088"/>
      <c r="M85" s="1088"/>
      <c r="N85" s="1088"/>
      <c r="O85" s="1088"/>
      <c r="P85" s="1088"/>
      <c r="Q85" s="1088"/>
      <c r="R85" s="1088"/>
      <c r="S85" s="1088"/>
      <c r="T85" s="1088"/>
      <c r="U85" s="1088"/>
      <c r="V85" s="1088"/>
      <c r="W85" s="1088"/>
      <c r="X85" s="1088"/>
      <c r="Y85" s="1088"/>
      <c r="Z85" s="1088"/>
      <c r="AA85" s="1088"/>
      <c r="AB85" s="1088"/>
      <c r="AC85" s="1088"/>
      <c r="AD85" s="1088"/>
      <c r="AE85" s="1088"/>
      <c r="AF85" s="1088"/>
      <c r="AG85" s="1088"/>
      <c r="AH85" s="1088"/>
      <c r="AI85" s="1088"/>
      <c r="AJ85" s="1088"/>
      <c r="AK85" s="1088"/>
      <c r="AL85" s="1088"/>
      <c r="AM85" s="1088"/>
      <c r="AN85" s="1088"/>
      <c r="AO85" s="1088"/>
      <c r="AP85" s="1"/>
      <c r="AR85" s="1"/>
      <c r="AS85" s="1"/>
      <c r="AT85" s="1"/>
      <c r="AU85" s="1"/>
      <c r="AV85" s="1"/>
      <c r="AW85" s="1"/>
      <c r="AX85" s="1"/>
      <c r="AY85" s="1"/>
      <c r="AZ85" s="1"/>
      <c r="BA85" s="1"/>
      <c r="BB85" s="1"/>
    </row>
    <row r="86" spans="1:55" s="24" customFormat="1" ht="24" customHeight="1">
      <c r="A86" s="25"/>
      <c r="B86" s="212" t="s">
        <v>59</v>
      </c>
      <c r="C86" s="213"/>
      <c r="D86" s="1088" t="s">
        <v>60</v>
      </c>
      <c r="E86" s="1088"/>
      <c r="F86" s="1088"/>
      <c r="G86" s="1088"/>
      <c r="H86" s="1088"/>
      <c r="I86" s="1088"/>
      <c r="J86" s="1088"/>
      <c r="K86" s="1088"/>
      <c r="L86" s="1088"/>
      <c r="M86" s="1088"/>
      <c r="N86" s="1088"/>
      <c r="O86" s="1088"/>
      <c r="P86" s="1088"/>
      <c r="Q86" s="1088"/>
      <c r="R86" s="1088"/>
      <c r="S86" s="1088"/>
      <c r="T86" s="1088"/>
      <c r="U86" s="1088"/>
      <c r="V86" s="1088"/>
      <c r="W86" s="1088"/>
      <c r="X86" s="1088"/>
      <c r="Y86" s="1088"/>
      <c r="Z86" s="1088"/>
      <c r="AA86" s="1088"/>
      <c r="AB86" s="1088"/>
      <c r="AC86" s="1088"/>
      <c r="AD86" s="1088"/>
      <c r="AE86" s="1088"/>
      <c r="AF86" s="1088"/>
      <c r="AG86" s="1088"/>
      <c r="AH86" s="1088"/>
      <c r="AI86" s="1088"/>
      <c r="AJ86" s="1088"/>
      <c r="AK86" s="1088"/>
      <c r="AL86" s="1088"/>
      <c r="AM86" s="1088"/>
      <c r="AN86" s="1088"/>
      <c r="AO86" s="214"/>
      <c r="AP86" s="1"/>
      <c r="AR86" s="1"/>
      <c r="AS86" s="1"/>
      <c r="AT86" s="1"/>
      <c r="AU86" s="1"/>
      <c r="AV86" s="1"/>
      <c r="AW86" s="1"/>
      <c r="AX86" s="1"/>
      <c r="AY86" s="1"/>
      <c r="AZ86" s="1"/>
      <c r="BA86" s="1"/>
      <c r="BB86" s="1"/>
    </row>
    <row r="87" spans="1:55" s="24" customFormat="1" ht="24" customHeight="1">
      <c r="A87" s="25"/>
      <c r="B87" s="212" t="s">
        <v>61</v>
      </c>
      <c r="C87" s="213"/>
      <c r="D87" s="1088" t="s">
        <v>62</v>
      </c>
      <c r="E87" s="1088"/>
      <c r="F87" s="1088"/>
      <c r="G87" s="1088"/>
      <c r="H87" s="1088"/>
      <c r="I87" s="1088"/>
      <c r="J87" s="1088"/>
      <c r="K87" s="1088"/>
      <c r="L87" s="1088"/>
      <c r="M87" s="1088"/>
      <c r="N87" s="1088"/>
      <c r="O87" s="1088"/>
      <c r="P87" s="1088"/>
      <c r="Q87" s="1088"/>
      <c r="R87" s="1088"/>
      <c r="S87" s="1088"/>
      <c r="T87" s="1088"/>
      <c r="U87" s="1088"/>
      <c r="V87" s="1088"/>
      <c r="W87" s="1088"/>
      <c r="X87" s="1088"/>
      <c r="Y87" s="1088"/>
      <c r="Z87" s="1088"/>
      <c r="AA87" s="1088"/>
      <c r="AB87" s="1088"/>
      <c r="AC87" s="1088"/>
      <c r="AD87" s="1088"/>
      <c r="AE87" s="1088"/>
      <c r="AF87" s="1088"/>
      <c r="AG87" s="1088"/>
      <c r="AH87" s="1088"/>
      <c r="AI87" s="1088"/>
      <c r="AJ87" s="1088"/>
      <c r="AK87" s="1088"/>
      <c r="AL87" s="1088"/>
      <c r="AM87" s="1088"/>
      <c r="AN87" s="1088"/>
      <c r="AO87" s="214"/>
      <c r="AP87" s="1"/>
    </row>
    <row r="88" spans="1:55" s="24" customFormat="1" ht="13.35" customHeight="1">
      <c r="A88" s="25"/>
      <c r="B88" s="212" t="s">
        <v>63</v>
      </c>
      <c r="C88" s="213"/>
      <c r="D88" s="215" t="s">
        <v>807</v>
      </c>
      <c r="E88" s="216"/>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7"/>
      <c r="AH88" s="217"/>
      <c r="AI88" s="217"/>
      <c r="AJ88" s="217"/>
      <c r="AK88" s="213"/>
      <c r="AL88" s="214"/>
      <c r="AM88" s="214"/>
      <c r="AN88" s="214"/>
      <c r="AO88" s="214"/>
      <c r="AP88" s="1"/>
    </row>
    <row r="89" spans="1:55" s="24" customFormat="1" ht="13.35" customHeight="1">
      <c r="A89" s="25"/>
      <c r="B89" s="212" t="s">
        <v>64</v>
      </c>
      <c r="C89" s="213"/>
      <c r="D89" s="1088" t="s">
        <v>806</v>
      </c>
      <c r="E89" s="1088"/>
      <c r="F89" s="1088"/>
      <c r="G89" s="1088"/>
      <c r="H89" s="1088"/>
      <c r="I89" s="1088"/>
      <c r="J89" s="1088"/>
      <c r="K89" s="1088"/>
      <c r="L89" s="1088"/>
      <c r="M89" s="1088"/>
      <c r="N89" s="1088"/>
      <c r="O89" s="1088"/>
      <c r="P89" s="1088"/>
      <c r="Q89" s="1088"/>
      <c r="R89" s="1088"/>
      <c r="S89" s="1088"/>
      <c r="T89" s="1088"/>
      <c r="U89" s="1088"/>
      <c r="V89" s="1088"/>
      <c r="W89" s="1088"/>
      <c r="X89" s="1088"/>
      <c r="Y89" s="1088"/>
      <c r="Z89" s="1088"/>
      <c r="AA89" s="1088"/>
      <c r="AB89" s="1088"/>
      <c r="AC89" s="1088"/>
      <c r="AD89" s="1088"/>
      <c r="AE89" s="1088"/>
      <c r="AF89" s="1088"/>
      <c r="AG89" s="1088"/>
      <c r="AH89" s="1088"/>
      <c r="AI89" s="1088"/>
      <c r="AJ89" s="1088"/>
      <c r="AK89" s="1088"/>
      <c r="AL89" s="1088"/>
      <c r="AM89" s="1088"/>
      <c r="AN89" s="1088"/>
      <c r="AO89" s="1088"/>
      <c r="AP89" s="1"/>
    </row>
    <row r="90" spans="1:55" s="24" customFormat="1" ht="10.7" customHeight="1">
      <c r="A90" s="25"/>
      <c r="B90" s="212"/>
      <c r="C90" s="213"/>
      <c r="D90" s="1088"/>
      <c r="E90" s="1088"/>
      <c r="F90" s="1088"/>
      <c r="G90" s="1088"/>
      <c r="H90" s="1088"/>
      <c r="I90" s="1088"/>
      <c r="J90" s="1088"/>
      <c r="K90" s="1088"/>
      <c r="L90" s="1088"/>
      <c r="M90" s="1088"/>
      <c r="N90" s="1088"/>
      <c r="O90" s="1088"/>
      <c r="P90" s="1088"/>
      <c r="Q90" s="1088"/>
      <c r="R90" s="1088"/>
      <c r="S90" s="1088"/>
      <c r="T90" s="1088"/>
      <c r="U90" s="1088"/>
      <c r="V90" s="1088"/>
      <c r="W90" s="1088"/>
      <c r="X90" s="1088"/>
      <c r="Y90" s="1088"/>
      <c r="Z90" s="1088"/>
      <c r="AA90" s="1088"/>
      <c r="AB90" s="1088"/>
      <c r="AC90" s="1088"/>
      <c r="AD90" s="1088"/>
      <c r="AE90" s="1088"/>
      <c r="AF90" s="1088"/>
      <c r="AG90" s="1088"/>
      <c r="AH90" s="1088"/>
      <c r="AI90" s="1088"/>
      <c r="AJ90" s="1088"/>
      <c r="AK90" s="1088"/>
      <c r="AL90" s="1088"/>
      <c r="AM90" s="1088"/>
      <c r="AN90" s="1088"/>
      <c r="AO90" s="1088"/>
      <c r="AP90" s="1"/>
    </row>
    <row r="91" spans="1:55" s="24" customFormat="1" ht="13.35" customHeight="1">
      <c r="A91" s="27"/>
      <c r="B91" s="212" t="s">
        <v>65</v>
      </c>
      <c r="C91" s="213"/>
      <c r="D91" s="216" t="s">
        <v>66</v>
      </c>
      <c r="E91" s="216"/>
      <c r="F91" s="217"/>
      <c r="G91" s="217"/>
      <c r="H91" s="217"/>
      <c r="I91" s="217"/>
      <c r="J91" s="217"/>
      <c r="K91" s="217"/>
      <c r="L91" s="217"/>
      <c r="M91" s="217"/>
      <c r="N91" s="217"/>
      <c r="O91" s="217"/>
      <c r="P91" s="217"/>
      <c r="Q91" s="217"/>
      <c r="R91" s="217"/>
      <c r="S91" s="217"/>
      <c r="T91" s="217"/>
      <c r="U91" s="217"/>
      <c r="V91" s="217"/>
      <c r="W91" s="217"/>
      <c r="X91" s="217"/>
      <c r="Y91" s="217"/>
      <c r="Z91" s="217"/>
      <c r="AA91" s="217"/>
      <c r="AB91" s="217"/>
      <c r="AC91" s="217"/>
      <c r="AD91" s="217"/>
      <c r="AE91" s="217"/>
      <c r="AF91" s="217"/>
      <c r="AG91" s="217"/>
      <c r="AH91" s="217"/>
      <c r="AI91" s="217"/>
      <c r="AJ91" s="217"/>
      <c r="AK91" s="217"/>
      <c r="AL91" s="217"/>
      <c r="AM91" s="214"/>
      <c r="AN91" s="214"/>
      <c r="AO91" s="214"/>
      <c r="AP91" s="1"/>
    </row>
    <row r="92" spans="1:55" s="24" customFormat="1" ht="13.35" customHeight="1">
      <c r="A92" s="27"/>
      <c r="B92" s="212" t="s">
        <v>67</v>
      </c>
      <c r="C92" s="213"/>
      <c r="D92" s="215" t="s">
        <v>68</v>
      </c>
      <c r="E92" s="218"/>
      <c r="F92" s="219"/>
      <c r="G92" s="219"/>
      <c r="H92" s="219"/>
      <c r="I92" s="219"/>
      <c r="J92" s="219"/>
      <c r="K92" s="219"/>
      <c r="L92" s="219"/>
      <c r="M92" s="219"/>
      <c r="N92" s="219"/>
      <c r="O92" s="219"/>
      <c r="P92" s="219"/>
      <c r="Q92" s="219"/>
      <c r="R92" s="219"/>
      <c r="S92" s="219"/>
      <c r="T92" s="219"/>
      <c r="U92" s="219"/>
      <c r="V92" s="219"/>
      <c r="W92" s="219"/>
      <c r="X92" s="219"/>
      <c r="Y92" s="219"/>
      <c r="Z92" s="219"/>
      <c r="AA92" s="219"/>
      <c r="AB92" s="219"/>
      <c r="AC92" s="219"/>
      <c r="AD92" s="219"/>
      <c r="AE92" s="219"/>
      <c r="AF92" s="219"/>
      <c r="AG92" s="219"/>
      <c r="AH92" s="219"/>
      <c r="AI92" s="219"/>
      <c r="AJ92" s="217"/>
      <c r="AK92" s="213"/>
      <c r="AL92" s="214"/>
      <c r="AM92" s="214"/>
      <c r="AN92" s="214"/>
      <c r="AO92" s="214"/>
      <c r="AP92" s="1"/>
    </row>
    <row r="93" spans="1:55" s="24" customFormat="1" ht="13.35" customHeight="1">
      <c r="A93" s="25"/>
      <c r="B93" s="212" t="s">
        <v>69</v>
      </c>
      <c r="C93" s="213"/>
      <c r="D93" s="216" t="s">
        <v>70</v>
      </c>
      <c r="E93" s="216"/>
      <c r="F93" s="217"/>
      <c r="G93" s="217"/>
      <c r="H93" s="217"/>
      <c r="I93" s="217"/>
      <c r="J93" s="217"/>
      <c r="K93" s="217"/>
      <c r="L93" s="217"/>
      <c r="M93" s="217"/>
      <c r="N93" s="217"/>
      <c r="O93" s="217"/>
      <c r="P93" s="217"/>
      <c r="Q93" s="217"/>
      <c r="R93" s="217"/>
      <c r="S93" s="217"/>
      <c r="T93" s="217"/>
      <c r="U93" s="217"/>
      <c r="V93" s="217"/>
      <c r="W93" s="217"/>
      <c r="X93" s="217"/>
      <c r="Y93" s="217"/>
      <c r="Z93" s="217"/>
      <c r="AA93" s="217"/>
      <c r="AB93" s="217"/>
      <c r="AC93" s="217"/>
      <c r="AD93" s="217"/>
      <c r="AE93" s="217"/>
      <c r="AF93" s="217"/>
      <c r="AG93" s="217"/>
      <c r="AH93" s="217"/>
      <c r="AI93" s="217"/>
      <c r="AJ93" s="217"/>
      <c r="AK93" s="213"/>
      <c r="AL93" s="214"/>
      <c r="AM93" s="214"/>
      <c r="AN93" s="214"/>
      <c r="AO93" s="214"/>
      <c r="AP93" s="1"/>
    </row>
    <row r="94" spans="1:55" s="24" customFormat="1" ht="13.35" customHeight="1">
      <c r="A94" s="25"/>
      <c r="B94" s="212" t="s">
        <v>71</v>
      </c>
      <c r="C94" s="213"/>
      <c r="D94" s="216" t="s">
        <v>72</v>
      </c>
      <c r="E94" s="216"/>
      <c r="F94" s="217"/>
      <c r="G94" s="217"/>
      <c r="H94" s="217"/>
      <c r="I94" s="217"/>
      <c r="J94" s="217"/>
      <c r="K94" s="217"/>
      <c r="L94" s="217"/>
      <c r="M94" s="217"/>
      <c r="N94" s="217"/>
      <c r="O94" s="217"/>
      <c r="P94" s="217"/>
      <c r="Q94" s="217"/>
      <c r="R94" s="217"/>
      <c r="S94" s="217"/>
      <c r="T94" s="217"/>
      <c r="U94" s="217"/>
      <c r="V94" s="217"/>
      <c r="W94" s="217"/>
      <c r="X94" s="217"/>
      <c r="Y94" s="217"/>
      <c r="Z94" s="217"/>
      <c r="AA94" s="217"/>
      <c r="AB94" s="217"/>
      <c r="AC94" s="217"/>
      <c r="AD94" s="217"/>
      <c r="AE94" s="217"/>
      <c r="AF94" s="217"/>
      <c r="AG94" s="217"/>
      <c r="AH94" s="217"/>
      <c r="AI94" s="217"/>
      <c r="AJ94" s="217"/>
      <c r="AK94" s="213"/>
      <c r="AL94" s="214"/>
      <c r="AM94" s="214"/>
      <c r="AN94" s="214"/>
      <c r="AO94" s="214"/>
      <c r="AP94" s="1"/>
    </row>
    <row r="95" spans="1:55" s="24" customFormat="1" ht="13.35" customHeight="1">
      <c r="A95" s="25"/>
      <c r="B95" s="212" t="s">
        <v>73</v>
      </c>
      <c r="C95" s="213"/>
      <c r="D95" s="216" t="s">
        <v>74</v>
      </c>
      <c r="E95" s="216"/>
      <c r="F95" s="217"/>
      <c r="G95" s="217"/>
      <c r="H95" s="217"/>
      <c r="I95" s="217"/>
      <c r="J95" s="217"/>
      <c r="K95" s="217"/>
      <c r="L95" s="217"/>
      <c r="M95" s="217"/>
      <c r="N95" s="217"/>
      <c r="O95" s="217"/>
      <c r="P95" s="217"/>
      <c r="Q95" s="217"/>
      <c r="R95" s="217"/>
      <c r="S95" s="217"/>
      <c r="T95" s="217"/>
      <c r="U95" s="217"/>
      <c r="V95" s="217"/>
      <c r="W95" s="217"/>
      <c r="X95" s="217"/>
      <c r="Y95" s="217"/>
      <c r="Z95" s="217"/>
      <c r="AA95" s="217"/>
      <c r="AB95" s="217"/>
      <c r="AC95" s="217"/>
      <c r="AD95" s="217"/>
      <c r="AE95" s="217"/>
      <c r="AF95" s="217"/>
      <c r="AG95" s="217"/>
      <c r="AH95" s="217"/>
      <c r="AI95" s="217"/>
      <c r="AJ95" s="217"/>
      <c r="AK95" s="213"/>
      <c r="AL95" s="214"/>
      <c r="AM95" s="214"/>
      <c r="AN95" s="214"/>
      <c r="AO95" s="214"/>
      <c r="AP95" s="1"/>
    </row>
    <row r="96" spans="1:55" s="24" customFormat="1">
      <c r="A96" s="25"/>
      <c r="B96" s="212" t="s">
        <v>75</v>
      </c>
      <c r="C96" s="213"/>
      <c r="D96" s="216" t="s">
        <v>76</v>
      </c>
      <c r="E96" s="216"/>
      <c r="F96" s="217"/>
      <c r="G96" s="217"/>
      <c r="H96" s="217"/>
      <c r="I96" s="217"/>
      <c r="J96" s="217"/>
      <c r="K96" s="217"/>
      <c r="L96" s="217"/>
      <c r="M96" s="217"/>
      <c r="N96" s="217"/>
      <c r="O96" s="217"/>
      <c r="P96" s="217"/>
      <c r="Q96" s="217"/>
      <c r="R96" s="217"/>
      <c r="S96" s="217"/>
      <c r="T96" s="217"/>
      <c r="U96" s="217"/>
      <c r="V96" s="217"/>
      <c r="W96" s="217"/>
      <c r="X96" s="217"/>
      <c r="Y96" s="217"/>
      <c r="Z96" s="217"/>
      <c r="AA96" s="217"/>
      <c r="AB96" s="217"/>
      <c r="AC96" s="217"/>
      <c r="AD96" s="217"/>
      <c r="AE96" s="217"/>
      <c r="AF96" s="217"/>
      <c r="AG96" s="217"/>
      <c r="AH96" s="217"/>
      <c r="AI96" s="217"/>
      <c r="AJ96" s="217"/>
      <c r="AK96" s="213"/>
      <c r="AL96" s="214"/>
      <c r="AM96" s="214"/>
      <c r="AN96" s="214"/>
      <c r="AO96" s="214"/>
      <c r="AP96" s="1"/>
      <c r="AQ96" s="1"/>
      <c r="AR96" s="1"/>
      <c r="AS96" s="1"/>
      <c r="AT96" s="1"/>
      <c r="AU96" s="1"/>
      <c r="AV96" s="1"/>
    </row>
    <row r="97" spans="1:48" s="24" customFormat="1" ht="37.5" customHeight="1">
      <c r="A97" s="25"/>
      <c r="B97" s="212" t="s">
        <v>77</v>
      </c>
      <c r="C97" s="213"/>
      <c r="D97" s="1088" t="s">
        <v>913</v>
      </c>
      <c r="E97" s="1088"/>
      <c r="F97" s="1088"/>
      <c r="G97" s="1088"/>
      <c r="H97" s="1088"/>
      <c r="I97" s="1088"/>
      <c r="J97" s="1088"/>
      <c r="K97" s="1088"/>
      <c r="L97" s="1088"/>
      <c r="M97" s="1088"/>
      <c r="N97" s="1088"/>
      <c r="O97" s="1088"/>
      <c r="P97" s="1088"/>
      <c r="Q97" s="1088"/>
      <c r="R97" s="1088"/>
      <c r="S97" s="1088"/>
      <c r="T97" s="1088"/>
      <c r="U97" s="1088"/>
      <c r="V97" s="1088"/>
      <c r="W97" s="1088"/>
      <c r="X97" s="1088"/>
      <c r="Y97" s="1088"/>
      <c r="Z97" s="1088"/>
      <c r="AA97" s="1088"/>
      <c r="AB97" s="1088"/>
      <c r="AC97" s="1088"/>
      <c r="AD97" s="1088"/>
      <c r="AE97" s="1088"/>
      <c r="AF97" s="1088"/>
      <c r="AG97" s="1088"/>
      <c r="AH97" s="1088"/>
      <c r="AI97" s="1088"/>
      <c r="AJ97" s="1088"/>
      <c r="AK97" s="1088"/>
      <c r="AL97" s="1088"/>
      <c r="AM97" s="1088"/>
      <c r="AN97" s="1088"/>
      <c r="AO97" s="1088"/>
      <c r="AP97" s="1"/>
      <c r="AQ97" s="1"/>
      <c r="AR97" s="1"/>
      <c r="AS97" s="1"/>
      <c r="AT97" s="1"/>
      <c r="AU97" s="1"/>
      <c r="AV97" s="1"/>
    </row>
    <row r="98" spans="1:48" s="24" customFormat="1" ht="13.5" customHeight="1">
      <c r="A98" s="25"/>
      <c r="B98" s="212" t="s">
        <v>831</v>
      </c>
      <c r="D98" s="1088" t="s">
        <v>857</v>
      </c>
      <c r="E98" s="1088"/>
      <c r="F98" s="1088"/>
      <c r="G98" s="1088"/>
      <c r="H98" s="1088"/>
      <c r="I98" s="1088"/>
      <c r="J98" s="1088"/>
      <c r="K98" s="1088"/>
      <c r="L98" s="1088"/>
      <c r="M98" s="1088"/>
      <c r="N98" s="1088"/>
      <c r="O98" s="1088"/>
      <c r="P98" s="1088"/>
      <c r="Q98" s="1088"/>
      <c r="R98" s="1088"/>
      <c r="S98" s="1088"/>
      <c r="T98" s="1088"/>
      <c r="U98" s="1088"/>
      <c r="V98" s="1088"/>
      <c r="W98" s="1088"/>
      <c r="X98" s="1088"/>
      <c r="Y98" s="1088"/>
      <c r="Z98" s="1088"/>
      <c r="AA98" s="1088"/>
      <c r="AB98" s="1088"/>
      <c r="AC98" s="1088"/>
      <c r="AD98" s="1088"/>
      <c r="AE98" s="1088"/>
      <c r="AF98" s="1088"/>
      <c r="AG98" s="1088"/>
      <c r="AH98" s="1088"/>
      <c r="AI98" s="1088"/>
      <c r="AJ98" s="1088"/>
      <c r="AK98" s="1088"/>
      <c r="AL98" s="1088"/>
      <c r="AM98" s="1088"/>
      <c r="AN98" s="1088"/>
      <c r="AO98" s="1088"/>
      <c r="AP98" s="1"/>
      <c r="AQ98" s="1"/>
      <c r="AR98" s="1"/>
      <c r="AS98" s="1"/>
      <c r="AT98" s="1"/>
      <c r="AU98" s="1"/>
      <c r="AV98" s="1"/>
    </row>
    <row r="99" spans="1:48" s="24" customFormat="1" ht="12.75" customHeight="1">
      <c r="A99" s="25"/>
      <c r="B99" s="212" t="s">
        <v>843</v>
      </c>
      <c r="C99" s="213"/>
      <c r="D99" s="1088" t="s">
        <v>834</v>
      </c>
      <c r="E99" s="1088"/>
      <c r="F99" s="1088"/>
      <c r="G99" s="1088"/>
      <c r="H99" s="1088"/>
      <c r="I99" s="1088"/>
      <c r="J99" s="1088"/>
      <c r="K99" s="1088"/>
      <c r="L99" s="1088"/>
      <c r="M99" s="1088"/>
      <c r="N99" s="1088"/>
      <c r="O99" s="1088"/>
      <c r="P99" s="1088"/>
      <c r="Q99" s="1088"/>
      <c r="R99" s="1088"/>
      <c r="S99" s="1088"/>
      <c r="T99" s="1088"/>
      <c r="U99" s="1088"/>
      <c r="V99" s="1088"/>
      <c r="W99" s="1088"/>
      <c r="X99" s="1088"/>
      <c r="Y99" s="1088"/>
      <c r="Z99" s="1088"/>
      <c r="AA99" s="1088"/>
      <c r="AB99" s="1088"/>
      <c r="AC99" s="1088"/>
      <c r="AD99" s="1088"/>
      <c r="AE99" s="1088"/>
      <c r="AF99" s="1088"/>
      <c r="AG99" s="1088"/>
      <c r="AH99" s="1088"/>
      <c r="AI99" s="1088"/>
      <c r="AJ99" s="1088"/>
      <c r="AK99" s="1088"/>
      <c r="AL99" s="1088"/>
      <c r="AM99" s="1088"/>
      <c r="AN99" s="1088"/>
      <c r="AO99" s="1088"/>
      <c r="AP99" s="1"/>
      <c r="AQ99" s="1"/>
      <c r="AR99" s="1"/>
      <c r="AS99" s="1"/>
      <c r="AT99" s="1"/>
      <c r="AU99" s="1"/>
      <c r="AV99" s="1"/>
    </row>
    <row r="100" spans="1:48" s="24" customFormat="1" ht="12.75" customHeight="1">
      <c r="A100" s="25"/>
      <c r="B100" s="212" t="s">
        <v>872</v>
      </c>
      <c r="C100" s="213"/>
      <c r="D100" s="1088" t="s">
        <v>873</v>
      </c>
      <c r="E100" s="1088"/>
      <c r="F100" s="1088"/>
      <c r="G100" s="1088"/>
      <c r="H100" s="1088"/>
      <c r="I100" s="1088"/>
      <c r="J100" s="1088"/>
      <c r="K100" s="1088"/>
      <c r="L100" s="1088"/>
      <c r="M100" s="1088"/>
      <c r="N100" s="1088"/>
      <c r="O100" s="1088"/>
      <c r="P100" s="1088"/>
      <c r="Q100" s="1088"/>
      <c r="R100" s="1088"/>
      <c r="S100" s="1088"/>
      <c r="T100" s="1088"/>
      <c r="U100" s="1088"/>
      <c r="V100" s="1088"/>
      <c r="W100" s="1088"/>
      <c r="X100" s="1088"/>
      <c r="Y100" s="1088"/>
      <c r="Z100" s="1088"/>
      <c r="AA100" s="1088"/>
      <c r="AB100" s="1088"/>
      <c r="AC100" s="1088"/>
      <c r="AD100" s="1088"/>
      <c r="AE100" s="1088"/>
      <c r="AF100" s="1088"/>
      <c r="AG100" s="1088"/>
      <c r="AH100" s="1088"/>
      <c r="AI100" s="1088"/>
      <c r="AJ100" s="1088"/>
      <c r="AK100" s="1088"/>
      <c r="AL100" s="1088"/>
      <c r="AM100" s="1088"/>
      <c r="AN100" s="1088"/>
      <c r="AO100" s="1088"/>
      <c r="AP100" s="1"/>
      <c r="AQ100" s="1"/>
      <c r="AR100" s="1"/>
      <c r="AS100" s="1"/>
      <c r="AT100" s="1"/>
      <c r="AU100" s="1"/>
      <c r="AV100" s="1"/>
    </row>
    <row r="101" spans="1:48" s="24" customFormat="1" ht="1.35" hidden="1" customHeight="1">
      <c r="A101" s="25"/>
      <c r="B101" s="47"/>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L101" s="1"/>
      <c r="AM101" s="1"/>
      <c r="AN101" s="1"/>
      <c r="AO101" s="1"/>
      <c r="AP101" s="1"/>
      <c r="AQ101" s="1"/>
      <c r="AR101" s="1"/>
      <c r="AS101" s="1"/>
      <c r="AT101" s="1"/>
      <c r="AU101" s="1"/>
      <c r="AV101" s="1"/>
    </row>
    <row r="102" spans="1:48" ht="18" customHeight="1" thickBot="1">
      <c r="A102" s="181" t="s">
        <v>78</v>
      </c>
      <c r="B102" s="1"/>
      <c r="AB102" s="15"/>
      <c r="AH102" s="31"/>
      <c r="AL102" s="14"/>
      <c r="AM102" s="21"/>
    </row>
    <row r="103" spans="1:48" s="24" customFormat="1" ht="18" customHeight="1">
      <c r="B103" s="202">
        <v>1</v>
      </c>
      <c r="C103" s="203" t="s">
        <v>791</v>
      </c>
      <c r="D103" s="20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223"/>
      <c r="AI103" s="63"/>
      <c r="AJ103" s="63"/>
      <c r="AK103" s="63"/>
      <c r="AL103" s="63"/>
      <c r="AM103" s="63"/>
      <c r="AN103" s="4"/>
      <c r="AO103" s="1"/>
      <c r="AP103" s="1"/>
      <c r="AQ103" s="1"/>
    </row>
    <row r="104" spans="1:48" s="24" customFormat="1" ht="19.350000000000001" customHeight="1">
      <c r="B104" s="205"/>
      <c r="C104" s="206"/>
      <c r="D104" s="725" t="s">
        <v>819</v>
      </c>
      <c r="E104" s="725"/>
      <c r="F104" s="725"/>
      <c r="G104" s="725"/>
      <c r="H104" s="725"/>
      <c r="I104" s="725"/>
      <c r="J104" s="725"/>
      <c r="K104" s="725"/>
      <c r="L104" s="725"/>
      <c r="M104" s="725"/>
      <c r="N104" s="725"/>
      <c r="O104" s="725"/>
      <c r="P104" s="725"/>
      <c r="Q104" s="725"/>
      <c r="R104" s="725"/>
      <c r="S104" s="725"/>
      <c r="T104" s="725"/>
      <c r="U104" s="725"/>
      <c r="V104" s="725"/>
      <c r="W104" s="725"/>
      <c r="X104" s="725"/>
      <c r="Y104" s="725"/>
      <c r="Z104" s="725"/>
      <c r="AA104" s="725"/>
      <c r="AB104" s="725"/>
      <c r="AC104" s="725"/>
      <c r="AD104" s="725"/>
      <c r="AE104" s="725"/>
      <c r="AF104" s="725"/>
      <c r="AG104" s="25"/>
      <c r="AH104" s="675"/>
      <c r="AI104" s="676"/>
      <c r="AJ104" s="676"/>
      <c r="AK104" s="676"/>
      <c r="AL104" s="676"/>
      <c r="AM104" s="676"/>
      <c r="AN104" s="677"/>
      <c r="AO104" s="1"/>
      <c r="AP104" s="1"/>
      <c r="AQ104" s="1"/>
    </row>
    <row r="105" spans="1:48" s="24" customFormat="1" ht="17.25" customHeight="1">
      <c r="B105" s="205"/>
      <c r="C105" s="206"/>
      <c r="D105" s="725"/>
      <c r="E105" s="725"/>
      <c r="F105" s="725"/>
      <c r="G105" s="725"/>
      <c r="H105" s="725"/>
      <c r="I105" s="725"/>
      <c r="J105" s="725"/>
      <c r="K105" s="725"/>
      <c r="L105" s="725"/>
      <c r="M105" s="725"/>
      <c r="N105" s="725"/>
      <c r="O105" s="725"/>
      <c r="P105" s="725"/>
      <c r="Q105" s="725"/>
      <c r="R105" s="725"/>
      <c r="S105" s="725"/>
      <c r="T105" s="725"/>
      <c r="U105" s="725"/>
      <c r="V105" s="725"/>
      <c r="W105" s="725"/>
      <c r="X105" s="725"/>
      <c r="Y105" s="725"/>
      <c r="Z105" s="725"/>
      <c r="AA105" s="725"/>
      <c r="AB105" s="725"/>
      <c r="AC105" s="725"/>
      <c r="AD105" s="725"/>
      <c r="AE105" s="725"/>
      <c r="AF105" s="725"/>
      <c r="AG105" s="25"/>
      <c r="AH105" s="675"/>
      <c r="AI105" s="676"/>
      <c r="AJ105" s="676"/>
      <c r="AK105" s="676"/>
      <c r="AL105" s="676"/>
      <c r="AM105" s="676"/>
      <c r="AN105" s="677"/>
      <c r="AO105" s="1"/>
      <c r="AP105" s="1"/>
    </row>
    <row r="106" spans="1:48" s="24" customFormat="1" ht="18" customHeight="1">
      <c r="B106" s="208"/>
      <c r="C106" s="209"/>
      <c r="D106" s="690"/>
      <c r="E106" s="691"/>
      <c r="F106" s="691"/>
      <c r="G106" s="691"/>
      <c r="H106" s="691"/>
      <c r="I106" s="691"/>
      <c r="J106" s="691"/>
      <c r="K106" s="691"/>
      <c r="L106" s="691"/>
      <c r="M106" s="691"/>
      <c r="N106" s="691"/>
      <c r="O106" s="691"/>
      <c r="P106" s="691"/>
      <c r="Q106" s="691"/>
      <c r="R106" s="691"/>
      <c r="S106" s="691"/>
      <c r="T106" s="691"/>
      <c r="U106" s="691"/>
      <c r="V106" s="691"/>
      <c r="W106" s="691"/>
      <c r="X106" s="691"/>
      <c r="Y106" s="691"/>
      <c r="Z106" s="691"/>
      <c r="AA106" s="691"/>
      <c r="AB106" s="691"/>
      <c r="AC106" s="691"/>
      <c r="AD106" s="691"/>
      <c r="AE106" s="691"/>
      <c r="AF106" s="692"/>
      <c r="AH106" s="675"/>
      <c r="AI106" s="676"/>
      <c r="AJ106" s="676"/>
      <c r="AK106" s="676"/>
      <c r="AL106" s="676"/>
      <c r="AM106" s="676"/>
      <c r="AN106" s="677"/>
      <c r="AO106" s="1"/>
      <c r="AP106" s="1"/>
    </row>
    <row r="107" spans="1:48" s="24" customFormat="1" ht="18" customHeight="1">
      <c r="B107" s="208"/>
      <c r="C107" s="209"/>
      <c r="D107" s="693"/>
      <c r="E107" s="694"/>
      <c r="F107" s="694"/>
      <c r="G107" s="694"/>
      <c r="H107" s="694"/>
      <c r="I107" s="694"/>
      <c r="J107" s="694"/>
      <c r="K107" s="694"/>
      <c r="L107" s="694"/>
      <c r="M107" s="694"/>
      <c r="N107" s="694"/>
      <c r="O107" s="694"/>
      <c r="P107" s="694"/>
      <c r="Q107" s="694"/>
      <c r="R107" s="694"/>
      <c r="S107" s="694"/>
      <c r="T107" s="694"/>
      <c r="U107" s="694"/>
      <c r="V107" s="694"/>
      <c r="W107" s="694"/>
      <c r="X107" s="694"/>
      <c r="Y107" s="694"/>
      <c r="Z107" s="694"/>
      <c r="AA107" s="694"/>
      <c r="AB107" s="694"/>
      <c r="AC107" s="694"/>
      <c r="AD107" s="694"/>
      <c r="AE107" s="694"/>
      <c r="AF107" s="695"/>
      <c r="AH107" s="675"/>
      <c r="AI107" s="676"/>
      <c r="AJ107" s="676"/>
      <c r="AK107" s="676"/>
      <c r="AL107" s="676"/>
      <c r="AM107" s="676"/>
      <c r="AN107" s="677"/>
      <c r="AO107" s="1"/>
      <c r="AP107" s="1"/>
    </row>
    <row r="108" spans="1:48" s="24" customFormat="1" ht="18" customHeight="1">
      <c r="B108" s="208"/>
      <c r="C108" s="562"/>
      <c r="D108" s="693"/>
      <c r="E108" s="694"/>
      <c r="F108" s="694"/>
      <c r="G108" s="694"/>
      <c r="H108" s="694"/>
      <c r="I108" s="694"/>
      <c r="J108" s="694"/>
      <c r="K108" s="694"/>
      <c r="L108" s="694"/>
      <c r="M108" s="694"/>
      <c r="N108" s="694"/>
      <c r="O108" s="694"/>
      <c r="P108" s="694"/>
      <c r="Q108" s="694"/>
      <c r="R108" s="694"/>
      <c r="S108" s="694"/>
      <c r="T108" s="694"/>
      <c r="U108" s="694"/>
      <c r="V108" s="694"/>
      <c r="W108" s="694"/>
      <c r="X108" s="694"/>
      <c r="Y108" s="694"/>
      <c r="Z108" s="694"/>
      <c r="AA108" s="694"/>
      <c r="AB108" s="694"/>
      <c r="AC108" s="694"/>
      <c r="AD108" s="694"/>
      <c r="AE108" s="694"/>
      <c r="AF108" s="695"/>
      <c r="AH108" s="675"/>
      <c r="AI108" s="676"/>
      <c r="AJ108" s="676"/>
      <c r="AK108" s="676"/>
      <c r="AL108" s="676"/>
      <c r="AM108" s="676"/>
      <c r="AN108" s="677"/>
      <c r="AO108" s="1"/>
      <c r="AP108" s="1"/>
      <c r="AQ108" s="1"/>
    </row>
    <row r="109" spans="1:48" s="24" customFormat="1" ht="18" customHeight="1">
      <c r="B109" s="208"/>
      <c r="C109" s="563"/>
      <c r="D109" s="693"/>
      <c r="E109" s="694"/>
      <c r="F109" s="694"/>
      <c r="G109" s="694"/>
      <c r="H109" s="694"/>
      <c r="I109" s="694"/>
      <c r="J109" s="694"/>
      <c r="K109" s="694"/>
      <c r="L109" s="694"/>
      <c r="M109" s="694"/>
      <c r="N109" s="694"/>
      <c r="O109" s="694"/>
      <c r="P109" s="694"/>
      <c r="Q109" s="694"/>
      <c r="R109" s="694"/>
      <c r="S109" s="694"/>
      <c r="T109" s="694"/>
      <c r="U109" s="694"/>
      <c r="V109" s="694"/>
      <c r="W109" s="694"/>
      <c r="X109" s="694"/>
      <c r="Y109" s="694"/>
      <c r="Z109" s="694"/>
      <c r="AA109" s="694"/>
      <c r="AB109" s="694"/>
      <c r="AC109" s="694"/>
      <c r="AD109" s="694"/>
      <c r="AE109" s="694"/>
      <c r="AF109" s="695"/>
      <c r="AH109" s="220"/>
      <c r="AI109" s="213"/>
      <c r="AJ109" s="213"/>
      <c r="AK109" s="213"/>
      <c r="AL109" s="213"/>
      <c r="AM109" s="213"/>
      <c r="AN109" s="221"/>
      <c r="AO109" s="1"/>
      <c r="AP109" s="1"/>
      <c r="AQ109" s="1"/>
    </row>
    <row r="110" spans="1:48" s="24" customFormat="1" ht="18.75" customHeight="1">
      <c r="B110" s="208"/>
      <c r="C110" s="563"/>
      <c r="D110" s="696"/>
      <c r="E110" s="697"/>
      <c r="F110" s="697"/>
      <c r="G110" s="697"/>
      <c r="H110" s="697"/>
      <c r="I110" s="697"/>
      <c r="J110" s="697"/>
      <c r="K110" s="697"/>
      <c r="L110" s="697"/>
      <c r="M110" s="697"/>
      <c r="N110" s="697"/>
      <c r="O110" s="697"/>
      <c r="P110" s="697"/>
      <c r="Q110" s="697"/>
      <c r="R110" s="697"/>
      <c r="S110" s="697"/>
      <c r="T110" s="697"/>
      <c r="U110" s="697"/>
      <c r="V110" s="697"/>
      <c r="W110" s="697"/>
      <c r="X110" s="697"/>
      <c r="Y110" s="697"/>
      <c r="Z110" s="697"/>
      <c r="AA110" s="697"/>
      <c r="AB110" s="697"/>
      <c r="AC110" s="697"/>
      <c r="AD110" s="697"/>
      <c r="AE110" s="697"/>
      <c r="AF110" s="698"/>
      <c r="AH110" s="675"/>
      <c r="AI110" s="676"/>
      <c r="AJ110" s="676"/>
      <c r="AK110" s="676"/>
      <c r="AL110" s="676"/>
      <c r="AM110" s="676"/>
      <c r="AN110" s="677"/>
      <c r="AO110" s="1"/>
      <c r="AP110" s="1"/>
      <c r="AQ110" s="1"/>
    </row>
    <row r="111" spans="1:48" s="24" customFormat="1" ht="15.6" customHeight="1">
      <c r="B111" s="65"/>
      <c r="C111" s="47"/>
      <c r="D111" s="83"/>
      <c r="E111" s="83"/>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25"/>
      <c r="AH111" s="250"/>
      <c r="AI111" s="219"/>
      <c r="AJ111" s="219"/>
      <c r="AK111" s="219"/>
      <c r="AL111" s="219"/>
      <c r="AM111" s="219"/>
      <c r="AN111" s="224"/>
      <c r="AO111" s="1"/>
      <c r="AP111" s="1"/>
      <c r="AQ111" s="1"/>
    </row>
    <row r="112" spans="1:48" s="24" customFormat="1" ht="16.350000000000001" customHeight="1">
      <c r="B112" s="252">
        <v>2</v>
      </c>
      <c r="C112" s="253" t="s">
        <v>97</v>
      </c>
      <c r="AG112" s="14"/>
      <c r="AH112" s="250"/>
      <c r="AI112" s="219"/>
      <c r="AJ112" s="219"/>
      <c r="AK112" s="219"/>
      <c r="AL112" s="219"/>
      <c r="AM112" s="219"/>
      <c r="AN112" s="224"/>
      <c r="AO112" s="1"/>
      <c r="AP112" s="1"/>
      <c r="AQ112" s="1"/>
    </row>
    <row r="113" spans="1:43" s="24" customFormat="1" ht="18" customHeight="1">
      <c r="B113" s="65"/>
      <c r="C113" s="209" t="s">
        <v>79</v>
      </c>
      <c r="D113" s="181" t="s">
        <v>797</v>
      </c>
      <c r="E113" s="67"/>
      <c r="F113" s="67"/>
      <c r="G113" s="25"/>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220"/>
      <c r="AI113" s="219"/>
      <c r="AJ113" s="219"/>
      <c r="AK113" s="219"/>
      <c r="AL113" s="219"/>
      <c r="AM113" s="219"/>
      <c r="AN113" s="224"/>
      <c r="AO113" s="1"/>
      <c r="AP113" s="1"/>
      <c r="AQ113" s="1"/>
    </row>
    <row r="114" spans="1:43" s="24" customFormat="1" ht="19.350000000000001" customHeight="1">
      <c r="B114" s="65"/>
      <c r="C114" s="66"/>
      <c r="D114" s="706" t="s">
        <v>914</v>
      </c>
      <c r="E114" s="706"/>
      <c r="F114" s="706"/>
      <c r="G114" s="706"/>
      <c r="H114" s="706"/>
      <c r="I114" s="706"/>
      <c r="J114" s="706"/>
      <c r="K114" s="706"/>
      <c r="L114" s="706"/>
      <c r="M114" s="706"/>
      <c r="N114" s="706"/>
      <c r="O114" s="706"/>
      <c r="P114" s="706"/>
      <c r="Q114" s="706"/>
      <c r="R114" s="706"/>
      <c r="S114" s="706"/>
      <c r="T114" s="706"/>
      <c r="U114" s="706"/>
      <c r="V114" s="706"/>
      <c r="W114" s="706"/>
      <c r="X114" s="706"/>
      <c r="Y114" s="706"/>
      <c r="Z114" s="706"/>
      <c r="AA114" s="706"/>
      <c r="AB114" s="706"/>
      <c r="AC114" s="706"/>
      <c r="AD114" s="706"/>
      <c r="AE114" s="706"/>
      <c r="AF114" s="706"/>
      <c r="AG114" s="37"/>
      <c r="AH114" s="675"/>
      <c r="AI114" s="676"/>
      <c r="AJ114" s="676"/>
      <c r="AK114" s="676"/>
      <c r="AL114" s="676"/>
      <c r="AM114" s="676"/>
      <c r="AN114" s="677"/>
      <c r="AO114" s="1"/>
      <c r="AP114" s="1"/>
      <c r="AQ114" s="1"/>
    </row>
    <row r="115" spans="1:43" s="24" customFormat="1" ht="19.350000000000001" customHeight="1">
      <c r="A115" s="25"/>
      <c r="B115" s="68"/>
      <c r="D115" s="706"/>
      <c r="E115" s="706"/>
      <c r="F115" s="706"/>
      <c r="G115" s="706"/>
      <c r="H115" s="706"/>
      <c r="I115" s="706"/>
      <c r="J115" s="706"/>
      <c r="K115" s="706"/>
      <c r="L115" s="706"/>
      <c r="M115" s="706"/>
      <c r="N115" s="706"/>
      <c r="O115" s="706"/>
      <c r="P115" s="706"/>
      <c r="Q115" s="706"/>
      <c r="R115" s="706"/>
      <c r="S115" s="706"/>
      <c r="T115" s="706"/>
      <c r="U115" s="706"/>
      <c r="V115" s="706"/>
      <c r="W115" s="706"/>
      <c r="X115" s="706"/>
      <c r="Y115" s="706"/>
      <c r="Z115" s="706"/>
      <c r="AA115" s="706"/>
      <c r="AB115" s="706"/>
      <c r="AC115" s="706"/>
      <c r="AD115" s="706"/>
      <c r="AE115" s="706"/>
      <c r="AF115" s="706"/>
      <c r="AG115" s="37"/>
      <c r="AH115" s="675"/>
      <c r="AI115" s="676"/>
      <c r="AJ115" s="676"/>
      <c r="AK115" s="676"/>
      <c r="AL115" s="676"/>
      <c r="AM115" s="676"/>
      <c r="AN115" s="677"/>
      <c r="AO115" s="1"/>
      <c r="AP115" s="1"/>
      <c r="AQ115" s="1"/>
    </row>
    <row r="116" spans="1:43" s="24" customFormat="1" ht="24.6" customHeight="1">
      <c r="A116" s="25"/>
      <c r="B116" s="68"/>
      <c r="D116" s="1047"/>
      <c r="E116" s="1048"/>
      <c r="F116" s="254" t="s">
        <v>99</v>
      </c>
      <c r="G116" s="1049" t="s">
        <v>100</v>
      </c>
      <c r="H116" s="1049"/>
      <c r="I116" s="1049"/>
      <c r="J116" s="1049"/>
      <c r="K116" s="1049"/>
      <c r="L116" s="1049"/>
      <c r="M116" s="1049"/>
      <c r="N116" s="1049"/>
      <c r="O116" s="1049"/>
      <c r="P116" s="1049"/>
      <c r="Q116" s="1050"/>
      <c r="S116" s="1047"/>
      <c r="T116" s="1048"/>
      <c r="U116" s="259" t="s">
        <v>101</v>
      </c>
      <c r="V116" s="1049" t="s">
        <v>102</v>
      </c>
      <c r="W116" s="1049"/>
      <c r="X116" s="1049"/>
      <c r="Y116" s="1049"/>
      <c r="Z116" s="1049"/>
      <c r="AA116" s="1049"/>
      <c r="AB116" s="1049"/>
      <c r="AC116" s="1049"/>
      <c r="AD116" s="1049"/>
      <c r="AE116" s="1049"/>
      <c r="AF116" s="1050"/>
      <c r="AH116" s="675"/>
      <c r="AI116" s="676"/>
      <c r="AJ116" s="676"/>
      <c r="AK116" s="676"/>
      <c r="AL116" s="676"/>
      <c r="AM116" s="676"/>
      <c r="AN116" s="677"/>
      <c r="AO116" s="17"/>
      <c r="AP116" s="17"/>
      <c r="AQ116" s="1"/>
    </row>
    <row r="117" spans="1:43" s="24" customFormat="1" ht="24.6" customHeight="1">
      <c r="A117" s="25"/>
      <c r="B117" s="68"/>
      <c r="D117" s="1047"/>
      <c r="E117" s="1048"/>
      <c r="F117" s="227" t="s">
        <v>103</v>
      </c>
      <c r="G117" s="1049" t="s">
        <v>104</v>
      </c>
      <c r="H117" s="1049"/>
      <c r="I117" s="1049"/>
      <c r="J117" s="1049"/>
      <c r="K117" s="1049"/>
      <c r="L117" s="1049"/>
      <c r="M117" s="1049"/>
      <c r="N117" s="1049"/>
      <c r="O117" s="1049"/>
      <c r="P117" s="1049"/>
      <c r="Q117" s="1050"/>
      <c r="S117" s="1047"/>
      <c r="T117" s="1048"/>
      <c r="U117" s="259" t="s">
        <v>105</v>
      </c>
      <c r="V117" s="1049" t="s">
        <v>106</v>
      </c>
      <c r="W117" s="1049"/>
      <c r="X117" s="1049"/>
      <c r="Y117" s="1049"/>
      <c r="Z117" s="1049"/>
      <c r="AA117" s="1049"/>
      <c r="AB117" s="1049"/>
      <c r="AC117" s="1049"/>
      <c r="AD117" s="1049"/>
      <c r="AE117" s="1049"/>
      <c r="AF117" s="1050"/>
      <c r="AH117" s="675"/>
      <c r="AI117" s="676"/>
      <c r="AJ117" s="676"/>
      <c r="AK117" s="676"/>
      <c r="AL117" s="676"/>
      <c r="AM117" s="676"/>
      <c r="AN117" s="677"/>
      <c r="AO117" s="1"/>
      <c r="AP117" s="1"/>
      <c r="AQ117" s="1"/>
    </row>
    <row r="118" spans="1:43" s="24" customFormat="1" ht="24.6" customHeight="1">
      <c r="A118" s="25"/>
      <c r="B118" s="68"/>
      <c r="D118" s="1047"/>
      <c r="E118" s="1048"/>
      <c r="F118" s="227" t="s">
        <v>107</v>
      </c>
      <c r="G118" s="1049" t="s">
        <v>108</v>
      </c>
      <c r="H118" s="1049"/>
      <c r="I118" s="1049"/>
      <c r="J118" s="1049"/>
      <c r="K118" s="1049"/>
      <c r="L118" s="1049"/>
      <c r="M118" s="1049"/>
      <c r="N118" s="1049"/>
      <c r="O118" s="1049"/>
      <c r="P118" s="1049"/>
      <c r="Q118" s="1050"/>
      <c r="S118" s="1047"/>
      <c r="T118" s="1048"/>
      <c r="U118" s="259" t="s">
        <v>109</v>
      </c>
      <c r="V118" s="1049" t="s">
        <v>110</v>
      </c>
      <c r="W118" s="1049"/>
      <c r="X118" s="1049"/>
      <c r="Y118" s="1049"/>
      <c r="Z118" s="1049"/>
      <c r="AA118" s="1049"/>
      <c r="AB118" s="1049"/>
      <c r="AC118" s="1049"/>
      <c r="AD118" s="1049"/>
      <c r="AE118" s="1049"/>
      <c r="AF118" s="1050"/>
      <c r="AH118" s="675"/>
      <c r="AI118" s="676"/>
      <c r="AJ118" s="676"/>
      <c r="AK118" s="676"/>
      <c r="AL118" s="676"/>
      <c r="AM118" s="676"/>
      <c r="AN118" s="677"/>
      <c r="AO118" s="1"/>
      <c r="AP118" s="1"/>
      <c r="AQ118" s="1"/>
    </row>
    <row r="119" spans="1:43" s="24" customFormat="1" ht="24.6" customHeight="1">
      <c r="A119" s="25"/>
      <c r="B119" s="68"/>
      <c r="D119" s="1047"/>
      <c r="E119" s="1048"/>
      <c r="F119" s="227" t="s">
        <v>111</v>
      </c>
      <c r="G119" s="255" t="s">
        <v>112</v>
      </c>
      <c r="H119" s="255"/>
      <c r="I119" s="255"/>
      <c r="J119" s="255"/>
      <c r="K119" s="255"/>
      <c r="L119" s="255"/>
      <c r="M119" s="255"/>
      <c r="N119" s="255"/>
      <c r="O119" s="255"/>
      <c r="P119" s="226"/>
      <c r="Q119" s="256"/>
      <c r="S119" s="1047"/>
      <c r="T119" s="1048"/>
      <c r="U119" s="259" t="s">
        <v>113</v>
      </c>
      <c r="V119" s="1049" t="s">
        <v>114</v>
      </c>
      <c r="W119" s="1049"/>
      <c r="X119" s="1049"/>
      <c r="Y119" s="1049"/>
      <c r="Z119" s="1049"/>
      <c r="AA119" s="1049"/>
      <c r="AB119" s="1049"/>
      <c r="AC119" s="1049"/>
      <c r="AD119" s="1049"/>
      <c r="AE119" s="1049"/>
      <c r="AF119" s="1050"/>
      <c r="AH119" s="675"/>
      <c r="AI119" s="676"/>
      <c r="AJ119" s="676"/>
      <c r="AK119" s="676"/>
      <c r="AL119" s="676"/>
      <c r="AM119" s="676"/>
      <c r="AN119" s="677"/>
      <c r="AO119" s="1"/>
      <c r="AP119" s="1"/>
      <c r="AQ119" s="1"/>
    </row>
    <row r="120" spans="1:43" s="24" customFormat="1" ht="24.6" customHeight="1">
      <c r="A120" s="25"/>
      <c r="B120" s="68"/>
      <c r="D120" s="1047"/>
      <c r="E120" s="1048"/>
      <c r="F120" s="227" t="s">
        <v>115</v>
      </c>
      <c r="G120" s="1049" t="s">
        <v>116</v>
      </c>
      <c r="H120" s="1049"/>
      <c r="I120" s="1049"/>
      <c r="J120" s="1049"/>
      <c r="K120" s="1049"/>
      <c r="L120" s="1049"/>
      <c r="M120" s="1049"/>
      <c r="N120" s="1049"/>
      <c r="O120" s="1049"/>
      <c r="P120" s="1049"/>
      <c r="Q120" s="1050"/>
      <c r="S120" s="1047"/>
      <c r="T120" s="1048"/>
      <c r="U120" s="227" t="s">
        <v>117</v>
      </c>
      <c r="V120" s="225" t="s">
        <v>118</v>
      </c>
      <c r="W120" s="225"/>
      <c r="X120" s="225"/>
      <c r="Y120" s="225"/>
      <c r="Z120" s="225"/>
      <c r="AA120" s="225"/>
      <c r="AB120" s="225"/>
      <c r="AC120" s="225"/>
      <c r="AD120" s="225"/>
      <c r="AE120" s="226"/>
      <c r="AF120" s="260"/>
      <c r="AH120" s="220" t="s">
        <v>160</v>
      </c>
      <c r="AI120" s="219"/>
      <c r="AJ120" s="219"/>
      <c r="AK120" s="219"/>
      <c r="AL120" s="219"/>
      <c r="AM120" s="219"/>
      <c r="AN120" s="224"/>
      <c r="AO120" s="1"/>
      <c r="AP120" s="1"/>
      <c r="AQ120" s="1"/>
    </row>
    <row r="121" spans="1:43" s="24" customFormat="1" ht="24.6" customHeight="1">
      <c r="A121" s="25"/>
      <c r="B121" s="68"/>
      <c r="D121" s="1047"/>
      <c r="E121" s="1048"/>
      <c r="F121" s="227" t="s">
        <v>119</v>
      </c>
      <c r="G121" s="225" t="s">
        <v>120</v>
      </c>
      <c r="H121" s="257"/>
      <c r="I121" s="257"/>
      <c r="J121" s="257"/>
      <c r="K121" s="257"/>
      <c r="L121" s="257"/>
      <c r="M121" s="257"/>
      <c r="N121" s="257"/>
      <c r="O121" s="257"/>
      <c r="P121" s="226"/>
      <c r="Q121" s="258"/>
      <c r="S121" s="1047"/>
      <c r="T121" s="1048"/>
      <c r="U121" s="261" t="s">
        <v>121</v>
      </c>
      <c r="V121" s="1269" t="s">
        <v>122</v>
      </c>
      <c r="W121" s="1269"/>
      <c r="X121" s="1269"/>
      <c r="Y121" s="1269"/>
      <c r="Z121" s="1269"/>
      <c r="AA121" s="1269"/>
      <c r="AB121" s="1269"/>
      <c r="AC121" s="1269"/>
      <c r="AD121" s="1269"/>
      <c r="AE121" s="1269"/>
      <c r="AF121" s="1270"/>
      <c r="AH121" s="675" t="s">
        <v>123</v>
      </c>
      <c r="AI121" s="676"/>
      <c r="AJ121" s="676"/>
      <c r="AK121" s="676"/>
      <c r="AL121" s="676"/>
      <c r="AM121" s="676"/>
      <c r="AN121" s="677"/>
      <c r="AO121" s="1"/>
      <c r="AP121" s="1"/>
      <c r="AQ121" s="1"/>
    </row>
    <row r="122" spans="1:43" s="24" customFormat="1" ht="24.6" customHeight="1">
      <c r="A122" s="25"/>
      <c r="B122" s="68"/>
      <c r="D122" s="1047"/>
      <c r="E122" s="1048"/>
      <c r="F122" s="227" t="s">
        <v>124</v>
      </c>
      <c r="G122" s="255" t="s">
        <v>125</v>
      </c>
      <c r="H122" s="255"/>
      <c r="I122" s="255"/>
      <c r="J122" s="255"/>
      <c r="K122" s="255"/>
      <c r="L122" s="255"/>
      <c r="M122" s="255"/>
      <c r="N122" s="255"/>
      <c r="O122" s="255"/>
      <c r="P122" s="226"/>
      <c r="Q122" s="256"/>
      <c r="S122" s="1047"/>
      <c r="T122" s="1048"/>
      <c r="U122" s="522" t="s">
        <v>126</v>
      </c>
      <c r="V122" s="1288" t="s">
        <v>833</v>
      </c>
      <c r="W122" s="1288"/>
      <c r="X122" s="1288"/>
      <c r="Y122" s="1288"/>
      <c r="Z122" s="1288"/>
      <c r="AA122" s="1288"/>
      <c r="AB122" s="1288"/>
      <c r="AC122" s="1288"/>
      <c r="AD122" s="1288"/>
      <c r="AE122" s="1288"/>
      <c r="AF122" s="1289"/>
      <c r="AH122" s="675"/>
      <c r="AI122" s="676"/>
      <c r="AJ122" s="676"/>
      <c r="AK122" s="676"/>
      <c r="AL122" s="676"/>
      <c r="AM122" s="676"/>
      <c r="AN122" s="677"/>
      <c r="AO122" s="1"/>
      <c r="AP122" s="1"/>
      <c r="AQ122" s="1"/>
    </row>
    <row r="123" spans="1:43" s="24" customFormat="1" ht="24.6" customHeight="1">
      <c r="A123" s="25"/>
      <c r="B123" s="68"/>
      <c r="D123" s="1047"/>
      <c r="E123" s="1048"/>
      <c r="F123" s="227" t="s">
        <v>128</v>
      </c>
      <c r="G123" s="255" t="s">
        <v>129</v>
      </c>
      <c r="H123" s="255"/>
      <c r="I123" s="255"/>
      <c r="J123" s="255"/>
      <c r="K123" s="255"/>
      <c r="L123" s="255"/>
      <c r="M123" s="255"/>
      <c r="N123" s="255"/>
      <c r="O123" s="255"/>
      <c r="P123" s="226"/>
      <c r="Q123" s="256"/>
      <c r="S123" s="1047"/>
      <c r="T123" s="1048"/>
      <c r="U123" s="522" t="s">
        <v>832</v>
      </c>
      <c r="V123" s="1288" t="s">
        <v>127</v>
      </c>
      <c r="W123" s="1288"/>
      <c r="X123" s="1288"/>
      <c r="Y123" s="1288"/>
      <c r="Z123" s="1288"/>
      <c r="AA123" s="1288"/>
      <c r="AB123" s="1288"/>
      <c r="AC123" s="1288"/>
      <c r="AD123" s="1288"/>
      <c r="AE123" s="1288"/>
      <c r="AF123" s="1289"/>
      <c r="AH123" s="675"/>
      <c r="AI123" s="676"/>
      <c r="AJ123" s="676"/>
      <c r="AK123" s="676"/>
      <c r="AL123" s="676"/>
      <c r="AM123" s="676"/>
      <c r="AN123" s="677"/>
      <c r="AO123" s="1"/>
      <c r="AP123" s="1"/>
      <c r="AQ123" s="1"/>
    </row>
    <row r="124" spans="1:43" s="24" customFormat="1" ht="24.6" customHeight="1">
      <c r="A124" s="25"/>
      <c r="B124" s="68"/>
      <c r="D124" s="1047"/>
      <c r="E124" s="1048"/>
      <c r="F124" s="259" t="s">
        <v>130</v>
      </c>
      <c r="G124" s="1049" t="s">
        <v>131</v>
      </c>
      <c r="H124" s="1049"/>
      <c r="I124" s="1049"/>
      <c r="J124" s="1049"/>
      <c r="K124" s="1049"/>
      <c r="L124" s="1049"/>
      <c r="M124" s="1049"/>
      <c r="N124" s="1049"/>
      <c r="O124" s="1049"/>
      <c r="P124" s="1049"/>
      <c r="Q124" s="1050"/>
      <c r="S124" s="1052"/>
      <c r="T124" s="918"/>
      <c r="U124" s="918"/>
      <c r="V124" s="918"/>
      <c r="W124" s="918"/>
      <c r="X124" s="918"/>
      <c r="Y124" s="918"/>
      <c r="Z124" s="918"/>
      <c r="AA124" s="918"/>
      <c r="AB124" s="918"/>
      <c r="AC124" s="918"/>
      <c r="AD124" s="918"/>
      <c r="AE124" s="918"/>
      <c r="AF124" s="919"/>
      <c r="AG124" s="25"/>
      <c r="AH124" s="675"/>
      <c r="AI124" s="676"/>
      <c r="AJ124" s="676"/>
      <c r="AK124" s="676"/>
      <c r="AL124" s="676"/>
      <c r="AM124" s="676"/>
      <c r="AN124" s="677"/>
      <c r="AO124" s="1"/>
      <c r="AP124" s="1"/>
      <c r="AQ124" s="1"/>
    </row>
    <row r="125" spans="1:43" s="24" customFormat="1" ht="15.6" customHeight="1">
      <c r="A125" s="25"/>
      <c r="B125" s="68"/>
      <c r="D125" s="25"/>
      <c r="E125" s="25"/>
      <c r="F125" s="25"/>
      <c r="G125" s="25"/>
      <c r="H125" s="25"/>
      <c r="I125" s="25"/>
      <c r="J125" s="25"/>
      <c r="K125" s="25"/>
      <c r="L125" s="25"/>
      <c r="M125" s="25"/>
      <c r="N125" s="25"/>
      <c r="O125" s="25"/>
      <c r="P125" s="25"/>
      <c r="Q125" s="25"/>
      <c r="R125" s="25"/>
      <c r="S125" s="1268" t="str">
        <f>IF(AND(S122="直",S123=""),"空欄に具体にご記入ください","")</f>
        <v/>
      </c>
      <c r="T125" s="1268"/>
      <c r="U125" s="1268"/>
      <c r="V125" s="1268"/>
      <c r="W125" s="1268"/>
      <c r="X125" s="1268"/>
      <c r="Y125" s="1268"/>
      <c r="Z125" s="1268"/>
      <c r="AA125" s="1268"/>
      <c r="AB125" s="1268"/>
      <c r="AC125" s="1268"/>
      <c r="AD125" s="1268"/>
      <c r="AE125" s="1268"/>
      <c r="AF125" s="1268"/>
      <c r="AG125" s="25"/>
      <c r="AH125" s="675"/>
      <c r="AI125" s="676"/>
      <c r="AJ125" s="676"/>
      <c r="AK125" s="676"/>
      <c r="AL125" s="676"/>
      <c r="AM125" s="676"/>
      <c r="AN125" s="677"/>
      <c r="AO125" s="1"/>
      <c r="AP125" s="1"/>
      <c r="AQ125" s="1"/>
    </row>
    <row r="126" spans="1:43" s="24" customFormat="1" ht="18" customHeight="1">
      <c r="B126" s="65"/>
      <c r="C126" s="209" t="s">
        <v>80</v>
      </c>
      <c r="D126" s="181" t="s">
        <v>132</v>
      </c>
      <c r="E126" s="67"/>
      <c r="F126" s="67"/>
      <c r="G126" s="25"/>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75"/>
      <c r="AH126" s="220" t="s">
        <v>184</v>
      </c>
      <c r="AI126" s="219"/>
      <c r="AJ126" s="219"/>
      <c r="AK126" s="219"/>
      <c r="AL126" s="219"/>
      <c r="AM126" s="219"/>
      <c r="AN126" s="224"/>
      <c r="AO126" s="1"/>
      <c r="AP126" s="1"/>
      <c r="AQ126" s="1"/>
    </row>
    <row r="127" spans="1:43" s="24" customFormat="1" ht="18" customHeight="1">
      <c r="B127" s="65"/>
      <c r="C127" s="66"/>
      <c r="D127" s="706" t="s">
        <v>835</v>
      </c>
      <c r="E127" s="706"/>
      <c r="F127" s="706"/>
      <c r="G127" s="706"/>
      <c r="H127" s="706"/>
      <c r="I127" s="706"/>
      <c r="J127" s="706"/>
      <c r="K127" s="706"/>
      <c r="L127" s="706"/>
      <c r="M127" s="706"/>
      <c r="N127" s="706"/>
      <c r="O127" s="706"/>
      <c r="P127" s="706"/>
      <c r="Q127" s="706"/>
      <c r="R127" s="706"/>
      <c r="S127" s="706"/>
      <c r="T127" s="706"/>
      <c r="U127" s="706"/>
      <c r="V127" s="706"/>
      <c r="W127" s="706"/>
      <c r="X127" s="706"/>
      <c r="Y127" s="706"/>
      <c r="Z127" s="706"/>
      <c r="AA127" s="706"/>
      <c r="AB127" s="706"/>
      <c r="AC127" s="706"/>
      <c r="AD127" s="706"/>
      <c r="AE127" s="706"/>
      <c r="AF127" s="706"/>
      <c r="AG127" s="96"/>
      <c r="AH127" s="675" t="s">
        <v>133</v>
      </c>
      <c r="AI127" s="676"/>
      <c r="AJ127" s="676"/>
      <c r="AK127" s="676"/>
      <c r="AL127" s="676"/>
      <c r="AM127" s="676"/>
      <c r="AN127" s="677"/>
      <c r="AO127" s="1"/>
      <c r="AP127" s="1"/>
      <c r="AQ127" s="1"/>
    </row>
    <row r="128" spans="1:43" s="24" customFormat="1" ht="21" customHeight="1">
      <c r="B128" s="65"/>
      <c r="C128" s="66"/>
      <c r="D128" s="1051"/>
      <c r="E128" s="1051"/>
      <c r="F128" s="1051"/>
      <c r="G128" s="1051"/>
      <c r="H128" s="1051"/>
      <c r="I128" s="1051"/>
      <c r="J128" s="1051"/>
      <c r="K128" s="1051"/>
      <c r="L128" s="1051"/>
      <c r="M128" s="1051"/>
      <c r="N128" s="1051"/>
      <c r="O128" s="1051"/>
      <c r="P128" s="1051"/>
      <c r="Q128" s="1051"/>
      <c r="R128" s="1051"/>
      <c r="S128" s="1051"/>
      <c r="T128" s="1051"/>
      <c r="U128" s="1051"/>
      <c r="V128" s="1051"/>
      <c r="W128" s="1051"/>
      <c r="X128" s="1051"/>
      <c r="Y128" s="1051"/>
      <c r="Z128" s="1051"/>
      <c r="AA128" s="1051"/>
      <c r="AB128" s="1051"/>
      <c r="AC128" s="1051"/>
      <c r="AD128" s="1051"/>
      <c r="AE128" s="1051"/>
      <c r="AF128" s="1051"/>
      <c r="AG128" s="96"/>
      <c r="AH128" s="675"/>
      <c r="AI128" s="676"/>
      <c r="AJ128" s="676"/>
      <c r="AK128" s="676"/>
      <c r="AL128" s="676"/>
      <c r="AM128" s="676"/>
      <c r="AN128" s="677"/>
      <c r="AO128" s="1"/>
      <c r="AP128" s="1"/>
      <c r="AQ128" s="1"/>
    </row>
    <row r="129" spans="1:52" s="24" customFormat="1" ht="16.7" customHeight="1">
      <c r="B129" s="65"/>
      <c r="C129" s="98"/>
      <c r="D129" s="1042" t="s">
        <v>134</v>
      </c>
      <c r="E129" s="1042"/>
      <c r="F129" s="1042"/>
      <c r="G129" s="1042" t="s">
        <v>135</v>
      </c>
      <c r="H129" s="1042"/>
      <c r="I129" s="1042"/>
      <c r="J129" s="1042"/>
      <c r="K129" s="1042"/>
      <c r="L129" s="1022" t="s">
        <v>84</v>
      </c>
      <c r="M129" s="1023"/>
      <c r="N129" s="1023"/>
      <c r="O129" s="1023"/>
      <c r="P129" s="1023"/>
      <c r="Q129" s="1024"/>
      <c r="R129" s="1022" t="s">
        <v>798</v>
      </c>
      <c r="S129" s="1023"/>
      <c r="T129" s="1023"/>
      <c r="U129" s="1023"/>
      <c r="V129" s="1024"/>
      <c r="W129" s="1022" t="s">
        <v>136</v>
      </c>
      <c r="X129" s="1023"/>
      <c r="Y129" s="1023"/>
      <c r="Z129" s="1023"/>
      <c r="AA129" s="1023"/>
      <c r="AB129" s="1023"/>
      <c r="AC129" s="1023"/>
      <c r="AD129" s="1024"/>
      <c r="AE129" s="1043" t="s">
        <v>800</v>
      </c>
      <c r="AF129" s="1043"/>
      <c r="AG129" s="17"/>
      <c r="AH129" s="675"/>
      <c r="AI129" s="676"/>
      <c r="AJ129" s="676"/>
      <c r="AK129" s="676"/>
      <c r="AL129" s="676"/>
      <c r="AM129" s="676"/>
      <c r="AN129" s="677"/>
      <c r="AO129" s="1"/>
      <c r="AP129" s="1"/>
      <c r="AQ129" s="1"/>
    </row>
    <row r="130" spans="1:52" s="24" customFormat="1" ht="12.75" customHeight="1">
      <c r="A130" s="25"/>
      <c r="B130" s="68"/>
      <c r="C130" s="99"/>
      <c r="D130" s="1042"/>
      <c r="E130" s="1042"/>
      <c r="F130" s="1042"/>
      <c r="G130" s="1042"/>
      <c r="H130" s="1042"/>
      <c r="I130" s="1042"/>
      <c r="J130" s="1042"/>
      <c r="K130" s="1042"/>
      <c r="L130" s="926" t="s">
        <v>799</v>
      </c>
      <c r="M130" s="927"/>
      <c r="N130" s="927"/>
      <c r="O130" s="1044"/>
      <c r="P130" s="1045" t="s">
        <v>85</v>
      </c>
      <c r="Q130" s="1046"/>
      <c r="R130" s="1025"/>
      <c r="S130" s="1026"/>
      <c r="T130" s="1026"/>
      <c r="U130" s="1026"/>
      <c r="V130" s="1027"/>
      <c r="W130" s="1025"/>
      <c r="X130" s="1026"/>
      <c r="Y130" s="1026"/>
      <c r="Z130" s="1026"/>
      <c r="AA130" s="1026"/>
      <c r="AB130" s="1026"/>
      <c r="AC130" s="1026"/>
      <c r="AD130" s="1027"/>
      <c r="AE130" s="1043"/>
      <c r="AF130" s="1043"/>
      <c r="AG130" s="25"/>
      <c r="AH130" s="675"/>
      <c r="AI130" s="676"/>
      <c r="AJ130" s="676"/>
      <c r="AK130" s="676"/>
      <c r="AL130" s="676"/>
      <c r="AM130" s="676"/>
      <c r="AN130" s="677"/>
      <c r="AO130" s="1"/>
      <c r="AP130" s="1"/>
      <c r="AQ130" s="1"/>
    </row>
    <row r="131" spans="1:52" s="24" customFormat="1" ht="21" customHeight="1">
      <c r="A131" s="25"/>
      <c r="B131" s="68"/>
      <c r="C131" s="262">
        <v>1</v>
      </c>
      <c r="D131" s="1039"/>
      <c r="E131" s="1039"/>
      <c r="F131" s="1039"/>
      <c r="G131" s="1028"/>
      <c r="H131" s="1028"/>
      <c r="I131" s="1028"/>
      <c r="J131" s="1028"/>
      <c r="K131" s="1029"/>
      <c r="L131" s="1030"/>
      <c r="M131" s="1031"/>
      <c r="N131" s="1031"/>
      <c r="O131" s="1031"/>
      <c r="P131" s="1032"/>
      <c r="Q131" s="1033"/>
      <c r="R131" s="1034"/>
      <c r="S131" s="1035"/>
      <c r="T131" s="1035"/>
      <c r="U131" s="1035"/>
      <c r="V131" s="1036"/>
      <c r="W131" s="1037"/>
      <c r="X131" s="1037"/>
      <c r="Y131" s="1037"/>
      <c r="Z131" s="1037"/>
      <c r="AA131" s="1037"/>
      <c r="AB131" s="1037"/>
      <c r="AC131" s="1037"/>
      <c r="AD131" s="1038"/>
      <c r="AE131" s="1034"/>
      <c r="AF131" s="1036"/>
      <c r="AG131" s="25"/>
      <c r="AH131" s="675"/>
      <c r="AI131" s="676"/>
      <c r="AJ131" s="676"/>
      <c r="AK131" s="676"/>
      <c r="AL131" s="676"/>
      <c r="AM131" s="676"/>
      <c r="AN131" s="677"/>
      <c r="AO131" s="1"/>
      <c r="AP131" s="1"/>
      <c r="AQ131" s="1"/>
    </row>
    <row r="132" spans="1:52" s="24" customFormat="1" ht="21" customHeight="1">
      <c r="A132" s="25"/>
      <c r="B132" s="68"/>
      <c r="C132" s="262">
        <v>2</v>
      </c>
      <c r="D132" s="1039"/>
      <c r="E132" s="1039"/>
      <c r="F132" s="1039"/>
      <c r="G132" s="1028"/>
      <c r="H132" s="1028"/>
      <c r="I132" s="1028"/>
      <c r="J132" s="1028"/>
      <c r="K132" s="1029"/>
      <c r="L132" s="1030"/>
      <c r="M132" s="1031"/>
      <c r="N132" s="1031"/>
      <c r="O132" s="1031"/>
      <c r="P132" s="1032"/>
      <c r="Q132" s="1033"/>
      <c r="R132" s="1034"/>
      <c r="S132" s="1035"/>
      <c r="T132" s="1035"/>
      <c r="U132" s="1035"/>
      <c r="V132" s="1036"/>
      <c r="W132" s="1037"/>
      <c r="X132" s="1037"/>
      <c r="Y132" s="1037"/>
      <c r="Z132" s="1037"/>
      <c r="AA132" s="1037"/>
      <c r="AB132" s="1037"/>
      <c r="AC132" s="1037"/>
      <c r="AD132" s="1038"/>
      <c r="AE132" s="1034"/>
      <c r="AF132" s="1036"/>
      <c r="AG132" s="25"/>
      <c r="AH132" s="675"/>
      <c r="AI132" s="676"/>
      <c r="AJ132" s="676"/>
      <c r="AK132" s="676"/>
      <c r="AL132" s="676"/>
      <c r="AM132" s="676"/>
      <c r="AN132" s="677"/>
      <c r="AO132" s="1"/>
      <c r="AP132" s="1"/>
      <c r="AQ132" s="1"/>
    </row>
    <row r="133" spans="1:52" s="24" customFormat="1" ht="21" customHeight="1">
      <c r="A133" s="25"/>
      <c r="B133" s="68"/>
      <c r="C133" s="262">
        <v>3</v>
      </c>
      <c r="D133" s="1039"/>
      <c r="E133" s="1039"/>
      <c r="F133" s="1039"/>
      <c r="G133" s="1028"/>
      <c r="H133" s="1028"/>
      <c r="I133" s="1028"/>
      <c r="J133" s="1028"/>
      <c r="K133" s="1029"/>
      <c r="L133" s="1030"/>
      <c r="M133" s="1031"/>
      <c r="N133" s="1031"/>
      <c r="O133" s="1031"/>
      <c r="P133" s="1032"/>
      <c r="Q133" s="1033"/>
      <c r="R133" s="1034"/>
      <c r="S133" s="1035"/>
      <c r="T133" s="1035"/>
      <c r="U133" s="1035"/>
      <c r="V133" s="1036"/>
      <c r="W133" s="1037"/>
      <c r="X133" s="1037"/>
      <c r="Y133" s="1037"/>
      <c r="Z133" s="1037"/>
      <c r="AA133" s="1037"/>
      <c r="AB133" s="1037"/>
      <c r="AC133" s="1037"/>
      <c r="AD133" s="1038"/>
      <c r="AE133" s="1034"/>
      <c r="AF133" s="1036"/>
      <c r="AG133" s="25"/>
      <c r="AH133" s="675"/>
      <c r="AI133" s="676"/>
      <c r="AJ133" s="676"/>
      <c r="AK133" s="676"/>
      <c r="AL133" s="676"/>
      <c r="AM133" s="676"/>
      <c r="AN133" s="677"/>
      <c r="AO133" s="1"/>
      <c r="AP133" s="1"/>
      <c r="AQ133" s="1"/>
    </row>
    <row r="134" spans="1:52" s="24" customFormat="1" ht="21" customHeight="1">
      <c r="A134" s="25"/>
      <c r="B134" s="68"/>
      <c r="C134" s="262">
        <v>4</v>
      </c>
      <c r="D134" s="1039"/>
      <c r="E134" s="1039"/>
      <c r="F134" s="1039"/>
      <c r="G134" s="1028"/>
      <c r="H134" s="1028"/>
      <c r="I134" s="1028"/>
      <c r="J134" s="1028"/>
      <c r="K134" s="1029"/>
      <c r="L134" s="1030"/>
      <c r="M134" s="1031"/>
      <c r="N134" s="1031"/>
      <c r="O134" s="1031"/>
      <c r="P134" s="1032"/>
      <c r="Q134" s="1033"/>
      <c r="R134" s="1034"/>
      <c r="S134" s="1035"/>
      <c r="T134" s="1035"/>
      <c r="U134" s="1035"/>
      <c r="V134" s="1036"/>
      <c r="W134" s="1037"/>
      <c r="X134" s="1037"/>
      <c r="Y134" s="1037"/>
      <c r="Z134" s="1037"/>
      <c r="AA134" s="1037"/>
      <c r="AB134" s="1037"/>
      <c r="AC134" s="1037"/>
      <c r="AD134" s="1038"/>
      <c r="AE134" s="1034"/>
      <c r="AF134" s="1036"/>
      <c r="AG134" s="25"/>
      <c r="AH134" s="675"/>
      <c r="AI134" s="676"/>
      <c r="AJ134" s="676"/>
      <c r="AK134" s="676"/>
      <c r="AL134" s="676"/>
      <c r="AM134" s="676"/>
      <c r="AN134" s="677"/>
      <c r="AO134" s="1"/>
      <c r="AP134" s="1"/>
      <c r="AQ134" s="1"/>
    </row>
    <row r="135" spans="1:52" s="24" customFormat="1" ht="21" customHeight="1">
      <c r="A135" s="25"/>
      <c r="B135" s="68"/>
      <c r="C135" s="262">
        <v>5</v>
      </c>
      <c r="D135" s="1039"/>
      <c r="E135" s="1039"/>
      <c r="F135" s="1039"/>
      <c r="G135" s="1028"/>
      <c r="H135" s="1028"/>
      <c r="I135" s="1028"/>
      <c r="J135" s="1028"/>
      <c r="K135" s="1029"/>
      <c r="L135" s="1030"/>
      <c r="M135" s="1031"/>
      <c r="N135" s="1031"/>
      <c r="O135" s="1031"/>
      <c r="P135" s="1032"/>
      <c r="Q135" s="1033"/>
      <c r="R135" s="1034"/>
      <c r="S135" s="1035"/>
      <c r="T135" s="1035"/>
      <c r="U135" s="1035"/>
      <c r="V135" s="1036"/>
      <c r="W135" s="1037"/>
      <c r="X135" s="1037"/>
      <c r="Y135" s="1037"/>
      <c r="Z135" s="1037"/>
      <c r="AA135" s="1037"/>
      <c r="AB135" s="1037"/>
      <c r="AC135" s="1037"/>
      <c r="AD135" s="1038"/>
      <c r="AE135" s="1034"/>
      <c r="AF135" s="1036"/>
      <c r="AG135" s="25"/>
      <c r="AH135" s="675"/>
      <c r="AI135" s="676"/>
      <c r="AJ135" s="676"/>
      <c r="AK135" s="676"/>
      <c r="AL135" s="676"/>
      <c r="AM135" s="676"/>
      <c r="AN135" s="677"/>
      <c r="AO135" s="1"/>
      <c r="AP135" s="1"/>
      <c r="AQ135" s="1"/>
    </row>
    <row r="136" spans="1:52" s="24" customFormat="1" ht="21" customHeight="1">
      <c r="A136" s="25"/>
      <c r="B136" s="68"/>
      <c r="C136" s="262">
        <v>6</v>
      </c>
      <c r="D136" s="1039"/>
      <c r="E136" s="1039"/>
      <c r="F136" s="1039"/>
      <c r="G136" s="1028"/>
      <c r="H136" s="1028"/>
      <c r="I136" s="1028"/>
      <c r="J136" s="1028"/>
      <c r="K136" s="1029"/>
      <c r="L136" s="1030"/>
      <c r="M136" s="1031"/>
      <c r="N136" s="1031"/>
      <c r="O136" s="1031"/>
      <c r="P136" s="1032"/>
      <c r="Q136" s="1033"/>
      <c r="R136" s="1034"/>
      <c r="S136" s="1035"/>
      <c r="T136" s="1035"/>
      <c r="U136" s="1035"/>
      <c r="V136" s="1036"/>
      <c r="W136" s="1037"/>
      <c r="X136" s="1037"/>
      <c r="Y136" s="1037"/>
      <c r="Z136" s="1037"/>
      <c r="AA136" s="1037"/>
      <c r="AB136" s="1037"/>
      <c r="AC136" s="1037"/>
      <c r="AD136" s="1038"/>
      <c r="AE136" s="1034"/>
      <c r="AF136" s="1036"/>
      <c r="AG136" s="25"/>
      <c r="AH136" s="675"/>
      <c r="AI136" s="676"/>
      <c r="AJ136" s="676"/>
      <c r="AK136" s="676"/>
      <c r="AL136" s="676"/>
      <c r="AM136" s="676"/>
      <c r="AN136" s="677"/>
      <c r="AO136" s="1"/>
      <c r="AP136" s="1"/>
      <c r="AQ136" s="1"/>
    </row>
    <row r="137" spans="1:52" s="24" customFormat="1" ht="21" customHeight="1">
      <c r="A137" s="25"/>
      <c r="B137" s="68"/>
      <c r="C137" s="262">
        <v>7</v>
      </c>
      <c r="D137" s="1039"/>
      <c r="E137" s="1039"/>
      <c r="F137" s="1039"/>
      <c r="G137" s="1028"/>
      <c r="H137" s="1028"/>
      <c r="I137" s="1028"/>
      <c r="J137" s="1028"/>
      <c r="K137" s="1029"/>
      <c r="L137" s="1030"/>
      <c r="M137" s="1031"/>
      <c r="N137" s="1031"/>
      <c r="O137" s="1031"/>
      <c r="P137" s="1032"/>
      <c r="Q137" s="1033"/>
      <c r="R137" s="1034"/>
      <c r="S137" s="1035"/>
      <c r="T137" s="1035"/>
      <c r="U137" s="1035"/>
      <c r="V137" s="1036"/>
      <c r="W137" s="1037"/>
      <c r="X137" s="1037"/>
      <c r="Y137" s="1037"/>
      <c r="Z137" s="1037"/>
      <c r="AA137" s="1037"/>
      <c r="AB137" s="1037"/>
      <c r="AC137" s="1037"/>
      <c r="AD137" s="1038"/>
      <c r="AE137" s="1034"/>
      <c r="AF137" s="1036"/>
      <c r="AG137" s="25"/>
      <c r="AH137" s="220" t="s">
        <v>801</v>
      </c>
      <c r="AI137" s="219"/>
      <c r="AJ137" s="219"/>
      <c r="AK137" s="219"/>
      <c r="AL137" s="219"/>
      <c r="AM137" s="219"/>
      <c r="AN137" s="224"/>
      <c r="AO137" s="1"/>
      <c r="AP137" s="1"/>
      <c r="AQ137" s="1"/>
    </row>
    <row r="138" spans="1:52" s="24" customFormat="1" ht="21" customHeight="1">
      <c r="A138" s="25"/>
      <c r="B138" s="68"/>
      <c r="C138" s="262">
        <v>8</v>
      </c>
      <c r="D138" s="1039"/>
      <c r="E138" s="1039"/>
      <c r="F138" s="1039"/>
      <c r="G138" s="1028"/>
      <c r="H138" s="1028"/>
      <c r="I138" s="1028"/>
      <c r="J138" s="1028"/>
      <c r="K138" s="1029"/>
      <c r="L138" s="1030"/>
      <c r="M138" s="1031"/>
      <c r="N138" s="1031"/>
      <c r="O138" s="1031"/>
      <c r="P138" s="1032"/>
      <c r="Q138" s="1033"/>
      <c r="R138" s="1034"/>
      <c r="S138" s="1035"/>
      <c r="T138" s="1035"/>
      <c r="U138" s="1035"/>
      <c r="V138" s="1036"/>
      <c r="W138" s="1040"/>
      <c r="X138" s="1040"/>
      <c r="Y138" s="1040"/>
      <c r="Z138" s="1040"/>
      <c r="AA138" s="1040"/>
      <c r="AB138" s="1040"/>
      <c r="AC138" s="1040"/>
      <c r="AD138" s="1041"/>
      <c r="AE138" s="1034"/>
      <c r="AF138" s="1036"/>
      <c r="AG138" s="25"/>
      <c r="AH138" s="675" t="s">
        <v>137</v>
      </c>
      <c r="AI138" s="676"/>
      <c r="AJ138" s="676"/>
      <c r="AK138" s="676"/>
      <c r="AL138" s="676"/>
      <c r="AM138" s="676"/>
      <c r="AN138" s="677"/>
      <c r="AO138" s="1"/>
      <c r="AP138" s="1"/>
      <c r="AQ138" s="1"/>
    </row>
    <row r="139" spans="1:52" s="24" customFormat="1" ht="17.25" customHeight="1">
      <c r="A139" s="25"/>
      <c r="B139" s="68"/>
      <c r="C139" s="1022" t="s">
        <v>820</v>
      </c>
      <c r="D139" s="1023"/>
      <c r="E139" s="1023"/>
      <c r="F139" s="1023"/>
      <c r="G139" s="1023"/>
      <c r="H139" s="1024"/>
      <c r="I139" s="808" t="s">
        <v>138</v>
      </c>
      <c r="J139" s="809"/>
      <c r="K139" s="1017"/>
      <c r="L139" s="1017"/>
      <c r="M139" s="1017"/>
      <c r="N139" s="95" t="s">
        <v>50</v>
      </c>
      <c r="O139" s="808" t="s">
        <v>139</v>
      </c>
      <c r="P139" s="809"/>
      <c r="Q139" s="1017"/>
      <c r="R139" s="1017"/>
      <c r="S139" s="1017"/>
      <c r="T139" s="95" t="s">
        <v>50</v>
      </c>
      <c r="U139" s="808" t="s">
        <v>140</v>
      </c>
      <c r="V139" s="809"/>
      <c r="W139" s="1017"/>
      <c r="X139" s="1017"/>
      <c r="Y139" s="1017"/>
      <c r="Z139" s="95" t="s">
        <v>50</v>
      </c>
      <c r="AA139" s="808" t="s">
        <v>141</v>
      </c>
      <c r="AB139" s="809"/>
      <c r="AC139" s="1017"/>
      <c r="AD139" s="1017"/>
      <c r="AE139" s="1017"/>
      <c r="AF139" s="95" t="s">
        <v>50</v>
      </c>
      <c r="AG139" s="25"/>
      <c r="AH139" s="675"/>
      <c r="AI139" s="676"/>
      <c r="AJ139" s="676"/>
      <c r="AK139" s="676"/>
      <c r="AL139" s="676"/>
      <c r="AM139" s="676"/>
      <c r="AN139" s="677"/>
      <c r="AO139" s="1"/>
      <c r="AP139" s="1"/>
    </row>
    <row r="140" spans="1:52" s="24" customFormat="1" ht="17.25" customHeight="1">
      <c r="A140" s="25"/>
      <c r="B140" s="68"/>
      <c r="C140" s="1025"/>
      <c r="D140" s="1026"/>
      <c r="E140" s="1026"/>
      <c r="F140" s="1026"/>
      <c r="G140" s="1026"/>
      <c r="H140" s="1027"/>
      <c r="I140" s="808" t="s">
        <v>142</v>
      </c>
      <c r="J140" s="809"/>
      <c r="K140" s="1017"/>
      <c r="L140" s="1017"/>
      <c r="M140" s="1017"/>
      <c r="N140" s="95" t="s">
        <v>50</v>
      </c>
      <c r="O140" s="808" t="s">
        <v>143</v>
      </c>
      <c r="P140" s="809"/>
      <c r="Q140" s="1017"/>
      <c r="R140" s="1017"/>
      <c r="S140" s="1017"/>
      <c r="T140" s="95" t="s">
        <v>50</v>
      </c>
      <c r="U140" s="808" t="s">
        <v>144</v>
      </c>
      <c r="V140" s="809"/>
      <c r="W140" s="1017"/>
      <c r="X140" s="1017"/>
      <c r="Y140" s="1017"/>
      <c r="Z140" s="95" t="s">
        <v>50</v>
      </c>
      <c r="AA140" s="808" t="s">
        <v>145</v>
      </c>
      <c r="AB140" s="809"/>
      <c r="AC140" s="1017"/>
      <c r="AD140" s="1017"/>
      <c r="AE140" s="1017"/>
      <c r="AF140" s="95" t="s">
        <v>50</v>
      </c>
      <c r="AG140" s="25"/>
      <c r="AH140" s="675"/>
      <c r="AI140" s="676"/>
      <c r="AJ140" s="676"/>
      <c r="AK140" s="676"/>
      <c r="AL140" s="676"/>
      <c r="AM140" s="676"/>
      <c r="AN140" s="677"/>
      <c r="AO140" s="1"/>
      <c r="AP140" s="1"/>
      <c r="AR140" s="83"/>
      <c r="AS140" s="51"/>
      <c r="AT140" s="97"/>
      <c r="AU140" s="97"/>
      <c r="AV140" s="97"/>
      <c r="AW140" s="73"/>
      <c r="AX140" s="73"/>
      <c r="AY140" s="73"/>
      <c r="AZ140" s="83"/>
    </row>
    <row r="141" spans="1:52" s="24" customFormat="1" ht="3" customHeight="1">
      <c r="A141" s="25"/>
      <c r="B141" s="68"/>
      <c r="C141" s="172"/>
      <c r="D141" s="172"/>
      <c r="E141" s="172"/>
      <c r="F141" s="172"/>
      <c r="G141" s="172"/>
      <c r="H141" s="172"/>
      <c r="I141" s="105"/>
      <c r="J141" s="105"/>
      <c r="K141" s="102"/>
      <c r="L141" s="102"/>
      <c r="M141" s="102"/>
      <c r="N141" s="105"/>
      <c r="O141" s="105"/>
      <c r="P141" s="105"/>
      <c r="Q141" s="102"/>
      <c r="R141" s="102"/>
      <c r="S141" s="102"/>
      <c r="T141" s="83"/>
      <c r="U141" s="83"/>
      <c r="V141" s="83"/>
      <c r="W141" s="103"/>
      <c r="X141" s="103"/>
      <c r="Y141" s="103"/>
      <c r="Z141" s="83"/>
      <c r="AA141" s="33"/>
      <c r="AB141" s="33"/>
      <c r="AC141" s="103"/>
      <c r="AD141" s="103"/>
      <c r="AE141" s="103"/>
      <c r="AF141" s="83"/>
      <c r="AG141" s="25"/>
      <c r="AH141" s="220"/>
      <c r="AI141" s="557"/>
      <c r="AJ141" s="557"/>
      <c r="AK141" s="557"/>
      <c r="AL141" s="557"/>
      <c r="AM141" s="557"/>
      <c r="AN141" s="558"/>
      <c r="AO141" s="1"/>
      <c r="AP141" s="1"/>
      <c r="AR141" s="83"/>
      <c r="AS141" s="51"/>
      <c r="AT141" s="97"/>
      <c r="AU141" s="97"/>
      <c r="AV141" s="97"/>
      <c r="AW141" s="73"/>
      <c r="AX141" s="73"/>
      <c r="AY141" s="73"/>
      <c r="AZ141" s="83"/>
    </row>
    <row r="142" spans="1:52" s="24" customFormat="1" ht="3.6" customHeight="1">
      <c r="A142" s="25"/>
      <c r="B142" s="68"/>
      <c r="C142" s="14"/>
      <c r="D142" s="14"/>
      <c r="E142" s="14"/>
      <c r="F142" s="14"/>
      <c r="G142" s="14"/>
      <c r="H142" s="14"/>
      <c r="I142" s="14"/>
      <c r="Q142" s="51"/>
      <c r="AG142" s="25"/>
      <c r="AH142" s="234"/>
      <c r="AI142" s="213"/>
      <c r="AJ142" s="213"/>
      <c r="AK142" s="213"/>
      <c r="AL142" s="213"/>
      <c r="AM142" s="213"/>
      <c r="AN142" s="236"/>
      <c r="AO142" s="1"/>
      <c r="AP142" s="1"/>
      <c r="AR142" s="83"/>
      <c r="AS142" s="51"/>
      <c r="AT142" s="97"/>
      <c r="AU142" s="97"/>
      <c r="AV142" s="97"/>
      <c r="AW142" s="73"/>
      <c r="AX142" s="73"/>
      <c r="AY142" s="73"/>
      <c r="AZ142" s="83"/>
    </row>
    <row r="143" spans="1:52" s="24" customFormat="1" ht="17.45" customHeight="1">
      <c r="A143" s="25"/>
      <c r="B143" s="68"/>
      <c r="C143" s="181" t="s">
        <v>81</v>
      </c>
      <c r="D143" s="181" t="s">
        <v>802</v>
      </c>
      <c r="E143" s="14"/>
      <c r="F143" s="14"/>
      <c r="G143" s="14"/>
      <c r="H143" s="14"/>
      <c r="I143" s="14"/>
      <c r="Q143" s="51"/>
      <c r="AG143" s="25"/>
      <c r="AH143" s="220" t="s">
        <v>193</v>
      </c>
      <c r="AI143" s="213"/>
      <c r="AJ143" s="213"/>
      <c r="AK143" s="213"/>
      <c r="AL143" s="213"/>
      <c r="AM143" s="213"/>
      <c r="AN143" s="236"/>
      <c r="AO143" s="1"/>
      <c r="AP143" s="1"/>
      <c r="AR143" s="83"/>
      <c r="AS143" s="51"/>
      <c r="AT143" s="97"/>
      <c r="AU143" s="97"/>
      <c r="AV143" s="97"/>
      <c r="AW143" s="73"/>
      <c r="AX143" s="73"/>
      <c r="AY143" s="73"/>
      <c r="AZ143" s="83"/>
    </row>
    <row r="144" spans="1:52" s="24" customFormat="1" ht="17.45" customHeight="1">
      <c r="A144" s="25"/>
      <c r="B144" s="68"/>
      <c r="C144" s="14"/>
      <c r="D144" s="706" t="s">
        <v>146</v>
      </c>
      <c r="E144" s="706"/>
      <c r="F144" s="706"/>
      <c r="G144" s="706"/>
      <c r="H144" s="706"/>
      <c r="I144" s="706"/>
      <c r="J144" s="706"/>
      <c r="K144" s="706"/>
      <c r="L144" s="706"/>
      <c r="M144" s="706"/>
      <c r="N144" s="706"/>
      <c r="O144" s="706"/>
      <c r="P144" s="706"/>
      <c r="Q144" s="706"/>
      <c r="R144" s="706"/>
      <c r="S144" s="706"/>
      <c r="T144" s="706"/>
      <c r="U144" s="706"/>
      <c r="V144" s="706"/>
      <c r="W144" s="706"/>
      <c r="X144" s="706"/>
      <c r="Y144" s="706"/>
      <c r="Z144" s="706"/>
      <c r="AA144" s="706"/>
      <c r="AB144" s="706"/>
      <c r="AC144" s="706"/>
      <c r="AD144" s="706"/>
      <c r="AE144" s="706"/>
      <c r="AF144" s="706"/>
      <c r="AG144" s="25"/>
      <c r="AH144" s="680" t="s">
        <v>147</v>
      </c>
      <c r="AI144" s="681"/>
      <c r="AJ144" s="681"/>
      <c r="AK144" s="681"/>
      <c r="AL144" s="681"/>
      <c r="AM144" s="681"/>
      <c r="AN144" s="682"/>
      <c r="AO144" s="1"/>
      <c r="AP144" s="1"/>
      <c r="AR144" s="83"/>
      <c r="AS144" s="51"/>
      <c r="AT144" s="97"/>
      <c r="AU144" s="97"/>
      <c r="AV144" s="97"/>
      <c r="AW144" s="73"/>
      <c r="AX144" s="73"/>
      <c r="AY144" s="73"/>
      <c r="AZ144" s="83"/>
    </row>
    <row r="145" spans="1:52" s="24" customFormat="1" ht="13.7" customHeight="1">
      <c r="A145" s="25"/>
      <c r="B145" s="68"/>
      <c r="C145" s="14"/>
      <c r="D145" s="706"/>
      <c r="E145" s="706"/>
      <c r="F145" s="706"/>
      <c r="G145" s="706"/>
      <c r="H145" s="706"/>
      <c r="I145" s="706"/>
      <c r="J145" s="706"/>
      <c r="K145" s="706"/>
      <c r="L145" s="706"/>
      <c r="M145" s="706"/>
      <c r="N145" s="706"/>
      <c r="O145" s="706"/>
      <c r="P145" s="706"/>
      <c r="Q145" s="706"/>
      <c r="R145" s="706"/>
      <c r="S145" s="706"/>
      <c r="T145" s="706"/>
      <c r="U145" s="706"/>
      <c r="V145" s="706"/>
      <c r="W145" s="706"/>
      <c r="X145" s="706"/>
      <c r="Y145" s="706"/>
      <c r="Z145" s="706"/>
      <c r="AA145" s="706"/>
      <c r="AB145" s="706"/>
      <c r="AC145" s="706"/>
      <c r="AD145" s="706"/>
      <c r="AE145" s="706"/>
      <c r="AF145" s="706"/>
      <c r="AG145" s="25"/>
      <c r="AH145" s="680"/>
      <c r="AI145" s="681"/>
      <c r="AJ145" s="681"/>
      <c r="AK145" s="681"/>
      <c r="AL145" s="681"/>
      <c r="AM145" s="681"/>
      <c r="AN145" s="682"/>
      <c r="AO145" s="1"/>
      <c r="AP145" s="1"/>
      <c r="AR145" s="83"/>
      <c r="AS145" s="51"/>
      <c r="AT145" s="97"/>
      <c r="AU145" s="97"/>
      <c r="AV145" s="97"/>
      <c r="AW145" s="73"/>
      <c r="AX145" s="73"/>
      <c r="AY145" s="73"/>
      <c r="AZ145" s="83"/>
    </row>
    <row r="146" spans="1:52" s="24" customFormat="1" ht="17.45" customHeight="1">
      <c r="A146" s="25"/>
      <c r="B146" s="68"/>
      <c r="C146" s="14"/>
      <c r="D146" s="707"/>
      <c r="E146" s="708"/>
      <c r="F146" s="708"/>
      <c r="G146" s="1018"/>
      <c r="H146" s="263" t="s">
        <v>148</v>
      </c>
      <c r="I146" s="228" t="s">
        <v>149</v>
      </c>
      <c r="J146" s="226"/>
      <c r="K146" s="264"/>
      <c r="L146" s="264"/>
      <c r="M146" s="264"/>
      <c r="N146" s="264"/>
      <c r="O146" s="264"/>
      <c r="P146" s="264"/>
      <c r="Q146" s="228"/>
      <c r="R146" s="264"/>
      <c r="S146" s="264"/>
      <c r="T146" s="264"/>
      <c r="U146" s="86"/>
      <c r="V146" s="86"/>
      <c r="W146" s="86"/>
      <c r="X146" s="86"/>
      <c r="Y146" s="86"/>
      <c r="Z146" s="86"/>
      <c r="AA146" s="86"/>
      <c r="AB146" s="86"/>
      <c r="AC146" s="86"/>
      <c r="AD146" s="86"/>
      <c r="AE146" s="86"/>
      <c r="AF146" s="106"/>
      <c r="AG146" s="25"/>
      <c r="AH146" s="680"/>
      <c r="AI146" s="681"/>
      <c r="AJ146" s="681"/>
      <c r="AK146" s="681"/>
      <c r="AL146" s="681"/>
      <c r="AM146" s="681"/>
      <c r="AN146" s="682"/>
      <c r="AO146" s="1"/>
      <c r="AP146" s="1"/>
      <c r="AR146" s="83"/>
      <c r="AS146" s="51"/>
      <c r="AT146" s="97"/>
      <c r="AU146" s="97"/>
      <c r="AV146" s="97"/>
      <c r="AW146" s="73"/>
      <c r="AX146" s="73"/>
      <c r="AY146" s="73"/>
      <c r="AZ146" s="83"/>
    </row>
    <row r="147" spans="1:52" s="24" customFormat="1" ht="17.45" customHeight="1">
      <c r="A147" s="25"/>
      <c r="B147" s="68"/>
      <c r="C147" s="14"/>
      <c r="D147" s="707"/>
      <c r="E147" s="708"/>
      <c r="F147" s="708"/>
      <c r="G147" s="1018"/>
      <c r="H147" s="263" t="s">
        <v>150</v>
      </c>
      <c r="I147" s="228" t="s">
        <v>151</v>
      </c>
      <c r="J147" s="226"/>
      <c r="K147" s="264"/>
      <c r="L147" s="264"/>
      <c r="M147" s="264"/>
      <c r="N147" s="264"/>
      <c r="O147" s="264"/>
      <c r="P147" s="264"/>
      <c r="Q147" s="228"/>
      <c r="R147" s="264"/>
      <c r="S147" s="264"/>
      <c r="T147" s="264"/>
      <c r="U147" s="86"/>
      <c r="V147" s="86"/>
      <c r="W147" s="86"/>
      <c r="X147" s="86"/>
      <c r="Y147" s="86"/>
      <c r="Z147" s="86"/>
      <c r="AA147" s="86"/>
      <c r="AB147" s="86"/>
      <c r="AC147" s="86"/>
      <c r="AD147" s="86"/>
      <c r="AE147" s="86"/>
      <c r="AF147" s="106"/>
      <c r="AG147" s="25"/>
      <c r="AH147" s="680"/>
      <c r="AI147" s="681"/>
      <c r="AJ147" s="681"/>
      <c r="AK147" s="681"/>
      <c r="AL147" s="681"/>
      <c r="AM147" s="681"/>
      <c r="AN147" s="682"/>
      <c r="AO147" s="1"/>
      <c r="AP147" s="1"/>
      <c r="AR147" s="83"/>
      <c r="AS147" s="51"/>
      <c r="AT147" s="97"/>
      <c r="AU147" s="97"/>
      <c r="AV147" s="97"/>
      <c r="AW147" s="73"/>
      <c r="AX147" s="73"/>
      <c r="AY147" s="73"/>
      <c r="AZ147" s="83"/>
    </row>
    <row r="148" spans="1:52" s="24" customFormat="1" ht="17.45" customHeight="1">
      <c r="A148" s="25"/>
      <c r="B148" s="68"/>
      <c r="C148" s="14"/>
      <c r="D148" s="707"/>
      <c r="E148" s="708"/>
      <c r="F148" s="708"/>
      <c r="G148" s="1018"/>
      <c r="H148" s="263" t="s">
        <v>152</v>
      </c>
      <c r="I148" s="228" t="s">
        <v>153</v>
      </c>
      <c r="J148" s="226"/>
      <c r="K148" s="264"/>
      <c r="L148" s="264"/>
      <c r="M148" s="264"/>
      <c r="N148" s="264"/>
      <c r="O148" s="264"/>
      <c r="P148" s="264"/>
      <c r="Q148" s="228"/>
      <c r="R148" s="264"/>
      <c r="S148" s="264"/>
      <c r="T148" s="264"/>
      <c r="U148" s="86"/>
      <c r="V148" s="86"/>
      <c r="W148" s="86"/>
      <c r="X148" s="86"/>
      <c r="Y148" s="86"/>
      <c r="Z148" s="86"/>
      <c r="AA148" s="86"/>
      <c r="AB148" s="86"/>
      <c r="AC148" s="86"/>
      <c r="AD148" s="86"/>
      <c r="AE148" s="86"/>
      <c r="AF148" s="106"/>
      <c r="AG148" s="25"/>
      <c r="AH148" s="680"/>
      <c r="AI148" s="681"/>
      <c r="AJ148" s="681"/>
      <c r="AK148" s="681"/>
      <c r="AL148" s="681"/>
      <c r="AM148" s="681"/>
      <c r="AN148" s="682"/>
      <c r="AO148" s="1"/>
      <c r="AP148" s="1"/>
      <c r="AR148" s="83"/>
      <c r="AS148" s="51"/>
      <c r="AT148" s="97"/>
      <c r="AU148" s="97"/>
      <c r="AV148" s="97"/>
      <c r="AW148" s="73"/>
      <c r="AX148" s="73"/>
      <c r="AY148" s="73"/>
      <c r="AZ148" s="83"/>
    </row>
    <row r="149" spans="1:52" s="24" customFormat="1" ht="17.45" customHeight="1">
      <c r="A149" s="25"/>
      <c r="B149" s="68"/>
      <c r="C149" s="14"/>
      <c r="D149" s="707"/>
      <c r="E149" s="708"/>
      <c r="F149" s="708"/>
      <c r="G149" s="1018"/>
      <c r="H149" s="263" t="s">
        <v>154</v>
      </c>
      <c r="I149" s="228" t="s">
        <v>155</v>
      </c>
      <c r="J149" s="226"/>
      <c r="K149" s="264"/>
      <c r="L149" s="264"/>
      <c r="M149" s="264"/>
      <c r="N149" s="264"/>
      <c r="O149" s="264"/>
      <c r="P149" s="264"/>
      <c r="Q149" s="228"/>
      <c r="R149" s="264"/>
      <c r="S149" s="264"/>
      <c r="T149" s="264"/>
      <c r="U149" s="86"/>
      <c r="V149" s="86"/>
      <c r="W149" s="86"/>
      <c r="X149" s="86"/>
      <c r="Y149" s="86"/>
      <c r="Z149" s="86"/>
      <c r="AA149" s="86"/>
      <c r="AB149" s="86"/>
      <c r="AC149" s="86"/>
      <c r="AD149" s="86"/>
      <c r="AE149" s="86"/>
      <c r="AF149" s="106"/>
      <c r="AG149" s="25"/>
      <c r="AH149" s="680"/>
      <c r="AI149" s="681"/>
      <c r="AJ149" s="681"/>
      <c r="AK149" s="681"/>
      <c r="AL149" s="681"/>
      <c r="AM149" s="681"/>
      <c r="AN149" s="682"/>
      <c r="AO149" s="1"/>
      <c r="AP149" s="1"/>
      <c r="AR149" s="83"/>
      <c r="AS149" s="51"/>
      <c r="AT149" s="97"/>
      <c r="AU149" s="97"/>
      <c r="AV149" s="97"/>
      <c r="AW149" s="73"/>
      <c r="AX149" s="73"/>
      <c r="AY149" s="73"/>
      <c r="AZ149" s="83"/>
    </row>
    <row r="150" spans="1:52" s="24" customFormat="1" ht="17.45" customHeight="1">
      <c r="A150" s="25"/>
      <c r="B150" s="68"/>
      <c r="C150" s="14"/>
      <c r="D150" s="707"/>
      <c r="E150" s="708"/>
      <c r="F150" s="708"/>
      <c r="G150" s="1018"/>
      <c r="H150" s="263" t="s">
        <v>156</v>
      </c>
      <c r="I150" s="228" t="s">
        <v>157</v>
      </c>
      <c r="J150" s="226"/>
      <c r="K150" s="264"/>
      <c r="L150" s="264"/>
      <c r="M150" s="264"/>
      <c r="N150" s="264"/>
      <c r="O150" s="264"/>
      <c r="P150" s="264"/>
      <c r="Q150" s="228"/>
      <c r="R150" s="264"/>
      <c r="S150" s="264"/>
      <c r="T150" s="264"/>
      <c r="U150" s="86"/>
      <c r="V150" s="86"/>
      <c r="W150" s="86"/>
      <c r="X150" s="86"/>
      <c r="Y150" s="86"/>
      <c r="Z150" s="86"/>
      <c r="AA150" s="86"/>
      <c r="AB150" s="86"/>
      <c r="AC150" s="86"/>
      <c r="AD150" s="86"/>
      <c r="AE150" s="86"/>
      <c r="AF150" s="106"/>
      <c r="AG150" s="25"/>
      <c r="AH150" s="680"/>
      <c r="AI150" s="681"/>
      <c r="AJ150" s="681"/>
      <c r="AK150" s="681"/>
      <c r="AL150" s="681"/>
      <c r="AM150" s="681"/>
      <c r="AN150" s="682"/>
      <c r="AO150" s="1"/>
      <c r="AP150" s="1"/>
      <c r="AR150" s="83"/>
      <c r="AS150" s="51"/>
      <c r="AT150" s="97"/>
      <c r="AU150" s="97"/>
      <c r="AV150" s="97"/>
      <c r="AW150" s="73"/>
      <c r="AX150" s="73"/>
      <c r="AY150" s="73"/>
      <c r="AZ150" s="83"/>
    </row>
    <row r="151" spans="1:52" s="24" customFormat="1" ht="17.45" customHeight="1">
      <c r="A151" s="25"/>
      <c r="B151" s="68"/>
      <c r="C151" s="14"/>
      <c r="D151" s="564"/>
      <c r="E151" s="564"/>
      <c r="F151" s="564"/>
      <c r="G151" s="564"/>
      <c r="H151" s="248"/>
      <c r="I151" s="248"/>
      <c r="J151" s="271"/>
      <c r="K151" s="213"/>
      <c r="L151" s="213"/>
      <c r="M151" s="213"/>
      <c r="N151" s="213"/>
      <c r="O151" s="213"/>
      <c r="P151" s="213"/>
      <c r="Q151" s="248"/>
      <c r="R151" s="213"/>
      <c r="S151" s="213"/>
      <c r="T151" s="213"/>
      <c r="AG151" s="25"/>
      <c r="AH151" s="680"/>
      <c r="AI151" s="681"/>
      <c r="AJ151" s="681"/>
      <c r="AK151" s="681"/>
      <c r="AL151" s="681"/>
      <c r="AM151" s="681"/>
      <c r="AN151" s="682"/>
      <c r="AO151" s="1"/>
      <c r="AP151" s="1"/>
      <c r="AR151" s="83"/>
      <c r="AS151" s="51"/>
      <c r="AT151" s="97"/>
      <c r="AU151" s="97"/>
      <c r="AV151" s="97"/>
      <c r="AW151" s="73"/>
      <c r="AX151" s="73"/>
      <c r="AY151" s="73"/>
      <c r="AZ151" s="83"/>
    </row>
    <row r="152" spans="1:52" s="24" customFormat="1" ht="18" customHeight="1">
      <c r="B152" s="65"/>
      <c r="C152" s="209" t="s">
        <v>82</v>
      </c>
      <c r="D152" s="181" t="s">
        <v>88</v>
      </c>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74"/>
      <c r="AE152" s="74"/>
      <c r="AF152" s="74"/>
      <c r="AG152" s="79"/>
      <c r="AH152" s="250"/>
      <c r="AI152" s="219"/>
      <c r="AJ152" s="219"/>
      <c r="AK152" s="219"/>
      <c r="AL152" s="219"/>
      <c r="AM152" s="219"/>
      <c r="AN152" s="224"/>
      <c r="AO152" s="1"/>
      <c r="AP152" s="1"/>
      <c r="AQ152" s="1"/>
    </row>
    <row r="153" spans="1:52" s="24" customFormat="1" ht="18" customHeight="1">
      <c r="B153" s="65"/>
      <c r="C153" s="210" t="s">
        <v>89</v>
      </c>
      <c r="D153" s="706" t="s">
        <v>790</v>
      </c>
      <c r="E153" s="706"/>
      <c r="F153" s="706"/>
      <c r="G153" s="706"/>
      <c r="H153" s="706"/>
      <c r="I153" s="706"/>
      <c r="J153" s="706"/>
      <c r="K153" s="706"/>
      <c r="L153" s="706"/>
      <c r="M153" s="706"/>
      <c r="N153" s="706"/>
      <c r="O153" s="706"/>
      <c r="P153" s="706"/>
      <c r="Q153" s="706"/>
      <c r="R153" s="706"/>
      <c r="S153" s="706"/>
      <c r="T153" s="706"/>
      <c r="U153" s="706"/>
      <c r="V153" s="706"/>
      <c r="W153" s="706"/>
      <c r="X153" s="706"/>
      <c r="Y153" s="706"/>
      <c r="Z153" s="706"/>
      <c r="AA153" s="706"/>
      <c r="AB153" s="706"/>
      <c r="AC153" s="706"/>
      <c r="AD153" s="706"/>
      <c r="AE153" s="706"/>
      <c r="AF153" s="706"/>
      <c r="AG153" s="78"/>
      <c r="AH153" s="220" t="s">
        <v>209</v>
      </c>
      <c r="AI153" s="219"/>
      <c r="AJ153" s="219"/>
      <c r="AK153" s="219"/>
      <c r="AL153" s="219"/>
      <c r="AM153" s="219"/>
      <c r="AN153" s="224"/>
      <c r="AO153" s="1"/>
      <c r="AP153" s="1"/>
      <c r="AQ153" s="1"/>
    </row>
    <row r="154" spans="1:52" s="24" customFormat="1" ht="26.45" customHeight="1">
      <c r="B154" s="65"/>
      <c r="C154" s="66"/>
      <c r="D154" s="706"/>
      <c r="E154" s="706"/>
      <c r="F154" s="706"/>
      <c r="G154" s="706"/>
      <c r="H154" s="706"/>
      <c r="I154" s="706"/>
      <c r="J154" s="706"/>
      <c r="K154" s="706"/>
      <c r="L154" s="706"/>
      <c r="M154" s="706"/>
      <c r="N154" s="706"/>
      <c r="O154" s="706"/>
      <c r="P154" s="706"/>
      <c r="Q154" s="706"/>
      <c r="R154" s="706"/>
      <c r="S154" s="706"/>
      <c r="T154" s="706"/>
      <c r="U154" s="706"/>
      <c r="V154" s="706"/>
      <c r="W154" s="706"/>
      <c r="X154" s="706"/>
      <c r="Y154" s="706"/>
      <c r="Z154" s="706"/>
      <c r="AA154" s="706"/>
      <c r="AB154" s="706"/>
      <c r="AC154" s="706"/>
      <c r="AD154" s="706"/>
      <c r="AE154" s="706"/>
      <c r="AF154" s="706"/>
      <c r="AG154" s="78"/>
      <c r="AH154" s="680" t="s">
        <v>758</v>
      </c>
      <c r="AI154" s="681"/>
      <c r="AJ154" s="681"/>
      <c r="AK154" s="681"/>
      <c r="AL154" s="681"/>
      <c r="AM154" s="681"/>
      <c r="AN154" s="682"/>
      <c r="AO154" s="1"/>
      <c r="AP154" s="1"/>
      <c r="AQ154" s="1"/>
    </row>
    <row r="155" spans="1:52" s="24" customFormat="1" ht="20.100000000000001" customHeight="1">
      <c r="B155" s="65"/>
      <c r="C155" s="47"/>
      <c r="D155" s="710"/>
      <c r="E155" s="711"/>
      <c r="F155" s="711"/>
      <c r="G155" s="711"/>
      <c r="H155" s="229" t="s">
        <v>90</v>
      </c>
      <c r="I155" s="230"/>
      <c r="J155" s="231"/>
      <c r="K155" s="231"/>
      <c r="L155" s="60"/>
      <c r="M155" s="60"/>
      <c r="N155" s="60"/>
      <c r="O155" s="60"/>
      <c r="P155" s="60"/>
      <c r="Q155" s="61"/>
      <c r="S155" s="710"/>
      <c r="T155" s="711"/>
      <c r="U155" s="711"/>
      <c r="V155" s="711"/>
      <c r="W155" s="229" t="s">
        <v>786</v>
      </c>
      <c r="X155" s="230"/>
      <c r="Y155" s="232"/>
      <c r="Z155" s="232"/>
      <c r="AA155" s="232"/>
      <c r="AB155" s="232"/>
      <c r="AC155" s="232"/>
      <c r="AD155" s="232"/>
      <c r="AE155" s="232"/>
      <c r="AF155" s="233"/>
      <c r="AG155" s="78"/>
      <c r="AH155" s="680"/>
      <c r="AI155" s="681"/>
      <c r="AJ155" s="681"/>
      <c r="AK155" s="681"/>
      <c r="AL155" s="681"/>
      <c r="AM155" s="681"/>
      <c r="AN155" s="682"/>
      <c r="AO155" s="1"/>
      <c r="AP155" s="1"/>
      <c r="AQ155" s="1"/>
    </row>
    <row r="156" spans="1:52" s="24" customFormat="1" ht="20.100000000000001" customHeight="1">
      <c r="B156" s="65"/>
      <c r="C156" s="47"/>
      <c r="D156" s="710"/>
      <c r="E156" s="711"/>
      <c r="F156" s="711"/>
      <c r="G156" s="711"/>
      <c r="H156" s="229" t="s">
        <v>91</v>
      </c>
      <c r="I156" s="230"/>
      <c r="J156" s="231"/>
      <c r="K156" s="231"/>
      <c r="L156" s="60"/>
      <c r="M156" s="60"/>
      <c r="N156" s="60"/>
      <c r="O156" s="60"/>
      <c r="P156" s="60"/>
      <c r="Q156" s="61"/>
      <c r="R156" s="14"/>
      <c r="S156" s="726"/>
      <c r="T156" s="727"/>
      <c r="U156" s="727"/>
      <c r="V156" s="728"/>
      <c r="W156" s="1019" t="s">
        <v>850</v>
      </c>
      <c r="X156" s="1020"/>
      <c r="Y156" s="1020"/>
      <c r="Z156" s="1020"/>
      <c r="AA156" s="1020"/>
      <c r="AB156" s="1020"/>
      <c r="AC156" s="1020"/>
      <c r="AD156" s="1020"/>
      <c r="AE156" s="1020"/>
      <c r="AF156" s="1021"/>
      <c r="AH156" s="680"/>
      <c r="AI156" s="681"/>
      <c r="AJ156" s="681"/>
      <c r="AK156" s="681"/>
      <c r="AL156" s="681"/>
      <c r="AM156" s="681"/>
      <c r="AN156" s="682"/>
      <c r="AO156" s="1"/>
      <c r="AP156" s="1"/>
      <c r="AQ156" s="1"/>
    </row>
    <row r="157" spans="1:52" s="24" customFormat="1" ht="20.100000000000001" customHeight="1">
      <c r="B157" s="65"/>
      <c r="C157" s="47"/>
      <c r="D157" s="710"/>
      <c r="E157" s="711"/>
      <c r="F157" s="711"/>
      <c r="G157" s="711"/>
      <c r="H157" s="229" t="s">
        <v>92</v>
      </c>
      <c r="I157" s="230"/>
      <c r="J157" s="231"/>
      <c r="K157" s="231"/>
      <c r="L157" s="60"/>
      <c r="M157" s="60"/>
      <c r="N157" s="60"/>
      <c r="O157" s="60"/>
      <c r="P157" s="60"/>
      <c r="Q157" s="61"/>
      <c r="R157" s="14"/>
      <c r="S157" s="712"/>
      <c r="T157" s="713"/>
      <c r="U157" s="713"/>
      <c r="V157" s="714"/>
      <c r="W157" s="715" t="s">
        <v>93</v>
      </c>
      <c r="X157" s="716"/>
      <c r="Y157" s="716"/>
      <c r="Z157" s="716"/>
      <c r="AA157" s="716"/>
      <c r="AB157" s="716"/>
      <c r="AC157" s="716"/>
      <c r="AD157" s="716"/>
      <c r="AE157" s="716"/>
      <c r="AF157" s="717"/>
      <c r="AH157" s="680"/>
      <c r="AI157" s="681"/>
      <c r="AJ157" s="681"/>
      <c r="AK157" s="681"/>
      <c r="AL157" s="681"/>
      <c r="AM157" s="681"/>
      <c r="AN157" s="682"/>
      <c r="AO157" s="1"/>
      <c r="AP157" s="1"/>
      <c r="AQ157" s="1"/>
    </row>
    <row r="158" spans="1:52" s="24" customFormat="1" ht="20.100000000000001" customHeight="1">
      <c r="B158" s="65"/>
      <c r="C158" s="47"/>
      <c r="D158" s="710"/>
      <c r="E158" s="711"/>
      <c r="F158" s="711"/>
      <c r="G158" s="711"/>
      <c r="H158" s="229" t="s">
        <v>94</v>
      </c>
      <c r="I158" s="230"/>
      <c r="J158" s="231"/>
      <c r="K158" s="231"/>
      <c r="L158" s="60"/>
      <c r="M158" s="60"/>
      <c r="N158" s="60"/>
      <c r="O158" s="60"/>
      <c r="P158" s="60"/>
      <c r="Q158" s="61"/>
      <c r="R158" s="14"/>
      <c r="S158" s="718"/>
      <c r="T158" s="719"/>
      <c r="U158" s="719"/>
      <c r="V158" s="719"/>
      <c r="W158" s="716"/>
      <c r="X158" s="716"/>
      <c r="Y158" s="716"/>
      <c r="Z158" s="716"/>
      <c r="AA158" s="716"/>
      <c r="AB158" s="716"/>
      <c r="AC158" s="716"/>
      <c r="AD158" s="716"/>
      <c r="AE158" s="716"/>
      <c r="AF158" s="717"/>
      <c r="AH158" s="680"/>
      <c r="AI158" s="681"/>
      <c r="AJ158" s="681"/>
      <c r="AK158" s="681"/>
      <c r="AL158" s="681"/>
      <c r="AM158" s="681"/>
      <c r="AN158" s="682"/>
      <c r="AO158" s="1"/>
      <c r="AP158" s="1"/>
      <c r="AQ158" s="1"/>
    </row>
    <row r="159" spans="1:52" s="24" customFormat="1" ht="18" customHeight="1">
      <c r="B159" s="65"/>
      <c r="C159" s="47"/>
      <c r="D159" s="699" t="s">
        <v>15</v>
      </c>
      <c r="E159" s="700"/>
      <c r="F159" s="705"/>
      <c r="G159" s="701"/>
      <c r="H159" s="701"/>
      <c r="I159" s="701"/>
      <c r="J159" s="701"/>
      <c r="K159" s="701"/>
      <c r="L159" s="701"/>
      <c r="M159" s="701"/>
      <c r="N159" s="701"/>
      <c r="O159" s="701"/>
      <c r="P159" s="701"/>
      <c r="Q159" s="701"/>
      <c r="R159" s="701"/>
      <c r="S159" s="701"/>
      <c r="T159" s="701"/>
      <c r="U159" s="701"/>
      <c r="V159" s="701"/>
      <c r="W159" s="701"/>
      <c r="X159" s="701"/>
      <c r="Y159" s="701"/>
      <c r="Z159" s="701"/>
      <c r="AA159" s="701"/>
      <c r="AB159" s="701"/>
      <c r="AC159" s="701"/>
      <c r="AD159" s="701"/>
      <c r="AE159" s="701"/>
      <c r="AF159" s="702"/>
      <c r="AH159" s="680"/>
      <c r="AI159" s="681"/>
      <c r="AJ159" s="681"/>
      <c r="AK159" s="681"/>
      <c r="AL159" s="681"/>
      <c r="AM159" s="681"/>
      <c r="AN159" s="682"/>
      <c r="AO159" s="1"/>
      <c r="AP159" s="1"/>
      <c r="AQ159" s="1"/>
    </row>
    <row r="160" spans="1:52" s="24" customFormat="1" ht="18" customHeight="1">
      <c r="B160" s="65"/>
      <c r="C160" s="47"/>
      <c r="D160" s="699" t="s">
        <v>15</v>
      </c>
      <c r="E160" s="700"/>
      <c r="F160" s="705"/>
      <c r="G160" s="701"/>
      <c r="H160" s="701"/>
      <c r="I160" s="701"/>
      <c r="J160" s="701"/>
      <c r="K160" s="701"/>
      <c r="L160" s="701"/>
      <c r="M160" s="701"/>
      <c r="N160" s="701"/>
      <c r="O160" s="701"/>
      <c r="P160" s="701"/>
      <c r="Q160" s="701"/>
      <c r="R160" s="701"/>
      <c r="S160" s="701"/>
      <c r="T160" s="701"/>
      <c r="U160" s="701"/>
      <c r="V160" s="701"/>
      <c r="W160" s="701"/>
      <c r="X160" s="701"/>
      <c r="Y160" s="701"/>
      <c r="Z160" s="701"/>
      <c r="AA160" s="701"/>
      <c r="AB160" s="701"/>
      <c r="AC160" s="701"/>
      <c r="AD160" s="701"/>
      <c r="AE160" s="701"/>
      <c r="AF160" s="702"/>
      <c r="AH160" s="680"/>
      <c r="AI160" s="681"/>
      <c r="AJ160" s="681"/>
      <c r="AK160" s="681"/>
      <c r="AL160" s="681"/>
      <c r="AM160" s="681"/>
      <c r="AN160" s="682"/>
      <c r="AO160" s="1"/>
      <c r="AP160" s="1"/>
      <c r="AQ160" s="1"/>
    </row>
    <row r="161" spans="2:43" s="24" customFormat="1" ht="18" customHeight="1">
      <c r="B161" s="65"/>
      <c r="C161" s="47"/>
      <c r="D161" s="699" t="s">
        <v>15</v>
      </c>
      <c r="E161" s="700"/>
      <c r="F161" s="705"/>
      <c r="G161" s="701"/>
      <c r="H161" s="701"/>
      <c r="I161" s="701"/>
      <c r="J161" s="701"/>
      <c r="K161" s="701"/>
      <c r="L161" s="701"/>
      <c r="M161" s="701"/>
      <c r="N161" s="701"/>
      <c r="O161" s="701"/>
      <c r="P161" s="701"/>
      <c r="Q161" s="701"/>
      <c r="R161" s="701"/>
      <c r="S161" s="701"/>
      <c r="T161" s="701"/>
      <c r="U161" s="701"/>
      <c r="V161" s="701"/>
      <c r="W161" s="701"/>
      <c r="X161" s="701"/>
      <c r="Y161" s="701"/>
      <c r="Z161" s="701"/>
      <c r="AA161" s="701"/>
      <c r="AB161" s="701"/>
      <c r="AC161" s="701"/>
      <c r="AD161" s="701"/>
      <c r="AE161" s="701"/>
      <c r="AF161" s="702"/>
      <c r="AH161" s="680"/>
      <c r="AI161" s="681"/>
      <c r="AJ161" s="681"/>
      <c r="AK161" s="681"/>
      <c r="AL161" s="681"/>
      <c r="AM161" s="681"/>
      <c r="AN161" s="682"/>
      <c r="AO161" s="1"/>
      <c r="AP161" s="1"/>
      <c r="AQ161" s="1"/>
    </row>
    <row r="162" spans="2:43" s="24" customFormat="1" ht="18" customHeight="1">
      <c r="B162" s="65"/>
      <c r="C162" s="47"/>
      <c r="D162" s="699" t="s">
        <v>15</v>
      </c>
      <c r="E162" s="700"/>
      <c r="F162" s="705"/>
      <c r="G162" s="701"/>
      <c r="H162" s="701"/>
      <c r="I162" s="701"/>
      <c r="J162" s="701"/>
      <c r="K162" s="701"/>
      <c r="L162" s="701"/>
      <c r="M162" s="701"/>
      <c r="N162" s="701"/>
      <c r="O162" s="701"/>
      <c r="P162" s="701"/>
      <c r="Q162" s="701"/>
      <c r="R162" s="701"/>
      <c r="S162" s="701"/>
      <c r="T162" s="701"/>
      <c r="U162" s="701"/>
      <c r="V162" s="701"/>
      <c r="W162" s="701"/>
      <c r="X162" s="701"/>
      <c r="Y162" s="701"/>
      <c r="Z162" s="701"/>
      <c r="AA162" s="701"/>
      <c r="AB162" s="701"/>
      <c r="AC162" s="701"/>
      <c r="AD162" s="701"/>
      <c r="AE162" s="701"/>
      <c r="AF162" s="702"/>
      <c r="AH162" s="250"/>
      <c r="AI162" s="219"/>
      <c r="AJ162" s="219"/>
      <c r="AK162" s="219"/>
      <c r="AL162" s="219"/>
      <c r="AM162" s="219"/>
      <c r="AN162" s="224"/>
      <c r="AO162" s="1"/>
      <c r="AP162" s="1"/>
      <c r="AQ162" s="1"/>
    </row>
    <row r="163" spans="2:43" s="24" customFormat="1" ht="16.350000000000001" customHeight="1">
      <c r="B163" s="65"/>
      <c r="C163" s="47"/>
      <c r="D163" s="699" t="s">
        <v>15</v>
      </c>
      <c r="E163" s="700"/>
      <c r="F163" s="705"/>
      <c r="G163" s="701"/>
      <c r="H163" s="701"/>
      <c r="I163" s="701"/>
      <c r="J163" s="701"/>
      <c r="K163" s="701"/>
      <c r="L163" s="701"/>
      <c r="M163" s="701"/>
      <c r="N163" s="701"/>
      <c r="O163" s="701"/>
      <c r="P163" s="701"/>
      <c r="Q163" s="701"/>
      <c r="R163" s="701"/>
      <c r="S163" s="701"/>
      <c r="T163" s="701"/>
      <c r="U163" s="701"/>
      <c r="V163" s="701"/>
      <c r="W163" s="701"/>
      <c r="X163" s="701"/>
      <c r="Y163" s="701"/>
      <c r="Z163" s="701"/>
      <c r="AA163" s="701"/>
      <c r="AB163" s="701"/>
      <c r="AC163" s="701"/>
      <c r="AD163" s="701"/>
      <c r="AE163" s="701"/>
      <c r="AF163" s="702"/>
      <c r="AH163" s="250"/>
      <c r="AI163" s="219"/>
      <c r="AJ163" s="219"/>
      <c r="AK163" s="219"/>
      <c r="AL163" s="219"/>
      <c r="AM163" s="219"/>
      <c r="AN163" s="224"/>
      <c r="AO163" s="1"/>
      <c r="AP163" s="1"/>
      <c r="AQ163" s="1"/>
    </row>
    <row r="164" spans="2:43" s="24" customFormat="1" ht="7.7" customHeight="1">
      <c r="B164" s="65"/>
      <c r="C164" s="47"/>
      <c r="D164" s="83"/>
      <c r="E164" s="83"/>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H164" s="250"/>
      <c r="AI164" s="219"/>
      <c r="AJ164" s="219"/>
      <c r="AK164" s="219"/>
      <c r="AL164" s="219"/>
      <c r="AM164" s="219"/>
      <c r="AN164" s="224"/>
      <c r="AO164" s="1"/>
      <c r="AP164" s="1"/>
      <c r="AQ164" s="1"/>
    </row>
    <row r="165" spans="2:43" s="25" customFormat="1" ht="18.600000000000001" customHeight="1">
      <c r="B165" s="65"/>
      <c r="C165" s="210" t="s">
        <v>95</v>
      </c>
      <c r="D165" s="706" t="s">
        <v>915</v>
      </c>
      <c r="E165" s="706"/>
      <c r="F165" s="706"/>
      <c r="G165" s="706"/>
      <c r="H165" s="706"/>
      <c r="I165" s="706"/>
      <c r="J165" s="706"/>
      <c r="K165" s="706"/>
      <c r="L165" s="706"/>
      <c r="M165" s="706"/>
      <c r="N165" s="706"/>
      <c r="O165" s="706"/>
      <c r="P165" s="706"/>
      <c r="Q165" s="706"/>
      <c r="R165" s="706"/>
      <c r="S165" s="706"/>
      <c r="T165" s="706"/>
      <c r="U165" s="706"/>
      <c r="V165" s="706"/>
      <c r="W165" s="706"/>
      <c r="X165" s="706"/>
      <c r="Y165" s="706"/>
      <c r="Z165" s="706"/>
      <c r="AA165" s="706"/>
      <c r="AB165" s="706"/>
      <c r="AC165" s="706"/>
      <c r="AD165" s="706"/>
      <c r="AE165" s="706"/>
      <c r="AF165" s="706"/>
      <c r="AH165" s="220" t="s">
        <v>217</v>
      </c>
      <c r="AI165" s="217"/>
      <c r="AJ165" s="219"/>
      <c r="AK165" s="219"/>
      <c r="AL165" s="219"/>
      <c r="AM165" s="219"/>
      <c r="AN165" s="224"/>
      <c r="AO165" s="42"/>
      <c r="AP165" s="42"/>
      <c r="AQ165" s="42"/>
    </row>
    <row r="166" spans="2:43" s="24" customFormat="1" ht="18.600000000000001" customHeight="1">
      <c r="B166" s="65"/>
      <c r="C166" s="47"/>
      <c r="D166" s="706"/>
      <c r="E166" s="706"/>
      <c r="F166" s="706"/>
      <c r="G166" s="706"/>
      <c r="H166" s="706"/>
      <c r="I166" s="706"/>
      <c r="J166" s="706"/>
      <c r="K166" s="706"/>
      <c r="L166" s="706"/>
      <c r="M166" s="706"/>
      <c r="N166" s="706"/>
      <c r="O166" s="706"/>
      <c r="P166" s="706"/>
      <c r="Q166" s="706"/>
      <c r="R166" s="706"/>
      <c r="S166" s="706"/>
      <c r="T166" s="706"/>
      <c r="U166" s="706"/>
      <c r="V166" s="706"/>
      <c r="W166" s="706"/>
      <c r="X166" s="706"/>
      <c r="Y166" s="706"/>
      <c r="Z166" s="706"/>
      <c r="AA166" s="706"/>
      <c r="AB166" s="706"/>
      <c r="AC166" s="706"/>
      <c r="AD166" s="706"/>
      <c r="AE166" s="706"/>
      <c r="AF166" s="706"/>
      <c r="AH166" s="680" t="s">
        <v>828</v>
      </c>
      <c r="AI166" s="681"/>
      <c r="AJ166" s="681"/>
      <c r="AK166" s="681"/>
      <c r="AL166" s="681"/>
      <c r="AM166" s="681"/>
      <c r="AN166" s="682"/>
      <c r="AO166" s="1"/>
      <c r="AP166" s="1"/>
      <c r="AQ166" s="1"/>
    </row>
    <row r="167" spans="2:43" s="24" customFormat="1" ht="18.600000000000001" customHeight="1">
      <c r="B167" s="65"/>
      <c r="C167" s="47"/>
      <c r="D167" s="706"/>
      <c r="E167" s="706"/>
      <c r="F167" s="706"/>
      <c r="G167" s="706"/>
      <c r="H167" s="706"/>
      <c r="I167" s="706"/>
      <c r="J167" s="706"/>
      <c r="K167" s="706"/>
      <c r="L167" s="706"/>
      <c r="M167" s="706"/>
      <c r="N167" s="706"/>
      <c r="O167" s="706"/>
      <c r="P167" s="706"/>
      <c r="Q167" s="706"/>
      <c r="R167" s="706"/>
      <c r="S167" s="706"/>
      <c r="T167" s="706"/>
      <c r="U167" s="706"/>
      <c r="V167" s="706"/>
      <c r="W167" s="706"/>
      <c r="X167" s="706"/>
      <c r="Y167" s="706"/>
      <c r="Z167" s="706"/>
      <c r="AA167" s="706"/>
      <c r="AB167" s="706"/>
      <c r="AC167" s="706"/>
      <c r="AD167" s="706"/>
      <c r="AE167" s="706"/>
      <c r="AF167" s="706"/>
      <c r="AH167" s="680"/>
      <c r="AI167" s="681"/>
      <c r="AJ167" s="681"/>
      <c r="AK167" s="681"/>
      <c r="AL167" s="681"/>
      <c r="AM167" s="681"/>
      <c r="AN167" s="682"/>
      <c r="AO167" s="1"/>
      <c r="AP167" s="1"/>
      <c r="AQ167" s="1"/>
    </row>
    <row r="168" spans="2:43" s="24" customFormat="1" ht="18.600000000000001" customHeight="1">
      <c r="B168" s="65"/>
      <c r="C168" s="47"/>
      <c r="D168" s="706"/>
      <c r="E168" s="706"/>
      <c r="F168" s="706"/>
      <c r="G168" s="706"/>
      <c r="H168" s="706"/>
      <c r="I168" s="706"/>
      <c r="J168" s="706"/>
      <c r="K168" s="706"/>
      <c r="L168" s="706"/>
      <c r="M168" s="706"/>
      <c r="N168" s="706"/>
      <c r="O168" s="706"/>
      <c r="P168" s="706"/>
      <c r="Q168" s="706"/>
      <c r="R168" s="706"/>
      <c r="S168" s="706"/>
      <c r="T168" s="706"/>
      <c r="U168" s="706"/>
      <c r="V168" s="706"/>
      <c r="W168" s="706"/>
      <c r="X168" s="706"/>
      <c r="Y168" s="706"/>
      <c r="Z168" s="706"/>
      <c r="AA168" s="706"/>
      <c r="AB168" s="706"/>
      <c r="AC168" s="706"/>
      <c r="AD168" s="706"/>
      <c r="AE168" s="706"/>
      <c r="AF168" s="706"/>
      <c r="AH168" s="680"/>
      <c r="AI168" s="681"/>
      <c r="AJ168" s="681"/>
      <c r="AK168" s="681"/>
      <c r="AL168" s="681"/>
      <c r="AM168" s="681"/>
      <c r="AN168" s="682"/>
      <c r="AO168" s="1"/>
      <c r="AP168" s="1"/>
      <c r="AQ168" s="1"/>
    </row>
    <row r="169" spans="2:43" s="24" customFormat="1" ht="58.5" customHeight="1">
      <c r="B169" s="65"/>
      <c r="C169" s="47"/>
      <c r="D169" s="706"/>
      <c r="E169" s="706"/>
      <c r="F169" s="706"/>
      <c r="G169" s="706"/>
      <c r="H169" s="706"/>
      <c r="I169" s="706"/>
      <c r="J169" s="706"/>
      <c r="K169" s="706"/>
      <c r="L169" s="706"/>
      <c r="M169" s="706"/>
      <c r="N169" s="706"/>
      <c r="O169" s="706"/>
      <c r="P169" s="706"/>
      <c r="Q169" s="706"/>
      <c r="R169" s="706"/>
      <c r="S169" s="706"/>
      <c r="T169" s="706"/>
      <c r="U169" s="706"/>
      <c r="V169" s="706"/>
      <c r="W169" s="706"/>
      <c r="X169" s="706"/>
      <c r="Y169" s="706"/>
      <c r="Z169" s="706"/>
      <c r="AA169" s="706"/>
      <c r="AB169" s="706"/>
      <c r="AC169" s="706"/>
      <c r="AD169" s="706"/>
      <c r="AE169" s="706"/>
      <c r="AF169" s="706"/>
      <c r="AH169" s="680"/>
      <c r="AI169" s="681"/>
      <c r="AJ169" s="681"/>
      <c r="AK169" s="681"/>
      <c r="AL169" s="681"/>
      <c r="AM169" s="681"/>
      <c r="AN169" s="682"/>
      <c r="AO169" s="1"/>
      <c r="AP169" s="1"/>
      <c r="AQ169" s="1"/>
    </row>
    <row r="170" spans="2:43" s="24" customFormat="1" ht="16.350000000000001" customHeight="1">
      <c r="B170" s="65"/>
      <c r="C170" s="47"/>
      <c r="D170" s="706"/>
      <c r="E170" s="706"/>
      <c r="F170" s="706"/>
      <c r="G170" s="706"/>
      <c r="H170" s="706"/>
      <c r="I170" s="706"/>
      <c r="J170" s="706"/>
      <c r="K170" s="706"/>
      <c r="L170" s="706"/>
      <c r="M170" s="706"/>
      <c r="N170" s="706"/>
      <c r="O170" s="706"/>
      <c r="P170" s="706"/>
      <c r="Q170" s="706"/>
      <c r="R170" s="706"/>
      <c r="S170" s="706"/>
      <c r="T170" s="706"/>
      <c r="U170" s="706"/>
      <c r="V170" s="706"/>
      <c r="W170" s="706"/>
      <c r="X170" s="706"/>
      <c r="Y170" s="706"/>
      <c r="Z170" s="706"/>
      <c r="AA170" s="706"/>
      <c r="AB170" s="706"/>
      <c r="AC170" s="706"/>
      <c r="AD170" s="706"/>
      <c r="AE170" s="706"/>
      <c r="AF170" s="706"/>
      <c r="AH170" s="220" t="s">
        <v>803</v>
      </c>
      <c r="AI170" s="217"/>
      <c r="AJ170" s="217"/>
      <c r="AK170" s="217"/>
      <c r="AL170" s="217"/>
      <c r="AM170" s="217"/>
      <c r="AN170" s="235"/>
      <c r="AO170" s="1"/>
      <c r="AP170" s="1"/>
      <c r="AQ170" s="1"/>
    </row>
    <row r="171" spans="2:43" s="24" customFormat="1" ht="21.75" customHeight="1">
      <c r="B171" s="65"/>
      <c r="C171" s="47"/>
      <c r="D171" s="706"/>
      <c r="E171" s="706"/>
      <c r="F171" s="706"/>
      <c r="G171" s="706"/>
      <c r="H171" s="706"/>
      <c r="I171" s="706"/>
      <c r="J171" s="706"/>
      <c r="K171" s="706"/>
      <c r="L171" s="706"/>
      <c r="M171" s="706"/>
      <c r="N171" s="706"/>
      <c r="O171" s="706"/>
      <c r="P171" s="706"/>
      <c r="Q171" s="706"/>
      <c r="R171" s="706"/>
      <c r="S171" s="706"/>
      <c r="T171" s="706"/>
      <c r="U171" s="706"/>
      <c r="V171" s="706"/>
      <c r="W171" s="706"/>
      <c r="X171" s="706"/>
      <c r="Y171" s="706"/>
      <c r="Z171" s="706"/>
      <c r="AA171" s="706"/>
      <c r="AB171" s="706"/>
      <c r="AC171" s="706"/>
      <c r="AD171" s="706"/>
      <c r="AE171" s="706"/>
      <c r="AF171" s="706"/>
      <c r="AH171" s="675" t="s">
        <v>759</v>
      </c>
      <c r="AI171" s="676"/>
      <c r="AJ171" s="676"/>
      <c r="AK171" s="676"/>
      <c r="AL171" s="676"/>
      <c r="AM171" s="676"/>
      <c r="AN171" s="677"/>
      <c r="AO171" s="1"/>
      <c r="AP171" s="1"/>
      <c r="AQ171" s="1"/>
    </row>
    <row r="172" spans="2:43" s="24" customFormat="1" ht="19.5" customHeight="1">
      <c r="B172" s="65"/>
      <c r="C172" s="47"/>
      <c r="D172" s="707"/>
      <c r="E172" s="708"/>
      <c r="F172" s="708"/>
      <c r="G172" s="709"/>
      <c r="H172" s="251" t="s">
        <v>829</v>
      </c>
      <c r="I172" s="62"/>
      <c r="J172" s="62"/>
      <c r="K172" s="62"/>
      <c r="L172" s="62"/>
      <c r="M172" s="62"/>
      <c r="N172" s="62"/>
      <c r="O172" s="62"/>
      <c r="P172" s="62"/>
      <c r="Q172" s="62"/>
      <c r="R172" s="62"/>
      <c r="S172" s="85"/>
      <c r="T172" s="521"/>
      <c r="U172" s="520"/>
      <c r="V172" s="707"/>
      <c r="W172" s="708"/>
      <c r="X172" s="708"/>
      <c r="Y172" s="708"/>
      <c r="Z172" s="229" t="s">
        <v>96</v>
      </c>
      <c r="AA172" s="60"/>
      <c r="AB172" s="60"/>
      <c r="AC172" s="60"/>
      <c r="AD172" s="60"/>
      <c r="AE172" s="60"/>
      <c r="AF172" s="61"/>
      <c r="AH172" s="675"/>
      <c r="AI172" s="676"/>
      <c r="AJ172" s="676"/>
      <c r="AK172" s="676"/>
      <c r="AL172" s="676"/>
      <c r="AM172" s="676"/>
      <c r="AN172" s="677"/>
      <c r="AO172" s="1"/>
      <c r="AP172" s="1"/>
      <c r="AQ172" s="1"/>
    </row>
    <row r="173" spans="2:43" s="24" customFormat="1" ht="19.5" customHeight="1">
      <c r="B173" s="65"/>
      <c r="C173" s="47"/>
      <c r="D173" s="707"/>
      <c r="E173" s="708"/>
      <c r="F173" s="708"/>
      <c r="G173" s="709"/>
      <c r="H173" s="251" t="s">
        <v>760</v>
      </c>
      <c r="I173" s="62"/>
      <c r="J173" s="62"/>
      <c r="K173" s="62"/>
      <c r="L173" s="62"/>
      <c r="M173" s="62"/>
      <c r="N173" s="62"/>
      <c r="O173" s="62"/>
      <c r="P173" s="62"/>
      <c r="Q173" s="62"/>
      <c r="R173" s="62"/>
      <c r="S173" s="85"/>
      <c r="T173" s="87"/>
      <c r="U173" s="88"/>
      <c r="V173" s="707"/>
      <c r="W173" s="708"/>
      <c r="X173" s="708"/>
      <c r="Y173" s="708"/>
      <c r="Z173" s="229" t="s">
        <v>837</v>
      </c>
      <c r="AA173" s="60"/>
      <c r="AB173" s="578"/>
      <c r="AC173" s="60"/>
      <c r="AD173" s="60"/>
      <c r="AE173" s="60"/>
      <c r="AF173" s="61"/>
      <c r="AH173" s="675"/>
      <c r="AI173" s="676"/>
      <c r="AJ173" s="676"/>
      <c r="AK173" s="676"/>
      <c r="AL173" s="676"/>
      <c r="AM173" s="676"/>
      <c r="AN173" s="677"/>
      <c r="AO173" s="1"/>
      <c r="AP173" s="1"/>
      <c r="AQ173" s="1"/>
    </row>
    <row r="174" spans="2:43" s="24" customFormat="1" ht="18" customHeight="1">
      <c r="B174" s="65"/>
      <c r="C174" s="47"/>
      <c r="D174" s="699" t="s">
        <v>15</v>
      </c>
      <c r="E174" s="700"/>
      <c r="F174" s="701"/>
      <c r="G174" s="701"/>
      <c r="H174" s="701"/>
      <c r="I174" s="701"/>
      <c r="J174" s="701"/>
      <c r="K174" s="701"/>
      <c r="L174" s="701"/>
      <c r="M174" s="701"/>
      <c r="N174" s="701"/>
      <c r="O174" s="701"/>
      <c r="P174" s="701"/>
      <c r="Q174" s="701"/>
      <c r="R174" s="701"/>
      <c r="S174" s="701"/>
      <c r="T174" s="701"/>
      <c r="U174" s="701"/>
      <c r="V174" s="701"/>
      <c r="W174" s="701"/>
      <c r="X174" s="701"/>
      <c r="Y174" s="701"/>
      <c r="Z174" s="701"/>
      <c r="AA174" s="701"/>
      <c r="AB174" s="701"/>
      <c r="AC174" s="701"/>
      <c r="AD174" s="701"/>
      <c r="AE174" s="701"/>
      <c r="AF174" s="702"/>
      <c r="AH174" s="675"/>
      <c r="AI174" s="676"/>
      <c r="AJ174" s="676"/>
      <c r="AK174" s="676"/>
      <c r="AL174" s="676"/>
      <c r="AM174" s="676"/>
      <c r="AN174" s="677"/>
      <c r="AO174" s="1"/>
      <c r="AP174" s="1"/>
      <c r="AQ174" s="1"/>
    </row>
    <row r="175" spans="2:43" s="24" customFormat="1" ht="18" customHeight="1">
      <c r="B175" s="65"/>
      <c r="C175" s="47"/>
      <c r="D175" s="699" t="s">
        <v>15</v>
      </c>
      <c r="E175" s="700"/>
      <c r="F175" s="701"/>
      <c r="G175" s="701"/>
      <c r="H175" s="701"/>
      <c r="I175" s="701"/>
      <c r="J175" s="701"/>
      <c r="K175" s="701"/>
      <c r="L175" s="701"/>
      <c r="M175" s="701"/>
      <c r="N175" s="701"/>
      <c r="O175" s="701"/>
      <c r="P175" s="701"/>
      <c r="Q175" s="701"/>
      <c r="R175" s="701"/>
      <c r="S175" s="701"/>
      <c r="T175" s="701"/>
      <c r="U175" s="701"/>
      <c r="V175" s="701"/>
      <c r="W175" s="701"/>
      <c r="X175" s="701"/>
      <c r="Y175" s="701"/>
      <c r="Z175" s="701"/>
      <c r="AA175" s="701"/>
      <c r="AB175" s="701"/>
      <c r="AC175" s="701"/>
      <c r="AD175" s="701"/>
      <c r="AE175" s="701"/>
      <c r="AF175" s="702"/>
      <c r="AG175" s="25"/>
      <c r="AH175" s="675"/>
      <c r="AI175" s="676"/>
      <c r="AJ175" s="676"/>
      <c r="AK175" s="676"/>
      <c r="AL175" s="676"/>
      <c r="AM175" s="676"/>
      <c r="AN175" s="677"/>
      <c r="AO175" s="1"/>
      <c r="AP175" s="1"/>
      <c r="AQ175" s="1"/>
    </row>
    <row r="176" spans="2:43" s="24" customFormat="1" ht="18" customHeight="1">
      <c r="B176" s="65"/>
      <c r="C176" s="47"/>
      <c r="D176" s="703" t="s">
        <v>789</v>
      </c>
      <c r="E176" s="704"/>
      <c r="F176" s="704"/>
      <c r="G176" s="704"/>
      <c r="H176" s="704"/>
      <c r="I176" s="704"/>
      <c r="J176" s="678"/>
      <c r="K176" s="678"/>
      <c r="L176" s="678"/>
      <c r="M176" s="678"/>
      <c r="N176" s="678"/>
      <c r="O176" s="678"/>
      <c r="P176" s="678"/>
      <c r="Q176" s="678"/>
      <c r="R176" s="678"/>
      <c r="S176" s="678"/>
      <c r="T176" s="678"/>
      <c r="U176" s="678"/>
      <c r="V176" s="678"/>
      <c r="W176" s="678"/>
      <c r="X176" s="678"/>
      <c r="Y176" s="678"/>
      <c r="Z176" s="678"/>
      <c r="AA176" s="678"/>
      <c r="AB176" s="678"/>
      <c r="AC176" s="678"/>
      <c r="AD176" s="678"/>
      <c r="AE176" s="678"/>
      <c r="AF176" s="679"/>
      <c r="AG176" s="25"/>
      <c r="AH176" s="250"/>
      <c r="AI176" s="219"/>
      <c r="AJ176" s="219"/>
      <c r="AK176" s="219"/>
      <c r="AL176" s="219"/>
      <c r="AM176" s="219"/>
      <c r="AN176" s="224"/>
      <c r="AO176" s="1"/>
      <c r="AP176" s="1"/>
      <c r="AQ176" s="1"/>
    </row>
    <row r="177" spans="1:68" s="24" customFormat="1" ht="9.6" customHeight="1" thickBot="1">
      <c r="B177" s="107"/>
      <c r="C177" s="108"/>
      <c r="D177" s="109"/>
      <c r="E177" s="124"/>
      <c r="F177" s="110"/>
      <c r="G177" s="110"/>
      <c r="H177" s="110"/>
      <c r="I177" s="110"/>
      <c r="J177" s="110"/>
      <c r="K177" s="110"/>
      <c r="L177" s="110"/>
      <c r="M177" s="110"/>
      <c r="N177" s="110"/>
      <c r="O177" s="110"/>
      <c r="P177" s="110"/>
      <c r="Q177" s="110"/>
      <c r="R177" s="110"/>
      <c r="S177" s="110"/>
      <c r="T177" s="110"/>
      <c r="U177" s="110"/>
      <c r="V177" s="125"/>
      <c r="W177" s="125"/>
      <c r="X177" s="125"/>
      <c r="Y177" s="125"/>
      <c r="Z177" s="125"/>
      <c r="AA177" s="125"/>
      <c r="AB177" s="125"/>
      <c r="AC177" s="125"/>
      <c r="AD177" s="125"/>
      <c r="AE177" s="125"/>
      <c r="AF177" s="125"/>
      <c r="AG177" s="110"/>
      <c r="AH177" s="439"/>
      <c r="AI177" s="440"/>
      <c r="AJ177" s="440"/>
      <c r="AK177" s="440"/>
      <c r="AL177" s="440"/>
      <c r="AM177" s="440"/>
      <c r="AN177" s="441"/>
      <c r="AO177" s="1"/>
      <c r="AP177" s="1"/>
      <c r="AQ177" s="1"/>
    </row>
    <row r="178" spans="1:68" s="24" customFormat="1" ht="9.6" customHeight="1">
      <c r="B178" s="25"/>
      <c r="C178" s="47"/>
      <c r="E178" s="14"/>
      <c r="F178" s="25"/>
      <c r="G178" s="25"/>
      <c r="H178" s="25"/>
      <c r="I178" s="25"/>
      <c r="J178" s="25"/>
      <c r="K178" s="25"/>
      <c r="L178" s="25"/>
      <c r="M178" s="25"/>
      <c r="N178" s="25"/>
      <c r="O178" s="25"/>
      <c r="P178" s="25"/>
      <c r="Q178" s="25"/>
      <c r="R178" s="25"/>
      <c r="S178" s="25"/>
      <c r="T178" s="25"/>
      <c r="U178" s="25"/>
      <c r="V178" s="33"/>
      <c r="W178" s="33"/>
      <c r="X178" s="33"/>
      <c r="Y178" s="33"/>
      <c r="Z178" s="33"/>
      <c r="AA178" s="33"/>
      <c r="AB178" s="33"/>
      <c r="AC178" s="33"/>
      <c r="AD178" s="33"/>
      <c r="AE178" s="33"/>
      <c r="AF178" s="33"/>
      <c r="AG178" s="25"/>
      <c r="AH178" s="217"/>
      <c r="AI178" s="219"/>
      <c r="AJ178" s="219"/>
      <c r="AK178" s="219"/>
      <c r="AL178" s="219"/>
      <c r="AM178" s="219"/>
      <c r="AN178" s="219"/>
      <c r="AO178" s="1"/>
      <c r="AP178" s="1"/>
      <c r="AQ178" s="1"/>
    </row>
    <row r="179" spans="1:68" s="24" customFormat="1" ht="18.600000000000001" customHeight="1" thickBot="1">
      <c r="A179" s="181" t="s">
        <v>158</v>
      </c>
      <c r="B179" s="181"/>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13"/>
      <c r="AI179" s="213"/>
      <c r="AJ179" s="213"/>
      <c r="AK179" s="213"/>
      <c r="AL179" s="214"/>
      <c r="AM179" s="237"/>
      <c r="AN179" s="214"/>
      <c r="AO179" s="1"/>
      <c r="AP179" s="1"/>
      <c r="AQ179" s="1"/>
    </row>
    <row r="180" spans="1:68" s="24" customFormat="1" ht="18" customHeight="1">
      <c r="A180" s="25"/>
      <c r="B180" s="433">
        <v>1</v>
      </c>
      <c r="C180" s="282" t="s">
        <v>159</v>
      </c>
      <c r="D180" s="282"/>
      <c r="E180" s="64"/>
      <c r="F180" s="64"/>
      <c r="G180" s="64"/>
      <c r="H180" s="64"/>
      <c r="I180" s="64"/>
      <c r="J180" s="64"/>
      <c r="K180" s="64"/>
      <c r="L180" s="64"/>
      <c r="M180" s="64"/>
      <c r="N180" s="64"/>
      <c r="O180" s="64"/>
      <c r="P180" s="64"/>
      <c r="Q180" s="64"/>
      <c r="R180" s="64"/>
      <c r="S180" s="64"/>
      <c r="T180" s="64"/>
      <c r="U180" s="64"/>
      <c r="V180" s="64"/>
      <c r="W180" s="64"/>
      <c r="X180" s="64"/>
      <c r="Y180" s="64"/>
      <c r="Z180" s="64"/>
      <c r="AA180" s="64"/>
      <c r="AB180" s="64"/>
      <c r="AC180" s="64"/>
      <c r="AD180" s="64"/>
      <c r="AE180" s="64"/>
      <c r="AF180" s="64"/>
      <c r="AG180" s="64"/>
      <c r="AH180" s="238"/>
      <c r="AI180" s="239"/>
      <c r="AJ180" s="239"/>
      <c r="AK180" s="239"/>
      <c r="AL180" s="240"/>
      <c r="AM180" s="240"/>
      <c r="AN180" s="241"/>
      <c r="AO180" s="1"/>
      <c r="AP180" s="1"/>
      <c r="AQ180" s="1"/>
      <c r="AR180" s="155"/>
      <c r="AS180" s="156"/>
      <c r="AT180" s="156"/>
      <c r="AU180" s="156"/>
      <c r="AV180" s="156"/>
      <c r="AW180" s="156"/>
      <c r="AX180" s="156"/>
      <c r="AY180" s="155"/>
      <c r="AZ180" s="155"/>
      <c r="BA180" s="155"/>
      <c r="BB180" s="155"/>
      <c r="BC180" s="155"/>
      <c r="BD180" s="155"/>
      <c r="BE180" s="155"/>
      <c r="BF180" s="155"/>
      <c r="BG180" s="155"/>
      <c r="BH180" s="155"/>
      <c r="BI180" s="155"/>
      <c r="BJ180" s="155"/>
      <c r="BK180" s="155"/>
      <c r="BL180" s="155"/>
      <c r="BM180" s="155"/>
      <c r="BN180" s="155"/>
      <c r="BO180" s="155"/>
      <c r="BP180" s="155"/>
    </row>
    <row r="181" spans="1:68" s="24" customFormat="1" ht="18" customHeight="1">
      <c r="A181" s="25"/>
      <c r="B181" s="68"/>
      <c r="C181" s="706" t="s">
        <v>821</v>
      </c>
      <c r="D181" s="706"/>
      <c r="E181" s="706"/>
      <c r="F181" s="706"/>
      <c r="G181" s="706"/>
      <c r="H181" s="706"/>
      <c r="I181" s="706"/>
      <c r="J181" s="706"/>
      <c r="K181" s="706"/>
      <c r="L181" s="706"/>
      <c r="M181" s="706"/>
      <c r="N181" s="706"/>
      <c r="O181" s="706"/>
      <c r="P181" s="706"/>
      <c r="Q181" s="706"/>
      <c r="R181" s="706"/>
      <c r="S181" s="706"/>
      <c r="T181" s="706"/>
      <c r="U181" s="706"/>
      <c r="V181" s="706"/>
      <c r="W181" s="706"/>
      <c r="X181" s="706"/>
      <c r="Y181" s="706"/>
      <c r="Z181" s="706"/>
      <c r="AA181" s="706"/>
      <c r="AB181" s="706"/>
      <c r="AC181" s="706"/>
      <c r="AD181" s="706"/>
      <c r="AE181" s="706"/>
      <c r="AF181" s="706"/>
      <c r="AG181" s="25"/>
      <c r="AH181" s="220" t="s">
        <v>160</v>
      </c>
      <c r="AI181" s="213"/>
      <c r="AJ181" s="213"/>
      <c r="AK181" s="213"/>
      <c r="AL181" s="214"/>
      <c r="AM181" s="214"/>
      <c r="AN181" s="221"/>
      <c r="AO181" s="1"/>
      <c r="AP181" s="1"/>
      <c r="AQ181" s="1"/>
      <c r="AR181" s="155"/>
      <c r="AS181" s="156"/>
      <c r="AT181" s="156"/>
      <c r="AU181" s="156"/>
      <c r="AV181" s="156"/>
      <c r="AW181" s="156"/>
      <c r="AX181" s="156"/>
      <c r="AY181" s="156"/>
      <c r="AZ181" s="156"/>
      <c r="BA181" s="156"/>
      <c r="BB181" s="156"/>
      <c r="BC181" s="156"/>
      <c r="BD181" s="156"/>
      <c r="BE181" s="156"/>
      <c r="BF181" s="156"/>
      <c r="BG181" s="156"/>
      <c r="BH181" s="156"/>
      <c r="BI181" s="156"/>
      <c r="BJ181" s="156"/>
      <c r="BK181" s="156"/>
      <c r="BL181" s="156"/>
      <c r="BM181" s="156"/>
      <c r="BN181" s="156"/>
      <c r="BO181" s="156"/>
      <c r="BP181" s="156"/>
    </row>
    <row r="182" spans="1:68" s="24" customFormat="1" ht="42" customHeight="1">
      <c r="A182" s="25"/>
      <c r="B182" s="68"/>
      <c r="C182" s="706"/>
      <c r="D182" s="706"/>
      <c r="E182" s="706"/>
      <c r="F182" s="706"/>
      <c r="G182" s="706"/>
      <c r="H182" s="706"/>
      <c r="I182" s="706"/>
      <c r="J182" s="706"/>
      <c r="K182" s="706"/>
      <c r="L182" s="706"/>
      <c r="M182" s="706"/>
      <c r="N182" s="706"/>
      <c r="O182" s="706"/>
      <c r="P182" s="706"/>
      <c r="Q182" s="706"/>
      <c r="R182" s="706"/>
      <c r="S182" s="706"/>
      <c r="T182" s="706"/>
      <c r="U182" s="706"/>
      <c r="V182" s="706"/>
      <c r="W182" s="706"/>
      <c r="X182" s="706"/>
      <c r="Y182" s="706"/>
      <c r="Z182" s="706"/>
      <c r="AA182" s="706"/>
      <c r="AB182" s="706"/>
      <c r="AC182" s="706"/>
      <c r="AD182" s="706"/>
      <c r="AE182" s="706"/>
      <c r="AF182" s="706"/>
      <c r="AG182" s="25"/>
      <c r="AH182" s="675" t="s">
        <v>161</v>
      </c>
      <c r="AI182" s="676"/>
      <c r="AJ182" s="676"/>
      <c r="AK182" s="676"/>
      <c r="AL182" s="676"/>
      <c r="AM182" s="676"/>
      <c r="AN182" s="677"/>
      <c r="AO182" s="1"/>
      <c r="AP182" s="1"/>
      <c r="AQ182" s="1"/>
      <c r="AR182" s="155"/>
      <c r="AS182" s="156"/>
      <c r="AT182" s="156"/>
      <c r="AU182" s="156"/>
      <c r="AV182" s="156"/>
      <c r="AW182" s="156"/>
      <c r="AX182" s="156"/>
      <c r="AY182" s="156"/>
      <c r="AZ182" s="156"/>
      <c r="BA182" s="156"/>
      <c r="BB182" s="156"/>
      <c r="BC182" s="156"/>
      <c r="BD182" s="156"/>
      <c r="BE182" s="156"/>
      <c r="BF182" s="156"/>
      <c r="BG182" s="156"/>
      <c r="BH182" s="156"/>
      <c r="BI182" s="156"/>
      <c r="BJ182" s="156"/>
      <c r="BK182" s="156"/>
      <c r="BL182" s="156"/>
      <c r="BM182" s="156"/>
      <c r="BN182" s="156"/>
      <c r="BO182" s="156"/>
      <c r="BP182" s="156"/>
    </row>
    <row r="183" spans="1:68" s="24" customFormat="1" ht="18.600000000000001" customHeight="1">
      <c r="A183" s="25"/>
      <c r="B183" s="68"/>
      <c r="C183" s="173"/>
      <c r="D183" s="173"/>
      <c r="E183" s="173"/>
      <c r="F183" s="173"/>
      <c r="G183" s="173"/>
      <c r="H183" s="173"/>
      <c r="I183" s="173"/>
      <c r="J183" s="173"/>
      <c r="K183" s="173"/>
      <c r="L183" s="173"/>
      <c r="M183" s="173"/>
      <c r="N183" s="173"/>
      <c r="O183" s="173"/>
      <c r="P183" s="998" t="str">
        <f>IF('転記用BD (協議会)'!C16&gt;10,"エラー：◎の数が多すぎます","")</f>
        <v/>
      </c>
      <c r="Q183" s="998"/>
      <c r="R183" s="998"/>
      <c r="S183" s="998"/>
      <c r="T183" s="998"/>
      <c r="U183" s="998"/>
      <c r="V183" s="998"/>
      <c r="W183" s="998"/>
      <c r="X183" s="998"/>
      <c r="Y183" s="998"/>
      <c r="Z183" s="998"/>
      <c r="AA183" s="998"/>
      <c r="AB183" s="998"/>
      <c r="AC183" s="998"/>
      <c r="AD183" s="998"/>
      <c r="AE183" s="998"/>
      <c r="AF183" s="998"/>
      <c r="AG183" s="25"/>
      <c r="AH183" s="675"/>
      <c r="AI183" s="676"/>
      <c r="AJ183" s="676"/>
      <c r="AK183" s="676"/>
      <c r="AL183" s="676"/>
      <c r="AM183" s="676"/>
      <c r="AN183" s="677"/>
      <c r="AO183" s="1"/>
      <c r="AP183" s="1"/>
      <c r="AQ183" s="1"/>
      <c r="AR183" s="155"/>
      <c r="AS183" s="155"/>
      <c r="AT183" s="155"/>
      <c r="AU183" s="155"/>
      <c r="AV183" s="155"/>
      <c r="AW183" s="155"/>
      <c r="AX183" s="155"/>
      <c r="AY183" s="156"/>
      <c r="AZ183" s="156"/>
      <c r="BA183" s="156"/>
      <c r="BB183" s="156"/>
      <c r="BC183" s="156"/>
      <c r="BD183" s="156"/>
      <c r="BE183" s="156"/>
      <c r="BF183" s="156"/>
      <c r="BG183" s="156"/>
      <c r="BH183" s="156"/>
      <c r="BI183" s="156"/>
      <c r="BJ183" s="156"/>
      <c r="BK183" s="156"/>
      <c r="BL183" s="156"/>
      <c r="BM183" s="156"/>
      <c r="BN183" s="156"/>
      <c r="BO183" s="156"/>
      <c r="BP183" s="156"/>
    </row>
    <row r="184" spans="1:68" s="24" customFormat="1" ht="10.7" customHeight="1">
      <c r="A184" s="25"/>
      <c r="B184" s="68"/>
      <c r="C184" s="999" t="s">
        <v>162</v>
      </c>
      <c r="D184" s="1000"/>
      <c r="E184" s="1001"/>
      <c r="F184" s="126"/>
      <c r="G184" s="1008" t="s">
        <v>163</v>
      </c>
      <c r="H184" s="1008"/>
      <c r="I184" s="1008"/>
      <c r="J184" s="1008"/>
      <c r="K184" s="1008"/>
      <c r="L184" s="1008"/>
      <c r="M184" s="1008"/>
      <c r="N184" s="1008"/>
      <c r="O184" s="1008"/>
      <c r="P184" s="1008"/>
      <c r="Q184" s="1008"/>
      <c r="R184" s="1008"/>
      <c r="S184" s="1008"/>
      <c r="T184" s="1008"/>
      <c r="U184" s="1008"/>
      <c r="V184" s="1008"/>
      <c r="W184" s="1008"/>
      <c r="X184" s="1008"/>
      <c r="Y184" s="1008"/>
      <c r="Z184" s="265"/>
      <c r="AA184" s="1010" t="s">
        <v>164</v>
      </c>
      <c r="AB184" s="1011"/>
      <c r="AC184" s="1012" t="s">
        <v>165</v>
      </c>
      <c r="AD184" s="1011"/>
      <c r="AE184" s="1013" t="s">
        <v>166</v>
      </c>
      <c r="AF184" s="1014"/>
      <c r="AG184" s="25"/>
      <c r="AH184" s="675"/>
      <c r="AI184" s="676"/>
      <c r="AJ184" s="676"/>
      <c r="AK184" s="676"/>
      <c r="AL184" s="676"/>
      <c r="AM184" s="676"/>
      <c r="AN184" s="677"/>
      <c r="AO184" s="1"/>
      <c r="AP184" s="1"/>
      <c r="AQ184" s="1"/>
      <c r="AR184" s="155"/>
      <c r="AS184" s="175"/>
      <c r="AT184" s="175"/>
      <c r="AU184" s="175"/>
      <c r="AV184" s="175"/>
      <c r="AW184" s="175"/>
      <c r="AX184" s="175"/>
      <c r="AY184" s="156"/>
      <c r="AZ184" s="156"/>
      <c r="BA184" s="156"/>
      <c r="BB184" s="156"/>
      <c r="BC184" s="156"/>
      <c r="BD184" s="156"/>
      <c r="BE184" s="156"/>
      <c r="BF184" s="156"/>
      <c r="BG184" s="156"/>
      <c r="BH184" s="156"/>
      <c r="BI184" s="156"/>
      <c r="BJ184" s="156"/>
      <c r="BK184" s="156"/>
      <c r="BL184" s="156"/>
      <c r="BM184" s="156"/>
      <c r="BN184" s="156"/>
      <c r="BO184" s="156"/>
      <c r="BP184" s="156"/>
    </row>
    <row r="185" spans="1:68" s="24" customFormat="1" ht="11.45" customHeight="1">
      <c r="A185" s="25"/>
      <c r="B185" s="68"/>
      <c r="C185" s="1002"/>
      <c r="D185" s="1003"/>
      <c r="E185" s="1004"/>
      <c r="F185" s="127"/>
      <c r="G185" s="1009"/>
      <c r="H185" s="1009"/>
      <c r="I185" s="1009"/>
      <c r="J185" s="1009"/>
      <c r="K185" s="1009"/>
      <c r="L185" s="1009"/>
      <c r="M185" s="1009"/>
      <c r="N185" s="1009"/>
      <c r="O185" s="1009"/>
      <c r="P185" s="1009"/>
      <c r="Q185" s="1009"/>
      <c r="R185" s="1009"/>
      <c r="S185" s="1009"/>
      <c r="T185" s="1009"/>
      <c r="U185" s="1009"/>
      <c r="V185" s="1009"/>
      <c r="W185" s="1009"/>
      <c r="X185" s="1009"/>
      <c r="Y185" s="1009"/>
      <c r="Z185" s="266"/>
      <c r="AA185" s="1015" t="s">
        <v>167</v>
      </c>
      <c r="AB185" s="992" t="s">
        <v>168</v>
      </c>
      <c r="AC185" s="990" t="s">
        <v>167</v>
      </c>
      <c r="AD185" s="992" t="s">
        <v>168</v>
      </c>
      <c r="AE185" s="990" t="s">
        <v>167</v>
      </c>
      <c r="AF185" s="994" t="s">
        <v>168</v>
      </c>
      <c r="AG185" s="25"/>
      <c r="AH185" s="675"/>
      <c r="AI185" s="676"/>
      <c r="AJ185" s="676"/>
      <c r="AK185" s="676"/>
      <c r="AL185" s="676"/>
      <c r="AM185" s="676"/>
      <c r="AN185" s="677"/>
      <c r="AO185" s="1"/>
      <c r="AP185" s="1"/>
      <c r="AQ185" s="1"/>
      <c r="AR185" s="155"/>
      <c r="AS185" s="175"/>
      <c r="AT185" s="175"/>
      <c r="AU185" s="175"/>
      <c r="AV185" s="175"/>
      <c r="AW185" s="175"/>
      <c r="AX185" s="175"/>
      <c r="AY185" s="156"/>
      <c r="AZ185" s="156"/>
      <c r="BA185" s="156"/>
      <c r="BB185" s="156"/>
      <c r="BC185" s="156"/>
      <c r="BD185" s="156"/>
      <c r="BE185" s="156"/>
      <c r="BF185" s="156"/>
      <c r="BG185" s="156"/>
      <c r="BH185" s="156"/>
      <c r="BI185" s="156"/>
      <c r="BJ185" s="156"/>
      <c r="BK185" s="156"/>
      <c r="BL185" s="156"/>
      <c r="BM185" s="156"/>
      <c r="BN185" s="156"/>
      <c r="BO185" s="156"/>
      <c r="BP185" s="156"/>
    </row>
    <row r="186" spans="1:68" s="24" customFormat="1" ht="18" customHeight="1">
      <c r="A186" s="25"/>
      <c r="B186" s="68"/>
      <c r="C186" s="1005"/>
      <c r="D186" s="1006"/>
      <c r="E186" s="1007"/>
      <c r="F186" s="996" t="s">
        <v>169</v>
      </c>
      <c r="G186" s="997"/>
      <c r="H186" s="997"/>
      <c r="I186" s="997"/>
      <c r="J186" s="997"/>
      <c r="K186" s="997"/>
      <c r="L186" s="997"/>
      <c r="M186" s="997"/>
      <c r="N186" s="997"/>
      <c r="O186" s="997"/>
      <c r="P186" s="997"/>
      <c r="Q186" s="997"/>
      <c r="R186" s="997"/>
      <c r="S186" s="997"/>
      <c r="T186" s="997"/>
      <c r="U186" s="997"/>
      <c r="V186" s="997"/>
      <c r="W186" s="997"/>
      <c r="X186" s="997"/>
      <c r="Y186" s="997"/>
      <c r="Z186" s="997"/>
      <c r="AA186" s="1016"/>
      <c r="AB186" s="993"/>
      <c r="AC186" s="991"/>
      <c r="AD186" s="993"/>
      <c r="AE186" s="991"/>
      <c r="AF186" s="995"/>
      <c r="AG186" s="25"/>
      <c r="AH186" s="675"/>
      <c r="AI186" s="676"/>
      <c r="AJ186" s="676"/>
      <c r="AK186" s="676"/>
      <c r="AL186" s="676"/>
      <c r="AM186" s="676"/>
      <c r="AN186" s="677"/>
      <c r="AO186" s="1"/>
      <c r="AP186" s="1"/>
      <c r="AQ186" s="1"/>
      <c r="AR186" s="155"/>
      <c r="AS186" s="175"/>
      <c r="AT186" s="175"/>
      <c r="AU186" s="175"/>
      <c r="AV186" s="175"/>
      <c r="AW186" s="175"/>
      <c r="AX186" s="175"/>
      <c r="AY186" s="156"/>
      <c r="AZ186" s="156"/>
      <c r="BA186" s="156"/>
      <c r="BB186" s="156"/>
      <c r="BC186" s="156"/>
      <c r="BD186" s="156"/>
      <c r="BE186" s="156"/>
      <c r="BF186" s="156"/>
      <c r="BG186" s="156"/>
      <c r="BH186" s="156"/>
      <c r="BI186" s="156"/>
      <c r="BJ186" s="156"/>
      <c r="BK186" s="156"/>
      <c r="BL186" s="156"/>
      <c r="BM186" s="156"/>
      <c r="BN186" s="156"/>
      <c r="BO186" s="156"/>
      <c r="BP186" s="156"/>
    </row>
    <row r="187" spans="1:68" s="24" customFormat="1" ht="14.45" customHeight="1">
      <c r="B187" s="111"/>
      <c r="C187" s="971" t="s">
        <v>170</v>
      </c>
      <c r="D187" s="972"/>
      <c r="E187" s="973"/>
      <c r="F187" s="975" t="s">
        <v>171</v>
      </c>
      <c r="G187" s="976"/>
      <c r="H187" s="976"/>
      <c r="I187" s="976"/>
      <c r="J187" s="976"/>
      <c r="K187" s="976"/>
      <c r="L187" s="976"/>
      <c r="M187" s="976"/>
      <c r="N187" s="976"/>
      <c r="O187" s="976"/>
      <c r="P187" s="976"/>
      <c r="Q187" s="976"/>
      <c r="R187" s="976"/>
      <c r="S187" s="976"/>
      <c r="T187" s="976"/>
      <c r="U187" s="976"/>
      <c r="V187" s="976"/>
      <c r="W187" s="976"/>
      <c r="X187" s="976"/>
      <c r="Y187" s="976"/>
      <c r="Z187" s="976"/>
      <c r="AA187" s="979"/>
      <c r="AB187" s="961"/>
      <c r="AC187" s="963"/>
      <c r="AD187" s="961"/>
      <c r="AE187" s="963"/>
      <c r="AF187" s="965"/>
      <c r="AH187" s="675"/>
      <c r="AI187" s="676"/>
      <c r="AJ187" s="676"/>
      <c r="AK187" s="676"/>
      <c r="AL187" s="676"/>
      <c r="AM187" s="676"/>
      <c r="AN187" s="677"/>
      <c r="AO187" s="1"/>
      <c r="AP187" s="1"/>
      <c r="AQ187" s="1"/>
      <c r="AR187" s="155"/>
      <c r="AS187" s="176"/>
      <c r="AT187" s="155"/>
      <c r="AU187" s="155"/>
      <c r="AV187" s="155"/>
      <c r="AW187" s="155"/>
      <c r="AX187" s="155"/>
      <c r="AY187" s="155"/>
      <c r="AZ187" s="155"/>
      <c r="BA187" s="155"/>
      <c r="BB187" s="155"/>
      <c r="BC187" s="155"/>
      <c r="BD187" s="155"/>
      <c r="BE187" s="155"/>
      <c r="BF187" s="155"/>
      <c r="BG187" s="155"/>
      <c r="BH187" s="155"/>
      <c r="BI187" s="155"/>
      <c r="BJ187" s="155"/>
      <c r="BK187" s="155"/>
      <c r="BL187" s="155"/>
      <c r="BM187" s="155"/>
      <c r="BN187" s="155"/>
      <c r="BO187" s="155"/>
      <c r="BP187" s="155"/>
    </row>
    <row r="188" spans="1:68" s="24" customFormat="1" ht="14.45" customHeight="1">
      <c r="B188" s="111"/>
      <c r="C188" s="986" t="s">
        <v>172</v>
      </c>
      <c r="D188" s="987"/>
      <c r="E188" s="974"/>
      <c r="F188" s="977"/>
      <c r="G188" s="978"/>
      <c r="H188" s="978"/>
      <c r="I188" s="978"/>
      <c r="J188" s="978"/>
      <c r="K188" s="978"/>
      <c r="L188" s="978"/>
      <c r="M188" s="978"/>
      <c r="N188" s="978"/>
      <c r="O188" s="978"/>
      <c r="P188" s="978"/>
      <c r="Q188" s="978"/>
      <c r="R188" s="978"/>
      <c r="S188" s="978"/>
      <c r="T188" s="978"/>
      <c r="U188" s="978"/>
      <c r="V188" s="978"/>
      <c r="W188" s="978"/>
      <c r="X188" s="978"/>
      <c r="Y188" s="978"/>
      <c r="Z188" s="978"/>
      <c r="AA188" s="980"/>
      <c r="AB188" s="962"/>
      <c r="AC188" s="964"/>
      <c r="AD188" s="962"/>
      <c r="AE188" s="964"/>
      <c r="AF188" s="966"/>
      <c r="AH188" s="675"/>
      <c r="AI188" s="676"/>
      <c r="AJ188" s="676"/>
      <c r="AK188" s="676"/>
      <c r="AL188" s="676"/>
      <c r="AM188" s="676"/>
      <c r="AN188" s="677"/>
      <c r="AO188" s="1"/>
      <c r="AP188" s="1"/>
      <c r="AQ188" s="1"/>
      <c r="AR188" s="155"/>
      <c r="AS188" s="176"/>
      <c r="AT188" s="155"/>
      <c r="AU188" s="155"/>
      <c r="AV188" s="155"/>
      <c r="AW188" s="155"/>
      <c r="AX188" s="155"/>
      <c r="AY188" s="155"/>
      <c r="AZ188" s="155"/>
      <c r="BA188" s="155"/>
      <c r="BB188" s="155"/>
      <c r="BC188" s="155"/>
      <c r="BD188" s="155"/>
      <c r="BE188" s="155"/>
      <c r="BF188" s="155"/>
      <c r="BG188" s="155"/>
      <c r="BH188" s="155"/>
      <c r="BI188" s="155"/>
      <c r="BJ188" s="155"/>
      <c r="BK188" s="155"/>
      <c r="BL188" s="155"/>
      <c r="BM188" s="155"/>
      <c r="BN188" s="155"/>
      <c r="BO188" s="155"/>
      <c r="BP188" s="155"/>
    </row>
    <row r="189" spans="1:68" s="24" customFormat="1" ht="28.7" customHeight="1">
      <c r="B189" s="111"/>
      <c r="C189" s="986"/>
      <c r="D189" s="987"/>
      <c r="E189" s="478"/>
      <c r="F189" s="953" t="s">
        <v>173</v>
      </c>
      <c r="G189" s="954"/>
      <c r="H189" s="954"/>
      <c r="I189" s="954"/>
      <c r="J189" s="954"/>
      <c r="K189" s="954"/>
      <c r="L189" s="954"/>
      <c r="M189" s="954"/>
      <c r="N189" s="954"/>
      <c r="O189" s="954"/>
      <c r="P189" s="954"/>
      <c r="Q189" s="954"/>
      <c r="R189" s="954"/>
      <c r="S189" s="954"/>
      <c r="T189" s="954"/>
      <c r="U189" s="954"/>
      <c r="V189" s="954"/>
      <c r="W189" s="954"/>
      <c r="X189" s="954"/>
      <c r="Y189" s="954"/>
      <c r="Z189" s="954"/>
      <c r="AA189" s="479"/>
      <c r="AB189" s="480"/>
      <c r="AC189" s="481"/>
      <c r="AD189" s="482"/>
      <c r="AE189" s="483"/>
      <c r="AF189" s="484"/>
      <c r="AH189" s="250"/>
      <c r="AI189" s="219"/>
      <c r="AJ189" s="219"/>
      <c r="AK189" s="219"/>
      <c r="AL189" s="219"/>
      <c r="AM189" s="219"/>
      <c r="AN189" s="224"/>
      <c r="AO189" s="1"/>
      <c r="AP189" s="1"/>
      <c r="AQ189" s="1"/>
      <c r="AR189" s="155"/>
      <c r="AS189" s="155"/>
      <c r="AT189" s="155"/>
      <c r="AU189" s="155"/>
      <c r="AV189" s="155"/>
      <c r="AW189" s="155"/>
      <c r="AX189" s="155"/>
      <c r="AY189" s="175"/>
      <c r="AZ189" s="175"/>
      <c r="BA189" s="175"/>
      <c r="BB189" s="175"/>
      <c r="BC189" s="175"/>
      <c r="BD189" s="175"/>
      <c r="BE189" s="175"/>
      <c r="BF189" s="175"/>
      <c r="BG189" s="175"/>
      <c r="BH189" s="175"/>
      <c r="BI189" s="175"/>
      <c r="BJ189" s="175"/>
      <c r="BK189" s="175"/>
      <c r="BL189" s="175"/>
      <c r="BM189" s="175"/>
      <c r="BN189" s="175"/>
      <c r="BO189" s="175"/>
      <c r="BP189" s="175"/>
    </row>
    <row r="190" spans="1:68" s="24" customFormat="1" ht="28.7" customHeight="1">
      <c r="A190" s="25"/>
      <c r="B190" s="68"/>
      <c r="C190" s="988"/>
      <c r="D190" s="989"/>
      <c r="E190" s="478"/>
      <c r="F190" s="953" t="s">
        <v>174</v>
      </c>
      <c r="G190" s="954"/>
      <c r="H190" s="954"/>
      <c r="I190" s="954"/>
      <c r="J190" s="954"/>
      <c r="K190" s="954"/>
      <c r="L190" s="954"/>
      <c r="M190" s="954"/>
      <c r="N190" s="954"/>
      <c r="O190" s="954"/>
      <c r="P190" s="954"/>
      <c r="Q190" s="954"/>
      <c r="R190" s="954"/>
      <c r="S190" s="954"/>
      <c r="T190" s="954"/>
      <c r="U190" s="954"/>
      <c r="V190" s="954"/>
      <c r="W190" s="954"/>
      <c r="X190" s="954"/>
      <c r="Y190" s="954"/>
      <c r="Z190" s="954"/>
      <c r="AA190" s="479"/>
      <c r="AB190" s="480"/>
      <c r="AC190" s="481"/>
      <c r="AD190" s="482"/>
      <c r="AE190" s="483"/>
      <c r="AF190" s="484"/>
      <c r="AG190" s="25"/>
      <c r="AH190" s="222"/>
      <c r="AI190" s="219"/>
      <c r="AJ190" s="219"/>
      <c r="AK190" s="219"/>
      <c r="AL190" s="219"/>
      <c r="AM190" s="219"/>
      <c r="AN190" s="224"/>
      <c r="AO190" s="1"/>
      <c r="AP190" s="1"/>
      <c r="AQ190" s="1"/>
      <c r="AR190" s="36"/>
      <c r="AS190" s="14"/>
      <c r="AT190" s="14"/>
      <c r="AU190" s="14"/>
      <c r="AV190" s="14"/>
      <c r="AW190" s="14"/>
      <c r="AX190" s="14"/>
      <c r="AY190" s="175"/>
      <c r="AZ190" s="175"/>
      <c r="BA190" s="175"/>
      <c r="BB190" s="175"/>
      <c r="BC190" s="175"/>
      <c r="BD190" s="175"/>
      <c r="BE190" s="175"/>
      <c r="BF190" s="175"/>
      <c r="BG190" s="175"/>
      <c r="BH190" s="175"/>
      <c r="BI190" s="175"/>
      <c r="BJ190" s="175"/>
      <c r="BK190" s="175"/>
      <c r="BL190" s="175"/>
      <c r="BM190" s="175"/>
      <c r="BN190" s="175"/>
      <c r="BO190" s="175"/>
      <c r="BP190" s="175"/>
    </row>
    <row r="191" spans="1:68" s="24" customFormat="1" ht="14.45" customHeight="1">
      <c r="A191" s="25"/>
      <c r="B191" s="68"/>
      <c r="C191" s="971" t="s">
        <v>175</v>
      </c>
      <c r="D191" s="985"/>
      <c r="E191" s="973"/>
      <c r="F191" s="975" t="s">
        <v>176</v>
      </c>
      <c r="G191" s="976"/>
      <c r="H191" s="976"/>
      <c r="I191" s="976"/>
      <c r="J191" s="976"/>
      <c r="K191" s="976"/>
      <c r="L191" s="976"/>
      <c r="M191" s="976"/>
      <c r="N191" s="976"/>
      <c r="O191" s="976"/>
      <c r="P191" s="976"/>
      <c r="Q191" s="976"/>
      <c r="R191" s="976"/>
      <c r="S191" s="976"/>
      <c r="T191" s="976"/>
      <c r="U191" s="976"/>
      <c r="V191" s="976"/>
      <c r="W191" s="976"/>
      <c r="X191" s="976"/>
      <c r="Y191" s="976"/>
      <c r="Z191" s="976"/>
      <c r="AA191" s="979"/>
      <c r="AB191" s="961"/>
      <c r="AC191" s="963"/>
      <c r="AD191" s="961"/>
      <c r="AE191" s="963"/>
      <c r="AF191" s="965"/>
      <c r="AG191" s="25"/>
      <c r="AH191" s="222"/>
      <c r="AI191" s="219"/>
      <c r="AJ191" s="219"/>
      <c r="AK191" s="219"/>
      <c r="AL191" s="219"/>
      <c r="AM191" s="219"/>
      <c r="AN191" s="224"/>
      <c r="AO191" s="1"/>
      <c r="AP191" s="1"/>
      <c r="AR191" s="36"/>
      <c r="AS191" s="14"/>
      <c r="AT191" s="8"/>
      <c r="AU191" s="8"/>
      <c r="AV191" s="8"/>
      <c r="AW191" s="8"/>
      <c r="AX191" s="8"/>
      <c r="AY191" s="155"/>
      <c r="AZ191" s="155"/>
      <c r="BA191" s="155"/>
      <c r="BB191" s="155"/>
      <c r="BC191" s="155"/>
      <c r="BD191" s="155"/>
      <c r="BE191" s="155"/>
      <c r="BF191" s="155"/>
      <c r="BG191" s="155"/>
      <c r="BH191" s="155"/>
      <c r="BI191" s="155"/>
      <c r="BJ191" s="155"/>
      <c r="BK191" s="155"/>
      <c r="BL191" s="155"/>
      <c r="BM191" s="155"/>
      <c r="BN191" s="155"/>
      <c r="BO191" s="155"/>
      <c r="BP191" s="155"/>
    </row>
    <row r="192" spans="1:68" s="24" customFormat="1" ht="14.45" customHeight="1">
      <c r="A192" s="25"/>
      <c r="B192" s="68"/>
      <c r="C192" s="981" t="s">
        <v>177</v>
      </c>
      <c r="D192" s="982"/>
      <c r="E192" s="974"/>
      <c r="F192" s="977"/>
      <c r="G192" s="978"/>
      <c r="H192" s="978"/>
      <c r="I192" s="978"/>
      <c r="J192" s="978"/>
      <c r="K192" s="978"/>
      <c r="L192" s="978"/>
      <c r="M192" s="978"/>
      <c r="N192" s="978"/>
      <c r="O192" s="978"/>
      <c r="P192" s="978"/>
      <c r="Q192" s="978"/>
      <c r="R192" s="978"/>
      <c r="S192" s="978"/>
      <c r="T192" s="978"/>
      <c r="U192" s="978"/>
      <c r="V192" s="978"/>
      <c r="W192" s="978"/>
      <c r="X192" s="978"/>
      <c r="Y192" s="978"/>
      <c r="Z192" s="978"/>
      <c r="AA192" s="980"/>
      <c r="AB192" s="962"/>
      <c r="AC192" s="964"/>
      <c r="AD192" s="962"/>
      <c r="AE192" s="964"/>
      <c r="AF192" s="966"/>
      <c r="AG192" s="25"/>
      <c r="AH192" s="242"/>
      <c r="AI192" s="219"/>
      <c r="AJ192" s="219"/>
      <c r="AK192" s="219"/>
      <c r="AL192" s="219"/>
      <c r="AM192" s="219"/>
      <c r="AN192" s="224"/>
      <c r="AO192" s="1"/>
      <c r="AP192" s="1"/>
      <c r="AR192" s="36"/>
      <c r="AS192" s="14"/>
      <c r="AT192" s="8"/>
      <c r="AU192" s="8"/>
      <c r="AV192" s="8"/>
      <c r="AW192" s="8"/>
      <c r="AX192" s="8"/>
      <c r="AY192" s="155"/>
      <c r="AZ192" s="155"/>
      <c r="BA192" s="155"/>
      <c r="BB192" s="155"/>
      <c r="BC192" s="155"/>
      <c r="BD192" s="155"/>
      <c r="BE192" s="155"/>
      <c r="BF192" s="155"/>
      <c r="BG192" s="155"/>
      <c r="BH192" s="155"/>
      <c r="BI192" s="155"/>
      <c r="BJ192" s="155"/>
      <c r="BK192" s="155"/>
      <c r="BL192" s="155"/>
      <c r="BM192" s="155"/>
      <c r="BN192" s="155"/>
      <c r="BO192" s="155"/>
      <c r="BP192" s="155"/>
    </row>
    <row r="193" spans="1:68" s="24" customFormat="1" ht="28.7" customHeight="1">
      <c r="A193" s="25"/>
      <c r="B193" s="68"/>
      <c r="C193" s="981"/>
      <c r="D193" s="982"/>
      <c r="E193" s="478"/>
      <c r="F193" s="953" t="s">
        <v>178</v>
      </c>
      <c r="G193" s="954"/>
      <c r="H193" s="954"/>
      <c r="I193" s="954"/>
      <c r="J193" s="954"/>
      <c r="K193" s="954"/>
      <c r="L193" s="954"/>
      <c r="M193" s="954"/>
      <c r="N193" s="954"/>
      <c r="O193" s="954"/>
      <c r="P193" s="954"/>
      <c r="Q193" s="954"/>
      <c r="R193" s="954"/>
      <c r="S193" s="954"/>
      <c r="T193" s="954"/>
      <c r="U193" s="954"/>
      <c r="V193" s="954"/>
      <c r="W193" s="954"/>
      <c r="X193" s="954"/>
      <c r="Y193" s="954"/>
      <c r="Z193" s="954"/>
      <c r="AA193" s="479"/>
      <c r="AB193" s="480"/>
      <c r="AC193" s="481"/>
      <c r="AD193" s="482"/>
      <c r="AE193" s="483"/>
      <c r="AF193" s="484"/>
      <c r="AG193" s="25"/>
      <c r="AH193" s="243"/>
      <c r="AI193" s="219"/>
      <c r="AJ193" s="219"/>
      <c r="AK193" s="219"/>
      <c r="AL193" s="219"/>
      <c r="AM193" s="219"/>
      <c r="AN193" s="224"/>
      <c r="AO193" s="1"/>
      <c r="AP193" s="1"/>
      <c r="AR193" s="36"/>
      <c r="AS193" s="14"/>
      <c r="AT193" s="8"/>
      <c r="AU193" s="8"/>
      <c r="AV193" s="8"/>
      <c r="AW193" s="8"/>
      <c r="AX193" s="8"/>
      <c r="AY193" s="155"/>
      <c r="AZ193" s="155"/>
      <c r="BA193" s="155"/>
      <c r="BB193" s="155"/>
      <c r="BC193" s="155"/>
      <c r="BD193" s="155"/>
      <c r="BE193" s="155"/>
      <c r="BF193" s="155"/>
      <c r="BG193" s="155"/>
      <c r="BH193" s="155"/>
      <c r="BI193" s="155"/>
      <c r="BJ193" s="155"/>
      <c r="BK193" s="155"/>
      <c r="BL193" s="155"/>
      <c r="BM193" s="155"/>
      <c r="BN193" s="155"/>
      <c r="BO193" s="155"/>
      <c r="BP193" s="155"/>
    </row>
    <row r="194" spans="1:68" s="24" customFormat="1" ht="28.7" customHeight="1">
      <c r="A194" s="25"/>
      <c r="B194" s="68"/>
      <c r="C194" s="983"/>
      <c r="D194" s="984"/>
      <c r="E194" s="478"/>
      <c r="F194" s="953" t="s">
        <v>179</v>
      </c>
      <c r="G194" s="954"/>
      <c r="H194" s="954"/>
      <c r="I194" s="954"/>
      <c r="J194" s="954"/>
      <c r="K194" s="954"/>
      <c r="L194" s="954"/>
      <c r="M194" s="954"/>
      <c r="N194" s="954"/>
      <c r="O194" s="954"/>
      <c r="P194" s="954"/>
      <c r="Q194" s="954"/>
      <c r="R194" s="954"/>
      <c r="S194" s="954"/>
      <c r="T194" s="954"/>
      <c r="U194" s="954"/>
      <c r="V194" s="954"/>
      <c r="W194" s="954"/>
      <c r="X194" s="954"/>
      <c r="Y194" s="954"/>
      <c r="Z194" s="954"/>
      <c r="AA194" s="479"/>
      <c r="AB194" s="480"/>
      <c r="AC194" s="481"/>
      <c r="AD194" s="482"/>
      <c r="AE194" s="483"/>
      <c r="AF194" s="484"/>
      <c r="AG194" s="25"/>
      <c r="AH194" s="243"/>
      <c r="AI194" s="213"/>
      <c r="AJ194" s="244"/>
      <c r="AK194" s="244"/>
      <c r="AL194" s="244"/>
      <c r="AM194" s="244"/>
      <c r="AN194" s="245"/>
      <c r="AO194" s="1"/>
      <c r="AP194" s="1"/>
      <c r="AR194" s="36"/>
      <c r="AS194" s="36"/>
      <c r="AT194" s="36"/>
      <c r="AU194" s="36"/>
      <c r="AV194" s="36"/>
      <c r="AW194" s="36"/>
      <c r="AX194" s="36"/>
      <c r="AY194" s="14"/>
      <c r="AZ194" s="14"/>
      <c r="BA194" s="14"/>
      <c r="BB194" s="14"/>
      <c r="BC194" s="36"/>
      <c r="BD194" s="36"/>
      <c r="BE194" s="36"/>
      <c r="BF194" s="36"/>
      <c r="BG194" s="36"/>
      <c r="BH194" s="36"/>
      <c r="BI194" s="14"/>
      <c r="BJ194" s="14"/>
      <c r="BK194" s="14"/>
      <c r="BL194" s="33"/>
      <c r="BM194" s="33"/>
      <c r="BN194" s="33"/>
      <c r="BO194" s="1"/>
      <c r="BP194" s="1"/>
    </row>
    <row r="195" spans="1:68" s="24" customFormat="1" ht="14.45" customHeight="1">
      <c r="A195" s="25"/>
      <c r="B195" s="68"/>
      <c r="C195" s="971" t="s">
        <v>180</v>
      </c>
      <c r="D195" s="972"/>
      <c r="E195" s="973"/>
      <c r="F195" s="975" t="s">
        <v>181</v>
      </c>
      <c r="G195" s="976"/>
      <c r="H195" s="976"/>
      <c r="I195" s="976"/>
      <c r="J195" s="976"/>
      <c r="K195" s="976"/>
      <c r="L195" s="976"/>
      <c r="M195" s="976"/>
      <c r="N195" s="976"/>
      <c r="O195" s="976"/>
      <c r="P195" s="976"/>
      <c r="Q195" s="976"/>
      <c r="R195" s="976"/>
      <c r="S195" s="976"/>
      <c r="T195" s="976"/>
      <c r="U195" s="976"/>
      <c r="V195" s="976"/>
      <c r="W195" s="976"/>
      <c r="X195" s="976"/>
      <c r="Y195" s="976"/>
      <c r="Z195" s="976"/>
      <c r="AA195" s="979"/>
      <c r="AB195" s="961"/>
      <c r="AC195" s="963"/>
      <c r="AD195" s="961"/>
      <c r="AE195" s="963"/>
      <c r="AF195" s="965"/>
      <c r="AG195" s="25"/>
      <c r="AH195" s="222"/>
      <c r="AI195" s="244"/>
      <c r="AJ195" s="244"/>
      <c r="AK195" s="244"/>
      <c r="AL195" s="244"/>
      <c r="AM195" s="244"/>
      <c r="AN195" s="245"/>
      <c r="AO195" s="1"/>
      <c r="AP195" s="1"/>
      <c r="AQ195" s="1"/>
      <c r="AR195" s="36"/>
      <c r="AS195" s="14"/>
      <c r="AT195" s="8"/>
      <c r="AU195" s="8"/>
      <c r="AV195" s="8"/>
      <c r="AW195" s="8"/>
      <c r="AX195" s="8"/>
      <c r="AY195" s="8"/>
      <c r="AZ195" s="8"/>
      <c r="BA195" s="8"/>
      <c r="BB195" s="8"/>
      <c r="BC195" s="8"/>
      <c r="BD195" s="8"/>
      <c r="BE195" s="8"/>
      <c r="BF195" s="8"/>
      <c r="BG195" s="8"/>
      <c r="BH195" s="8"/>
      <c r="BI195" s="8"/>
      <c r="BJ195" s="8"/>
      <c r="BK195" s="8"/>
      <c r="BL195" s="8"/>
      <c r="BM195" s="8"/>
      <c r="BN195" s="8"/>
      <c r="BO195" s="8"/>
      <c r="BP195" s="8"/>
    </row>
    <row r="196" spans="1:68" s="24" customFormat="1" ht="14.45" customHeight="1">
      <c r="A196" s="25"/>
      <c r="B196" s="68"/>
      <c r="C196" s="967" t="s">
        <v>182</v>
      </c>
      <c r="D196" s="968"/>
      <c r="E196" s="974"/>
      <c r="F196" s="977"/>
      <c r="G196" s="978"/>
      <c r="H196" s="978"/>
      <c r="I196" s="978"/>
      <c r="J196" s="978"/>
      <c r="K196" s="978"/>
      <c r="L196" s="978"/>
      <c r="M196" s="978"/>
      <c r="N196" s="978"/>
      <c r="O196" s="978"/>
      <c r="P196" s="978"/>
      <c r="Q196" s="978"/>
      <c r="R196" s="978"/>
      <c r="S196" s="978"/>
      <c r="T196" s="978"/>
      <c r="U196" s="978"/>
      <c r="V196" s="978"/>
      <c r="W196" s="978"/>
      <c r="X196" s="978"/>
      <c r="Y196" s="978"/>
      <c r="Z196" s="978"/>
      <c r="AA196" s="980"/>
      <c r="AB196" s="962"/>
      <c r="AC196" s="964"/>
      <c r="AD196" s="962"/>
      <c r="AE196" s="964"/>
      <c r="AF196" s="966"/>
      <c r="AG196" s="25"/>
      <c r="AH196" s="222"/>
      <c r="AI196" s="244"/>
      <c r="AJ196" s="244"/>
      <c r="AK196" s="244"/>
      <c r="AL196" s="244"/>
      <c r="AM196" s="244"/>
      <c r="AN196" s="245"/>
      <c r="AO196" s="1"/>
      <c r="AP196" s="1"/>
      <c r="AQ196" s="1"/>
      <c r="AR196" s="36"/>
      <c r="AS196" s="14"/>
      <c r="AT196" s="8"/>
      <c r="AU196" s="8"/>
      <c r="AV196" s="8"/>
      <c r="AW196" s="8"/>
      <c r="AX196" s="8"/>
      <c r="AY196" s="8"/>
      <c r="AZ196" s="8"/>
      <c r="BA196" s="8"/>
      <c r="BB196" s="8"/>
      <c r="BC196" s="8"/>
      <c r="BD196" s="8"/>
      <c r="BE196" s="8"/>
      <c r="BF196" s="8"/>
      <c r="BG196" s="8"/>
      <c r="BH196" s="8"/>
      <c r="BI196" s="8"/>
      <c r="BJ196" s="8"/>
      <c r="BK196" s="8"/>
      <c r="BL196" s="8"/>
      <c r="BM196" s="8"/>
      <c r="BN196" s="8"/>
      <c r="BO196" s="8"/>
      <c r="BP196" s="8"/>
    </row>
    <row r="197" spans="1:68" s="24" customFormat="1" ht="28.7" customHeight="1">
      <c r="A197" s="25"/>
      <c r="B197" s="68"/>
      <c r="C197" s="967"/>
      <c r="D197" s="968"/>
      <c r="E197" s="478"/>
      <c r="F197" s="953" t="s">
        <v>183</v>
      </c>
      <c r="G197" s="954"/>
      <c r="H197" s="954"/>
      <c r="I197" s="954"/>
      <c r="J197" s="954"/>
      <c r="K197" s="954"/>
      <c r="L197" s="954"/>
      <c r="M197" s="954"/>
      <c r="N197" s="954"/>
      <c r="O197" s="954"/>
      <c r="P197" s="954"/>
      <c r="Q197" s="954"/>
      <c r="R197" s="954"/>
      <c r="S197" s="954"/>
      <c r="T197" s="954"/>
      <c r="U197" s="954"/>
      <c r="V197" s="954"/>
      <c r="W197" s="954"/>
      <c r="X197" s="954"/>
      <c r="Y197" s="954"/>
      <c r="Z197" s="954"/>
      <c r="AA197" s="479"/>
      <c r="AB197" s="480"/>
      <c r="AC197" s="481"/>
      <c r="AD197" s="482"/>
      <c r="AE197" s="483"/>
      <c r="AF197" s="484"/>
      <c r="AG197" s="25"/>
      <c r="AH197" s="220" t="s">
        <v>184</v>
      </c>
      <c r="AI197" s="244"/>
      <c r="AJ197" s="244"/>
      <c r="AK197" s="244"/>
      <c r="AL197" s="244"/>
      <c r="AM197" s="244"/>
      <c r="AN197" s="245"/>
      <c r="AO197" s="1"/>
      <c r="AP197" s="1"/>
      <c r="AQ197" s="1"/>
      <c r="AR197" s="36"/>
      <c r="AS197" s="14"/>
      <c r="AT197" s="8"/>
      <c r="AU197" s="8"/>
      <c r="AV197" s="8"/>
      <c r="AW197" s="8"/>
      <c r="AX197" s="8"/>
      <c r="AY197" s="8"/>
      <c r="AZ197" s="8"/>
      <c r="BA197" s="8"/>
      <c r="BB197" s="8"/>
      <c r="BC197" s="8"/>
      <c r="BD197" s="8"/>
      <c r="BE197" s="8"/>
      <c r="BF197" s="8"/>
      <c r="BG197" s="8"/>
      <c r="BH197" s="8"/>
      <c r="BI197" s="8"/>
      <c r="BJ197" s="8"/>
      <c r="BK197" s="8"/>
      <c r="BL197" s="8"/>
      <c r="BM197" s="8"/>
      <c r="BN197" s="8"/>
      <c r="BO197" s="8"/>
      <c r="BP197" s="8"/>
    </row>
    <row r="198" spans="1:68" s="24" customFormat="1" ht="28.7" customHeight="1">
      <c r="A198" s="25"/>
      <c r="B198" s="68"/>
      <c r="C198" s="967"/>
      <c r="D198" s="968"/>
      <c r="E198" s="478"/>
      <c r="F198" s="953" t="s">
        <v>185</v>
      </c>
      <c r="G198" s="954"/>
      <c r="H198" s="954"/>
      <c r="I198" s="954"/>
      <c r="J198" s="954"/>
      <c r="K198" s="954"/>
      <c r="L198" s="954"/>
      <c r="M198" s="954"/>
      <c r="N198" s="954"/>
      <c r="O198" s="954"/>
      <c r="P198" s="954"/>
      <c r="Q198" s="954"/>
      <c r="R198" s="954"/>
      <c r="S198" s="954"/>
      <c r="T198" s="954"/>
      <c r="U198" s="954"/>
      <c r="V198" s="954"/>
      <c r="W198" s="954"/>
      <c r="X198" s="954"/>
      <c r="Y198" s="954"/>
      <c r="Z198" s="954"/>
      <c r="AA198" s="479"/>
      <c r="AB198" s="480"/>
      <c r="AC198" s="481"/>
      <c r="AD198" s="482"/>
      <c r="AE198" s="483"/>
      <c r="AF198" s="484"/>
      <c r="AG198" s="25"/>
      <c r="AH198" s="675" t="s">
        <v>823</v>
      </c>
      <c r="AI198" s="676"/>
      <c r="AJ198" s="676"/>
      <c r="AK198" s="676"/>
      <c r="AL198" s="676"/>
      <c r="AM198" s="676"/>
      <c r="AN198" s="677"/>
      <c r="AO198" s="1"/>
      <c r="AP198" s="1"/>
      <c r="AQ198" s="1"/>
      <c r="AR198" s="14"/>
      <c r="AS198" s="36"/>
      <c r="AT198" s="36"/>
      <c r="AU198" s="36"/>
      <c r="AV198" s="36"/>
      <c r="AW198" s="36"/>
      <c r="AX198" s="36"/>
      <c r="AY198" s="36"/>
      <c r="AZ198" s="36"/>
      <c r="BA198" s="36"/>
      <c r="BB198" s="36"/>
      <c r="BC198" s="36"/>
      <c r="BD198" s="36"/>
      <c r="BE198" s="36"/>
      <c r="BF198" s="36"/>
      <c r="BG198" s="36"/>
      <c r="BH198" s="36"/>
      <c r="BI198" s="14"/>
      <c r="BJ198" s="14"/>
      <c r="BK198" s="14"/>
      <c r="BL198" s="33"/>
      <c r="BM198" s="33"/>
      <c r="BN198" s="33"/>
      <c r="BO198" s="1"/>
      <c r="BP198" s="1"/>
    </row>
    <row r="199" spans="1:68" s="24" customFormat="1" ht="28.7" customHeight="1">
      <c r="A199" s="25"/>
      <c r="B199" s="68"/>
      <c r="C199" s="967"/>
      <c r="D199" s="968"/>
      <c r="E199" s="478"/>
      <c r="F199" s="953" t="s">
        <v>186</v>
      </c>
      <c r="G199" s="954"/>
      <c r="H199" s="954"/>
      <c r="I199" s="954"/>
      <c r="J199" s="954"/>
      <c r="K199" s="954"/>
      <c r="L199" s="954"/>
      <c r="M199" s="954"/>
      <c r="N199" s="954"/>
      <c r="O199" s="954"/>
      <c r="P199" s="954"/>
      <c r="Q199" s="954"/>
      <c r="R199" s="954"/>
      <c r="S199" s="954"/>
      <c r="T199" s="954"/>
      <c r="U199" s="954"/>
      <c r="V199" s="954"/>
      <c r="W199" s="954"/>
      <c r="X199" s="954"/>
      <c r="Y199" s="954"/>
      <c r="Z199" s="954"/>
      <c r="AA199" s="479"/>
      <c r="AB199" s="480"/>
      <c r="AC199" s="481"/>
      <c r="AD199" s="482"/>
      <c r="AE199" s="483"/>
      <c r="AF199" s="484"/>
      <c r="AG199" s="25"/>
      <c r="AH199" s="675"/>
      <c r="AI199" s="676"/>
      <c r="AJ199" s="676"/>
      <c r="AK199" s="676"/>
      <c r="AL199" s="676"/>
      <c r="AM199" s="676"/>
      <c r="AN199" s="677"/>
      <c r="AO199" s="1"/>
      <c r="AP199" s="1"/>
      <c r="AQ199" s="1"/>
      <c r="AR199" s="14"/>
      <c r="AS199" s="14"/>
      <c r="AT199" s="8"/>
      <c r="AU199" s="8"/>
      <c r="AV199" s="8"/>
      <c r="AW199" s="8"/>
      <c r="AX199" s="8"/>
      <c r="AY199" s="8"/>
      <c r="AZ199" s="8"/>
      <c r="BA199" s="8"/>
      <c r="BB199" s="8"/>
      <c r="BC199" s="8"/>
      <c r="BD199" s="8"/>
      <c r="BE199" s="8"/>
      <c r="BF199" s="8"/>
      <c r="BG199" s="8"/>
      <c r="BH199" s="8"/>
      <c r="BI199" s="8"/>
      <c r="BJ199" s="8"/>
      <c r="BK199" s="8"/>
      <c r="BL199" s="8"/>
      <c r="BM199" s="8"/>
      <c r="BN199" s="8"/>
      <c r="BO199" s="8"/>
      <c r="BP199" s="8"/>
    </row>
    <row r="200" spans="1:68" s="24" customFormat="1" ht="28.7" customHeight="1">
      <c r="A200" s="25"/>
      <c r="B200" s="68"/>
      <c r="C200" s="967"/>
      <c r="D200" s="968"/>
      <c r="E200" s="478"/>
      <c r="F200" s="953" t="s">
        <v>187</v>
      </c>
      <c r="G200" s="954"/>
      <c r="H200" s="954"/>
      <c r="I200" s="954"/>
      <c r="J200" s="954"/>
      <c r="K200" s="954"/>
      <c r="L200" s="954"/>
      <c r="M200" s="954"/>
      <c r="N200" s="954"/>
      <c r="O200" s="954"/>
      <c r="P200" s="954"/>
      <c r="Q200" s="954"/>
      <c r="R200" s="954"/>
      <c r="S200" s="954"/>
      <c r="T200" s="954"/>
      <c r="U200" s="954"/>
      <c r="V200" s="954"/>
      <c r="W200" s="954"/>
      <c r="X200" s="954"/>
      <c r="Y200" s="954"/>
      <c r="Z200" s="954"/>
      <c r="AA200" s="479"/>
      <c r="AB200" s="480"/>
      <c r="AC200" s="481"/>
      <c r="AD200" s="482"/>
      <c r="AE200" s="483"/>
      <c r="AF200" s="484"/>
      <c r="AG200" s="25"/>
      <c r="AH200" s="675"/>
      <c r="AI200" s="676"/>
      <c r="AJ200" s="676"/>
      <c r="AK200" s="676"/>
      <c r="AL200" s="676"/>
      <c r="AM200" s="676"/>
      <c r="AN200" s="677"/>
      <c r="AO200" s="1"/>
      <c r="AP200" s="1"/>
      <c r="AQ200" s="1"/>
      <c r="AR200" s="14"/>
      <c r="AS200" s="14"/>
      <c r="AT200" s="8"/>
      <c r="AU200" s="8"/>
      <c r="AV200" s="8"/>
      <c r="AW200" s="8"/>
      <c r="AX200" s="8"/>
      <c r="AY200" s="8"/>
      <c r="AZ200" s="8"/>
      <c r="BA200" s="8"/>
      <c r="BB200" s="8"/>
      <c r="BC200" s="8"/>
      <c r="BD200" s="8"/>
      <c r="BE200" s="8"/>
      <c r="BF200" s="8"/>
      <c r="BG200" s="8"/>
      <c r="BH200" s="8"/>
      <c r="BI200" s="8"/>
      <c r="BJ200" s="8"/>
      <c r="BK200" s="8"/>
      <c r="BL200" s="8"/>
      <c r="BM200" s="8"/>
      <c r="BN200" s="8"/>
      <c r="BO200" s="8"/>
      <c r="BP200" s="8"/>
    </row>
    <row r="201" spans="1:68" s="24" customFormat="1" ht="28.7" customHeight="1">
      <c r="A201" s="25"/>
      <c r="B201" s="68"/>
      <c r="C201" s="967"/>
      <c r="D201" s="968"/>
      <c r="E201" s="478"/>
      <c r="F201" s="953" t="s">
        <v>188</v>
      </c>
      <c r="G201" s="954"/>
      <c r="H201" s="954"/>
      <c r="I201" s="954"/>
      <c r="J201" s="954"/>
      <c r="K201" s="954"/>
      <c r="L201" s="954"/>
      <c r="M201" s="954"/>
      <c r="N201" s="954"/>
      <c r="O201" s="954"/>
      <c r="P201" s="954"/>
      <c r="Q201" s="954"/>
      <c r="R201" s="954"/>
      <c r="S201" s="954"/>
      <c r="T201" s="954"/>
      <c r="U201" s="954"/>
      <c r="V201" s="954"/>
      <c r="W201" s="954"/>
      <c r="X201" s="954"/>
      <c r="Y201" s="954"/>
      <c r="Z201" s="954"/>
      <c r="AA201" s="479"/>
      <c r="AB201" s="480"/>
      <c r="AC201" s="481"/>
      <c r="AD201" s="482"/>
      <c r="AE201" s="483"/>
      <c r="AF201" s="484"/>
      <c r="AG201" s="25"/>
      <c r="AH201" s="675"/>
      <c r="AI201" s="676"/>
      <c r="AJ201" s="676"/>
      <c r="AK201" s="676"/>
      <c r="AL201" s="676"/>
      <c r="AM201" s="676"/>
      <c r="AN201" s="677"/>
      <c r="AO201" s="1"/>
      <c r="AP201" s="1"/>
      <c r="AQ201" s="1"/>
      <c r="AR201" s="14"/>
      <c r="AS201" s="36"/>
      <c r="AT201" s="36"/>
      <c r="AU201" s="36"/>
      <c r="AV201" s="36"/>
      <c r="AW201" s="36"/>
      <c r="AX201" s="36"/>
      <c r="AY201" s="36"/>
      <c r="AZ201" s="36"/>
      <c r="BA201" s="36"/>
      <c r="BB201" s="36"/>
      <c r="BC201" s="36"/>
      <c r="BD201" s="36"/>
      <c r="BE201" s="36"/>
      <c r="BF201" s="36"/>
      <c r="BG201" s="36"/>
      <c r="BH201" s="36"/>
      <c r="BI201" s="14"/>
      <c r="BJ201" s="14"/>
      <c r="BK201" s="14"/>
      <c r="BL201" s="33"/>
      <c r="BM201" s="33"/>
      <c r="BN201" s="33"/>
      <c r="BO201" s="1"/>
      <c r="BP201" s="1"/>
    </row>
    <row r="202" spans="1:68" s="24" customFormat="1" ht="28.7" customHeight="1">
      <c r="A202" s="25"/>
      <c r="B202" s="68"/>
      <c r="C202" s="967"/>
      <c r="D202" s="968"/>
      <c r="E202" s="478"/>
      <c r="F202" s="953" t="s">
        <v>189</v>
      </c>
      <c r="G202" s="954"/>
      <c r="H202" s="954"/>
      <c r="I202" s="954"/>
      <c r="J202" s="954"/>
      <c r="K202" s="954"/>
      <c r="L202" s="954"/>
      <c r="M202" s="954"/>
      <c r="N202" s="954"/>
      <c r="O202" s="954"/>
      <c r="P202" s="954"/>
      <c r="Q202" s="954"/>
      <c r="R202" s="954"/>
      <c r="S202" s="954"/>
      <c r="T202" s="954"/>
      <c r="U202" s="954"/>
      <c r="V202" s="954"/>
      <c r="W202" s="954"/>
      <c r="X202" s="954"/>
      <c r="Y202" s="954"/>
      <c r="Z202" s="954"/>
      <c r="AA202" s="479"/>
      <c r="AB202" s="480"/>
      <c r="AC202" s="481"/>
      <c r="AD202" s="482"/>
      <c r="AE202" s="483"/>
      <c r="AF202" s="484"/>
      <c r="AG202" s="25"/>
      <c r="AH202" s="243" t="s">
        <v>190</v>
      </c>
      <c r="AI202" s="897" t="s">
        <v>824</v>
      </c>
      <c r="AJ202" s="897"/>
      <c r="AK202" s="897"/>
      <c r="AL202" s="897"/>
      <c r="AM202" s="897"/>
      <c r="AN202" s="898"/>
      <c r="AO202" s="1"/>
      <c r="AP202" s="1"/>
      <c r="AQ202" s="1"/>
      <c r="AR202" s="14"/>
      <c r="AS202" s="36"/>
      <c r="AT202" s="36"/>
      <c r="AU202" s="36"/>
      <c r="AV202" s="36"/>
      <c r="AW202" s="36"/>
      <c r="AX202" s="36"/>
      <c r="AY202" s="8"/>
      <c r="AZ202" s="8"/>
      <c r="BA202" s="8"/>
      <c r="BB202" s="8"/>
      <c r="BC202" s="8"/>
      <c r="BD202" s="8"/>
      <c r="BE202" s="8"/>
      <c r="BF202" s="8"/>
      <c r="BG202" s="8"/>
      <c r="BH202" s="8"/>
      <c r="BI202" s="8"/>
      <c r="BJ202" s="8"/>
      <c r="BK202" s="8"/>
      <c r="BL202" s="8"/>
      <c r="BM202" s="8"/>
      <c r="BN202" s="8"/>
      <c r="BO202" s="8"/>
      <c r="BP202" s="8"/>
    </row>
    <row r="203" spans="1:68" s="24" customFormat="1" ht="28.7" customHeight="1">
      <c r="A203" s="25"/>
      <c r="B203" s="68"/>
      <c r="C203" s="969"/>
      <c r="D203" s="970"/>
      <c r="E203" s="478"/>
      <c r="F203" s="953" t="s">
        <v>191</v>
      </c>
      <c r="G203" s="954"/>
      <c r="H203" s="954"/>
      <c r="I203" s="954"/>
      <c r="J203" s="954"/>
      <c r="K203" s="954"/>
      <c r="L203" s="954"/>
      <c r="M203" s="954"/>
      <c r="N203" s="954"/>
      <c r="O203" s="954"/>
      <c r="P203" s="954"/>
      <c r="Q203" s="954"/>
      <c r="R203" s="954"/>
      <c r="S203" s="954"/>
      <c r="T203" s="954"/>
      <c r="U203" s="954"/>
      <c r="V203" s="954"/>
      <c r="W203" s="954"/>
      <c r="X203" s="954"/>
      <c r="Y203" s="954"/>
      <c r="Z203" s="954"/>
      <c r="AA203" s="479"/>
      <c r="AB203" s="480"/>
      <c r="AC203" s="481"/>
      <c r="AD203" s="482"/>
      <c r="AE203" s="483"/>
      <c r="AF203" s="484"/>
      <c r="AG203" s="25"/>
      <c r="AH203" s="243"/>
      <c r="AI203" s="897"/>
      <c r="AJ203" s="897"/>
      <c r="AK203" s="897"/>
      <c r="AL203" s="897"/>
      <c r="AM203" s="897"/>
      <c r="AN203" s="898"/>
      <c r="AO203" s="1"/>
      <c r="AP203" s="1"/>
      <c r="AQ203" s="1"/>
      <c r="AR203" s="14"/>
      <c r="AS203" s="14"/>
      <c r="AT203" s="8"/>
      <c r="AU203" s="8"/>
      <c r="AV203" s="8"/>
      <c r="AW203" s="8"/>
      <c r="AX203" s="8"/>
      <c r="AY203" s="8"/>
      <c r="AZ203" s="8"/>
      <c r="BA203" s="8"/>
      <c r="BB203" s="8"/>
      <c r="BC203" s="8"/>
      <c r="BD203" s="8"/>
      <c r="BE203" s="8"/>
      <c r="BF203" s="8"/>
      <c r="BG203" s="8"/>
      <c r="BH203" s="8"/>
      <c r="BI203" s="8"/>
      <c r="BJ203" s="8"/>
      <c r="BK203" s="8"/>
      <c r="BL203" s="8"/>
      <c r="BM203" s="8"/>
      <c r="BN203" s="8"/>
      <c r="BO203" s="8"/>
      <c r="BP203" s="8"/>
    </row>
    <row r="204" spans="1:68" s="24" customFormat="1" ht="22.7" customHeight="1">
      <c r="A204" s="25"/>
      <c r="B204" s="68"/>
      <c r="C204" s="955" t="s">
        <v>822</v>
      </c>
      <c r="D204" s="956"/>
      <c r="E204" s="956"/>
      <c r="F204" s="956"/>
      <c r="G204" s="959"/>
      <c r="H204" s="960"/>
      <c r="I204" s="960"/>
      <c r="J204" s="960"/>
      <c r="K204" s="960"/>
      <c r="L204" s="960"/>
      <c r="M204" s="960"/>
      <c r="N204" s="960"/>
      <c r="O204" s="960"/>
      <c r="P204" s="960"/>
      <c r="Q204" s="960"/>
      <c r="R204" s="960"/>
      <c r="S204" s="960"/>
      <c r="T204" s="960"/>
      <c r="U204" s="960"/>
      <c r="V204" s="960"/>
      <c r="W204" s="960"/>
      <c r="X204" s="960"/>
      <c r="Y204" s="960"/>
      <c r="Z204" s="960"/>
      <c r="AA204" s="479"/>
      <c r="AB204" s="480"/>
      <c r="AC204" s="481"/>
      <c r="AD204" s="482"/>
      <c r="AE204" s="483"/>
      <c r="AF204" s="484"/>
      <c r="AG204" s="25"/>
      <c r="AH204" s="222"/>
      <c r="AI204" s="897"/>
      <c r="AJ204" s="897"/>
      <c r="AK204" s="897"/>
      <c r="AL204" s="897"/>
      <c r="AM204" s="897"/>
      <c r="AN204" s="898"/>
      <c r="AO204" s="1"/>
      <c r="AP204" s="1"/>
      <c r="AQ204" s="1"/>
      <c r="AR204" s="1"/>
      <c r="AS204" s="1"/>
      <c r="AT204" s="14"/>
      <c r="AU204" s="14"/>
      <c r="AV204" s="14"/>
      <c r="AW204" s="14"/>
      <c r="AX204" s="14"/>
      <c r="AY204" s="36"/>
      <c r="AZ204" s="36"/>
      <c r="BA204" s="36"/>
      <c r="BB204" s="36"/>
      <c r="BC204" s="36"/>
      <c r="BD204" s="36"/>
      <c r="BE204" s="36"/>
      <c r="BF204" s="36"/>
      <c r="BG204" s="36"/>
      <c r="BH204" s="36"/>
      <c r="BI204" s="14"/>
      <c r="BJ204" s="14"/>
      <c r="BK204" s="14"/>
      <c r="BL204" s="33"/>
      <c r="BM204" s="33"/>
      <c r="BN204" s="33"/>
      <c r="BO204" s="1"/>
      <c r="BP204" s="1"/>
    </row>
    <row r="205" spans="1:68" s="24" customFormat="1" ht="22.7" customHeight="1">
      <c r="A205" s="25"/>
      <c r="B205" s="68"/>
      <c r="C205" s="957"/>
      <c r="D205" s="958"/>
      <c r="E205" s="958"/>
      <c r="F205" s="958"/>
      <c r="G205" s="959"/>
      <c r="H205" s="960"/>
      <c r="I205" s="960"/>
      <c r="J205" s="960"/>
      <c r="K205" s="960"/>
      <c r="L205" s="960"/>
      <c r="M205" s="960"/>
      <c r="N205" s="960"/>
      <c r="O205" s="960"/>
      <c r="P205" s="960"/>
      <c r="Q205" s="960"/>
      <c r="R205" s="960"/>
      <c r="S205" s="960"/>
      <c r="T205" s="960"/>
      <c r="U205" s="960"/>
      <c r="V205" s="960"/>
      <c r="W205" s="960"/>
      <c r="X205" s="960"/>
      <c r="Y205" s="960"/>
      <c r="Z205" s="960"/>
      <c r="AA205" s="479"/>
      <c r="AB205" s="480"/>
      <c r="AC205" s="483"/>
      <c r="AD205" s="480"/>
      <c r="AE205" s="483"/>
      <c r="AF205" s="484"/>
      <c r="AG205" s="25"/>
      <c r="AH205" s="222"/>
      <c r="AI205" s="244"/>
      <c r="AJ205" s="244"/>
      <c r="AK205" s="244"/>
      <c r="AL205" s="244"/>
      <c r="AM205" s="244"/>
      <c r="AN205" s="245"/>
      <c r="AO205" s="1"/>
      <c r="AP205" s="1"/>
      <c r="AQ205" s="1"/>
      <c r="AR205" s="1"/>
      <c r="AS205" s="1"/>
      <c r="AT205" s="14"/>
      <c r="AU205" s="14"/>
      <c r="AV205" s="14"/>
      <c r="AW205" s="14"/>
      <c r="AX205" s="14"/>
      <c r="AY205" s="8"/>
      <c r="AZ205" s="8"/>
      <c r="BA205" s="8"/>
      <c r="BB205" s="8"/>
      <c r="BC205" s="8"/>
      <c r="BD205" s="8"/>
      <c r="BE205" s="8"/>
      <c r="BF205" s="8"/>
      <c r="BG205" s="8"/>
      <c r="BH205" s="8"/>
      <c r="BI205" s="8"/>
      <c r="BJ205" s="8"/>
      <c r="BK205" s="8"/>
      <c r="BL205" s="8"/>
      <c r="BM205" s="8"/>
      <c r="BN205" s="8"/>
      <c r="BO205" s="8"/>
      <c r="BP205" s="8"/>
    </row>
    <row r="206" spans="1:68" s="24" customFormat="1" ht="5.45" customHeight="1">
      <c r="A206" s="25"/>
      <c r="B206" s="68"/>
      <c r="AG206" s="25"/>
      <c r="AH206" s="222"/>
      <c r="AI206" s="219"/>
      <c r="AJ206" s="219"/>
      <c r="AK206" s="219"/>
      <c r="AL206" s="219"/>
      <c r="AM206" s="219"/>
      <c r="AN206" s="224"/>
      <c r="AO206" s="1"/>
      <c r="AP206" s="1"/>
      <c r="AQ206" s="1"/>
      <c r="AR206" s="1"/>
      <c r="AS206" s="1"/>
      <c r="AT206" s="14"/>
      <c r="AU206" s="14"/>
      <c r="AV206" s="14"/>
      <c r="AW206" s="14"/>
      <c r="AX206" s="14"/>
      <c r="AY206" s="8"/>
      <c r="AZ206" s="8"/>
      <c r="BA206" s="8"/>
      <c r="BB206" s="8"/>
      <c r="BC206" s="8"/>
      <c r="BD206" s="8"/>
      <c r="BE206" s="8"/>
      <c r="BF206" s="8"/>
      <c r="BG206" s="8"/>
      <c r="BH206" s="8"/>
      <c r="BI206" s="8"/>
      <c r="BJ206" s="8"/>
      <c r="BK206" s="8"/>
      <c r="BL206" s="8"/>
      <c r="BM206" s="8"/>
      <c r="BN206" s="8"/>
      <c r="BO206" s="8"/>
      <c r="BP206" s="8"/>
    </row>
    <row r="207" spans="1:68" ht="15.6" customHeight="1">
      <c r="B207" s="268">
        <v>2</v>
      </c>
      <c r="C207" s="181" t="s">
        <v>192</v>
      </c>
      <c r="D207" s="181"/>
      <c r="E207" s="1"/>
      <c r="F207" s="1"/>
      <c r="G207" s="16"/>
      <c r="H207" s="16"/>
      <c r="I207" s="114"/>
      <c r="J207" s="114"/>
      <c r="K207" s="115"/>
      <c r="L207" s="114"/>
      <c r="M207" s="114"/>
      <c r="N207" s="112"/>
      <c r="O207" s="112"/>
      <c r="P207" s="112"/>
      <c r="Q207" s="112"/>
      <c r="R207" s="112"/>
      <c r="S207" s="112"/>
      <c r="T207" s="112"/>
      <c r="U207" s="112"/>
      <c r="V207" s="112"/>
      <c r="W207" s="112"/>
      <c r="X207" s="112"/>
      <c r="Y207" s="112"/>
      <c r="Z207" s="112"/>
      <c r="AA207" s="112"/>
      <c r="AB207" s="112"/>
      <c r="AC207" s="112"/>
      <c r="AD207" s="112"/>
      <c r="AE207" s="112"/>
      <c r="AF207" s="112"/>
      <c r="AG207" s="112"/>
      <c r="AH207" s="220" t="s">
        <v>193</v>
      </c>
      <c r="AI207" s="214"/>
      <c r="AJ207" s="214"/>
      <c r="AK207" s="214"/>
      <c r="AL207" s="214"/>
      <c r="AM207" s="214"/>
      <c r="AN207" s="221"/>
      <c r="AT207" s="14"/>
      <c r="AU207" s="14"/>
      <c r="AV207" s="14"/>
    </row>
    <row r="208" spans="1:68" ht="23.25" customHeight="1">
      <c r="B208" s="113"/>
      <c r="C208" s="271" t="s">
        <v>194</v>
      </c>
      <c r="E208" s="1"/>
      <c r="F208" s="1"/>
      <c r="G208" s="16"/>
      <c r="H208" s="16"/>
      <c r="I208" s="114"/>
      <c r="J208" s="114"/>
      <c r="K208" s="115"/>
      <c r="L208" s="114"/>
      <c r="M208" s="114"/>
      <c r="N208" s="112"/>
      <c r="O208" s="112"/>
      <c r="P208" s="112"/>
      <c r="Q208" s="112"/>
      <c r="R208" s="112"/>
      <c r="S208" s="112"/>
      <c r="T208" s="112"/>
      <c r="U208" s="112"/>
      <c r="V208" s="112"/>
      <c r="W208" s="112"/>
      <c r="X208" s="112"/>
      <c r="Y208" s="112"/>
      <c r="Z208" s="112"/>
      <c r="AA208" s="112"/>
      <c r="AB208" s="112"/>
      <c r="AC208" s="112"/>
      <c r="AD208" s="112"/>
      <c r="AE208" s="112"/>
      <c r="AF208" s="112"/>
      <c r="AG208" s="112"/>
      <c r="AH208" s="675" t="s">
        <v>195</v>
      </c>
      <c r="AI208" s="676"/>
      <c r="AJ208" s="676"/>
      <c r="AK208" s="676"/>
      <c r="AL208" s="676"/>
      <c r="AM208" s="676"/>
      <c r="AN208" s="677"/>
      <c r="AR208" s="51"/>
      <c r="AS208" s="51"/>
      <c r="AT208" s="51"/>
      <c r="AU208" s="51"/>
      <c r="AV208" s="51"/>
      <c r="AW208" s="51"/>
      <c r="AX208" s="51"/>
    </row>
    <row r="209" spans="2:50" ht="4.7" customHeight="1">
      <c r="B209" s="113"/>
      <c r="E209" s="1"/>
      <c r="F209" s="1"/>
      <c r="G209" s="16"/>
      <c r="H209" s="16"/>
      <c r="I209" s="114"/>
      <c r="J209" s="114"/>
      <c r="K209" s="115"/>
      <c r="L209" s="114"/>
      <c r="M209" s="114"/>
      <c r="N209" s="112"/>
      <c r="O209" s="112"/>
      <c r="P209" s="112"/>
      <c r="Q209" s="112"/>
      <c r="R209" s="112"/>
      <c r="S209" s="112"/>
      <c r="T209" s="112"/>
      <c r="U209" s="112"/>
      <c r="V209" s="112"/>
      <c r="W209" s="112"/>
      <c r="X209" s="112"/>
      <c r="Y209" s="112"/>
      <c r="Z209" s="112"/>
      <c r="AA209" s="112"/>
      <c r="AB209" s="112"/>
      <c r="AC209" s="112"/>
      <c r="AD209" s="112"/>
      <c r="AE209" s="112"/>
      <c r="AF209" s="112"/>
      <c r="AG209" s="112"/>
      <c r="AH209" s="675"/>
      <c r="AI209" s="676"/>
      <c r="AJ209" s="676"/>
      <c r="AK209" s="676"/>
      <c r="AL209" s="676"/>
      <c r="AM209" s="676"/>
      <c r="AN209" s="677"/>
      <c r="AR209" s="51"/>
      <c r="AS209" s="51"/>
      <c r="AT209" s="51"/>
      <c r="AU209" s="51"/>
      <c r="AV209" s="51"/>
      <c r="AW209" s="51"/>
      <c r="AX209" s="51"/>
    </row>
    <row r="210" spans="2:50" ht="15.6" customHeight="1">
      <c r="B210" s="561"/>
      <c r="C210" s="1"/>
      <c r="D210" s="1"/>
      <c r="E210" s="1"/>
      <c r="F210" s="553"/>
      <c r="G210" s="561" t="s">
        <v>196</v>
      </c>
      <c r="H210" s="939"/>
      <c r="I210" s="940"/>
      <c r="J210" s="267" t="s">
        <v>197</v>
      </c>
      <c r="K210" s="16"/>
      <c r="L210" s="16"/>
      <c r="M210" s="16"/>
      <c r="N210" s="16"/>
      <c r="O210" s="16"/>
      <c r="P210" s="16"/>
      <c r="Q210" s="16"/>
      <c r="R210" s="16"/>
      <c r="S210" s="16"/>
      <c r="T210" s="16"/>
      <c r="U210" s="16"/>
      <c r="AA210" s="1"/>
      <c r="AB210" s="1"/>
      <c r="AC210" s="1"/>
      <c r="AD210" s="1"/>
      <c r="AE210" s="1"/>
      <c r="AG210" s="51"/>
      <c r="AH210" s="675"/>
      <c r="AI210" s="676"/>
      <c r="AJ210" s="676"/>
      <c r="AK210" s="676"/>
      <c r="AL210" s="676"/>
      <c r="AM210" s="676"/>
      <c r="AN210" s="677"/>
      <c r="AR210" s="51"/>
      <c r="AS210" s="51"/>
      <c r="AT210" s="51"/>
      <c r="AU210" s="51"/>
      <c r="AV210" s="51"/>
      <c r="AW210" s="51"/>
      <c r="AX210" s="51"/>
    </row>
    <row r="211" spans="2:50" s="51" customFormat="1" ht="15" customHeight="1">
      <c r="B211" s="116"/>
      <c r="C211" s="941"/>
      <c r="D211" s="942"/>
      <c r="E211" s="586" t="b">
        <v>0</v>
      </c>
      <c r="F211" s="1244" t="s">
        <v>883</v>
      </c>
      <c r="G211" s="1244"/>
      <c r="H211" s="1244"/>
      <c r="I211" s="1244"/>
      <c r="J211" s="1244"/>
      <c r="K211" s="1244"/>
      <c r="L211" s="1244"/>
      <c r="M211" s="1244"/>
      <c r="N211" s="1244"/>
      <c r="O211" s="1244"/>
      <c r="P211" s="1244"/>
      <c r="Q211" s="1244"/>
      <c r="R211" s="1244"/>
      <c r="S211" s="1244"/>
      <c r="T211" s="1244"/>
      <c r="U211" s="1244"/>
      <c r="V211" s="1244"/>
      <c r="W211" s="1244"/>
      <c r="X211" s="1244"/>
      <c r="Y211" s="1244"/>
      <c r="Z211" s="1244"/>
      <c r="AA211" s="1244"/>
      <c r="AB211" s="1244"/>
      <c r="AC211" s="1244"/>
      <c r="AD211" s="1244"/>
      <c r="AE211" s="1244"/>
      <c r="AF211" s="1245"/>
      <c r="AH211" s="675"/>
      <c r="AI211" s="676"/>
      <c r="AJ211" s="676"/>
      <c r="AK211" s="676"/>
      <c r="AL211" s="676"/>
      <c r="AM211" s="676"/>
      <c r="AN211" s="677"/>
    </row>
    <row r="212" spans="2:50" s="51" customFormat="1" ht="35.25" customHeight="1">
      <c r="B212" s="116"/>
      <c r="C212" s="568"/>
      <c r="D212" s="569"/>
      <c r="E212" s="943"/>
      <c r="F212" s="944"/>
      <c r="G212" s="944"/>
      <c r="H212" s="944"/>
      <c r="I212" s="944"/>
      <c r="J212" s="944"/>
      <c r="K212" s="944"/>
      <c r="L212" s="944"/>
      <c r="M212" s="944"/>
      <c r="N212" s="944"/>
      <c r="O212" s="944"/>
      <c r="P212" s="944"/>
      <c r="Q212" s="944"/>
      <c r="R212" s="944"/>
      <c r="S212" s="944"/>
      <c r="T212" s="944"/>
      <c r="U212" s="944"/>
      <c r="V212" s="944"/>
      <c r="W212" s="944"/>
      <c r="X212" s="944"/>
      <c r="Y212" s="944"/>
      <c r="Z212" s="944"/>
      <c r="AA212" s="944"/>
      <c r="AB212" s="944"/>
      <c r="AC212" s="944"/>
      <c r="AD212" s="944"/>
      <c r="AE212" s="944"/>
      <c r="AF212" s="945"/>
      <c r="AH212" s="220" t="s">
        <v>199</v>
      </c>
      <c r="AI212" s="219"/>
      <c r="AJ212" s="219"/>
      <c r="AK212" s="219"/>
      <c r="AL212" s="219"/>
      <c r="AM212" s="219"/>
      <c r="AN212" s="224"/>
    </row>
    <row r="213" spans="2:50" s="51" customFormat="1" ht="14.25" customHeight="1">
      <c r="B213" s="116"/>
      <c r="C213" s="683" t="s">
        <v>198</v>
      </c>
      <c r="D213" s="684"/>
      <c r="E213" s="587" t="b">
        <v>0</v>
      </c>
      <c r="F213" s="944" t="s">
        <v>884</v>
      </c>
      <c r="G213" s="944"/>
      <c r="H213" s="944"/>
      <c r="I213" s="944"/>
      <c r="J213" s="944"/>
      <c r="K213" s="944"/>
      <c r="L213" s="944"/>
      <c r="M213" s="944"/>
      <c r="N213" s="944"/>
      <c r="O213" s="944"/>
      <c r="P213" s="944"/>
      <c r="Q213" s="944"/>
      <c r="R213" s="944"/>
      <c r="S213" s="944"/>
      <c r="T213" s="944"/>
      <c r="U213" s="944"/>
      <c r="V213" s="944"/>
      <c r="W213" s="944"/>
      <c r="X213" s="944"/>
      <c r="Y213" s="944"/>
      <c r="Z213" s="944"/>
      <c r="AA213" s="944"/>
      <c r="AB213" s="944"/>
      <c r="AC213" s="944"/>
      <c r="AD213" s="944"/>
      <c r="AE213" s="944"/>
      <c r="AF213" s="945"/>
      <c r="AH213" s="680" t="s">
        <v>878</v>
      </c>
      <c r="AI213" s="681"/>
      <c r="AJ213" s="681"/>
      <c r="AK213" s="681"/>
      <c r="AL213" s="681"/>
      <c r="AM213" s="681"/>
      <c r="AN213" s="682"/>
    </row>
    <row r="214" spans="2:50" s="51" customFormat="1" ht="39.75" customHeight="1">
      <c r="B214" s="116"/>
      <c r="C214" s="683"/>
      <c r="D214" s="684"/>
      <c r="E214" s="943"/>
      <c r="F214" s="944"/>
      <c r="G214" s="944"/>
      <c r="H214" s="944"/>
      <c r="I214" s="944"/>
      <c r="J214" s="944"/>
      <c r="K214" s="944"/>
      <c r="L214" s="944"/>
      <c r="M214" s="944"/>
      <c r="N214" s="944"/>
      <c r="O214" s="944"/>
      <c r="P214" s="944"/>
      <c r="Q214" s="944"/>
      <c r="R214" s="944"/>
      <c r="S214" s="944"/>
      <c r="T214" s="944"/>
      <c r="U214" s="944"/>
      <c r="V214" s="944"/>
      <c r="W214" s="944"/>
      <c r="X214" s="944"/>
      <c r="Y214" s="944"/>
      <c r="Z214" s="944"/>
      <c r="AA214" s="944"/>
      <c r="AB214" s="944"/>
      <c r="AC214" s="944"/>
      <c r="AD214" s="944"/>
      <c r="AE214" s="944"/>
      <c r="AF214" s="945"/>
      <c r="AH214" s="680"/>
      <c r="AI214" s="681"/>
      <c r="AJ214" s="681"/>
      <c r="AK214" s="681"/>
      <c r="AL214" s="681"/>
      <c r="AM214" s="681"/>
      <c r="AN214" s="682"/>
    </row>
    <row r="215" spans="2:50" s="51" customFormat="1" ht="17.25" customHeight="1">
      <c r="B215" s="116"/>
      <c r="C215" s="685" t="s">
        <v>200</v>
      </c>
      <c r="D215" s="686"/>
      <c r="E215" s="587" t="b">
        <v>0</v>
      </c>
      <c r="F215" s="944" t="s">
        <v>885</v>
      </c>
      <c r="G215" s="944"/>
      <c r="H215" s="944"/>
      <c r="I215" s="944"/>
      <c r="J215" s="944"/>
      <c r="K215" s="944"/>
      <c r="L215" s="944"/>
      <c r="M215" s="944"/>
      <c r="N215" s="944"/>
      <c r="O215" s="944"/>
      <c r="P215" s="944"/>
      <c r="Q215" s="944"/>
      <c r="R215" s="944"/>
      <c r="S215" s="944"/>
      <c r="T215" s="944"/>
      <c r="U215" s="944"/>
      <c r="V215" s="944"/>
      <c r="W215" s="944"/>
      <c r="X215" s="944"/>
      <c r="Y215" s="944"/>
      <c r="Z215" s="944"/>
      <c r="AA215" s="944"/>
      <c r="AB215" s="944"/>
      <c r="AC215" s="944"/>
      <c r="AD215" s="944"/>
      <c r="AE215" s="944"/>
      <c r="AF215" s="945"/>
      <c r="AH215" s="680"/>
      <c r="AI215" s="681"/>
      <c r="AJ215" s="681"/>
      <c r="AK215" s="681"/>
      <c r="AL215" s="681"/>
      <c r="AM215" s="681"/>
      <c r="AN215" s="682"/>
    </row>
    <row r="216" spans="2:50" s="51" customFormat="1" ht="42" customHeight="1">
      <c r="B216" s="116"/>
      <c r="C216" s="566"/>
      <c r="D216" s="567"/>
      <c r="E216" s="943"/>
      <c r="F216" s="944"/>
      <c r="G216" s="944"/>
      <c r="H216" s="944"/>
      <c r="I216" s="944"/>
      <c r="J216" s="944"/>
      <c r="K216" s="944"/>
      <c r="L216" s="944"/>
      <c r="M216" s="944"/>
      <c r="N216" s="944"/>
      <c r="O216" s="944"/>
      <c r="P216" s="944"/>
      <c r="Q216" s="944"/>
      <c r="R216" s="944"/>
      <c r="S216" s="944"/>
      <c r="T216" s="944"/>
      <c r="U216" s="944"/>
      <c r="V216" s="944"/>
      <c r="W216" s="944"/>
      <c r="X216" s="944"/>
      <c r="Y216" s="944"/>
      <c r="Z216" s="944"/>
      <c r="AA216" s="944"/>
      <c r="AB216" s="944"/>
      <c r="AC216" s="944"/>
      <c r="AD216" s="944"/>
      <c r="AE216" s="944"/>
      <c r="AF216" s="945"/>
      <c r="AH216" s="680"/>
      <c r="AI216" s="681"/>
      <c r="AJ216" s="681"/>
      <c r="AK216" s="681"/>
      <c r="AL216" s="681"/>
      <c r="AM216" s="681"/>
      <c r="AN216" s="682"/>
    </row>
    <row r="217" spans="2:50" s="51" customFormat="1" ht="29.45" customHeight="1">
      <c r="B217" s="116"/>
      <c r="C217" s="566"/>
      <c r="D217" s="567"/>
      <c r="E217" s="943"/>
      <c r="F217" s="944"/>
      <c r="G217" s="944"/>
      <c r="H217" s="944"/>
      <c r="I217" s="944"/>
      <c r="J217" s="944"/>
      <c r="K217" s="944"/>
      <c r="L217" s="944"/>
      <c r="M217" s="944"/>
      <c r="N217" s="944"/>
      <c r="O217" s="944"/>
      <c r="P217" s="944"/>
      <c r="Q217" s="944"/>
      <c r="R217" s="944"/>
      <c r="S217" s="944"/>
      <c r="T217" s="944"/>
      <c r="U217" s="944"/>
      <c r="V217" s="944"/>
      <c r="W217" s="944"/>
      <c r="X217" s="944"/>
      <c r="Y217" s="944"/>
      <c r="Z217" s="944"/>
      <c r="AA217" s="944"/>
      <c r="AB217" s="944"/>
      <c r="AC217" s="944"/>
      <c r="AD217" s="944"/>
      <c r="AE217" s="944"/>
      <c r="AF217" s="945"/>
      <c r="AH217" s="220" t="s">
        <v>205</v>
      </c>
      <c r="AI217" s="219"/>
      <c r="AJ217" s="219"/>
      <c r="AK217" s="219"/>
      <c r="AL217" s="219"/>
      <c r="AM217" s="219"/>
      <c r="AN217" s="224"/>
    </row>
    <row r="218" spans="2:50" s="51" customFormat="1" ht="29.45" customHeight="1">
      <c r="B218" s="116"/>
      <c r="C218" s="949"/>
      <c r="D218" s="950"/>
      <c r="E218" s="946"/>
      <c r="F218" s="947"/>
      <c r="G218" s="947"/>
      <c r="H218" s="947"/>
      <c r="I218" s="947"/>
      <c r="J218" s="947"/>
      <c r="K218" s="947"/>
      <c r="L218" s="947"/>
      <c r="M218" s="947"/>
      <c r="N218" s="947"/>
      <c r="O218" s="947"/>
      <c r="P218" s="947"/>
      <c r="Q218" s="947"/>
      <c r="R218" s="947"/>
      <c r="S218" s="947"/>
      <c r="T218" s="947"/>
      <c r="U218" s="947"/>
      <c r="V218" s="947"/>
      <c r="W218" s="947"/>
      <c r="X218" s="947"/>
      <c r="Y218" s="947"/>
      <c r="Z218" s="947"/>
      <c r="AA218" s="947"/>
      <c r="AB218" s="947"/>
      <c r="AC218" s="947"/>
      <c r="AD218" s="947"/>
      <c r="AE218" s="947"/>
      <c r="AF218" s="948"/>
      <c r="AH218" s="675" t="s">
        <v>882</v>
      </c>
      <c r="AI218" s="676"/>
      <c r="AJ218" s="676"/>
      <c r="AK218" s="676"/>
      <c r="AL218" s="676"/>
      <c r="AM218" s="676"/>
      <c r="AN218" s="677"/>
    </row>
    <row r="219" spans="2:50" s="51" customFormat="1" ht="37.5" customHeight="1">
      <c r="B219" s="116"/>
      <c r="C219" s="951" t="s">
        <v>203</v>
      </c>
      <c r="D219" s="789" t="s">
        <v>812</v>
      </c>
      <c r="E219" s="790"/>
      <c r="F219" s="790"/>
      <c r="G219" s="790"/>
      <c r="H219" s="856"/>
      <c r="I219" s="934"/>
      <c r="J219" s="701"/>
      <c r="K219" s="701"/>
      <c r="L219" s="701"/>
      <c r="M219" s="701"/>
      <c r="N219" s="701"/>
      <c r="O219" s="701"/>
      <c r="P219" s="701"/>
      <c r="Q219" s="701"/>
      <c r="R219" s="701"/>
      <c r="S219" s="701"/>
      <c r="T219" s="701"/>
      <c r="U219" s="701"/>
      <c r="V219" s="701"/>
      <c r="W219" s="701"/>
      <c r="X219" s="701"/>
      <c r="Y219" s="701"/>
      <c r="Z219" s="701"/>
      <c r="AA219" s="701"/>
      <c r="AB219" s="701"/>
      <c r="AC219" s="701"/>
      <c r="AD219" s="701"/>
      <c r="AE219" s="701"/>
      <c r="AF219" s="702"/>
      <c r="AH219" s="675"/>
      <c r="AI219" s="676"/>
      <c r="AJ219" s="676"/>
      <c r="AK219" s="676"/>
      <c r="AL219" s="676"/>
      <c r="AM219" s="676"/>
      <c r="AN219" s="677"/>
    </row>
    <row r="220" spans="2:50" s="51" customFormat="1" ht="27.6" customHeight="1">
      <c r="B220" s="116"/>
      <c r="C220" s="952"/>
      <c r="D220" s="926" t="s">
        <v>204</v>
      </c>
      <c r="E220" s="927"/>
      <c r="F220" s="927"/>
      <c r="G220" s="927"/>
      <c r="H220" s="935"/>
      <c r="I220" s="934"/>
      <c r="J220" s="701"/>
      <c r="K220" s="701"/>
      <c r="L220" s="701"/>
      <c r="M220" s="701"/>
      <c r="N220" s="701"/>
      <c r="O220" s="701"/>
      <c r="P220" s="701"/>
      <c r="Q220" s="701"/>
      <c r="R220" s="701"/>
      <c r="S220" s="701"/>
      <c r="T220" s="701"/>
      <c r="U220" s="701"/>
      <c r="V220" s="701"/>
      <c r="W220" s="701"/>
      <c r="X220" s="701"/>
      <c r="Y220" s="701"/>
      <c r="Z220" s="701"/>
      <c r="AA220" s="701"/>
      <c r="AB220" s="701"/>
      <c r="AC220" s="701"/>
      <c r="AD220" s="701"/>
      <c r="AE220" s="701"/>
      <c r="AF220" s="702"/>
      <c r="AH220" s="220" t="s">
        <v>207</v>
      </c>
      <c r="AI220" s="248"/>
      <c r="AJ220" s="219"/>
      <c r="AK220" s="219"/>
      <c r="AL220" s="219"/>
      <c r="AM220" s="219"/>
      <c r="AN220" s="224"/>
    </row>
    <row r="221" spans="2:50" s="51" customFormat="1" ht="25.35" customHeight="1">
      <c r="B221" s="116"/>
      <c r="C221" s="800" t="s">
        <v>805</v>
      </c>
      <c r="D221" s="801"/>
      <c r="E221" s="801"/>
      <c r="F221" s="801"/>
      <c r="G221" s="936"/>
      <c r="H221" s="937"/>
      <c r="I221" s="937"/>
      <c r="J221" s="937"/>
      <c r="K221" s="937"/>
      <c r="L221" s="937"/>
      <c r="M221" s="937"/>
      <c r="N221" s="937"/>
      <c r="O221" s="937"/>
      <c r="P221" s="937"/>
      <c r="Q221" s="937"/>
      <c r="R221" s="937"/>
      <c r="S221" s="937"/>
      <c r="T221" s="937"/>
      <c r="U221" s="937"/>
      <c r="V221" s="937"/>
      <c r="W221" s="937"/>
      <c r="X221" s="937"/>
      <c r="Y221" s="937"/>
      <c r="Z221" s="937"/>
      <c r="AA221" s="937"/>
      <c r="AB221" s="937"/>
      <c r="AC221" s="937"/>
      <c r="AD221" s="937"/>
      <c r="AE221" s="937"/>
      <c r="AF221" s="938"/>
      <c r="AH221" s="675" t="s">
        <v>804</v>
      </c>
      <c r="AI221" s="676"/>
      <c r="AJ221" s="676"/>
      <c r="AK221" s="676"/>
      <c r="AL221" s="676"/>
      <c r="AM221" s="676"/>
      <c r="AN221" s="677"/>
      <c r="AR221" s="1"/>
      <c r="AS221" s="1"/>
      <c r="AT221" s="14"/>
      <c r="AU221" s="14"/>
      <c r="AV221" s="14"/>
      <c r="AW221" s="14"/>
    </row>
    <row r="222" spans="2:50" s="51" customFormat="1" ht="21.6" customHeight="1">
      <c r="B222" s="116"/>
      <c r="C222" s="789" t="s">
        <v>825</v>
      </c>
      <c r="D222" s="790"/>
      <c r="E222" s="790"/>
      <c r="F222" s="790"/>
      <c r="G222" s="936"/>
      <c r="H222" s="937"/>
      <c r="I222" s="937"/>
      <c r="J222" s="937"/>
      <c r="K222" s="937"/>
      <c r="L222" s="937"/>
      <c r="M222" s="937"/>
      <c r="N222" s="937"/>
      <c r="O222" s="937"/>
      <c r="P222" s="937"/>
      <c r="Q222" s="937"/>
      <c r="R222" s="937"/>
      <c r="S222" s="937"/>
      <c r="T222" s="937"/>
      <c r="U222" s="937"/>
      <c r="V222" s="937"/>
      <c r="W222" s="937"/>
      <c r="X222" s="937"/>
      <c r="Y222" s="937"/>
      <c r="Z222" s="937"/>
      <c r="AA222" s="937"/>
      <c r="AB222" s="937"/>
      <c r="AC222" s="937"/>
      <c r="AD222" s="937"/>
      <c r="AE222" s="937"/>
      <c r="AF222" s="938"/>
      <c r="AH222" s="675"/>
      <c r="AI222" s="676"/>
      <c r="AJ222" s="676"/>
      <c r="AK222" s="676"/>
      <c r="AL222" s="676"/>
      <c r="AM222" s="676"/>
      <c r="AN222" s="677"/>
    </row>
    <row r="223" spans="2:50" s="51" customFormat="1" ht="18" customHeight="1">
      <c r="B223" s="116"/>
      <c r="C223" s="104"/>
      <c r="D223" s="104"/>
      <c r="E223" s="104"/>
      <c r="F223" s="104"/>
      <c r="G223" s="104"/>
      <c r="H223" s="10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H223" s="675"/>
      <c r="AI223" s="676"/>
      <c r="AJ223" s="676"/>
      <c r="AK223" s="676"/>
      <c r="AL223" s="676"/>
      <c r="AM223" s="676"/>
      <c r="AN223" s="677"/>
    </row>
    <row r="224" spans="2:50" ht="15.6" customHeight="1">
      <c r="B224" s="561"/>
      <c r="C224" s="1"/>
      <c r="D224" s="1"/>
      <c r="E224" s="1"/>
      <c r="F224" s="553"/>
      <c r="G224" s="561" t="s">
        <v>206</v>
      </c>
      <c r="H224" s="939"/>
      <c r="I224" s="940"/>
      <c r="J224" s="267" t="s">
        <v>197</v>
      </c>
      <c r="K224" s="16"/>
      <c r="L224" s="16"/>
      <c r="M224" s="16"/>
      <c r="N224" s="16"/>
      <c r="O224" s="16"/>
      <c r="P224" s="16"/>
      <c r="Q224" s="16"/>
      <c r="R224" s="16"/>
      <c r="S224" s="16"/>
      <c r="T224" s="16"/>
      <c r="U224" s="16"/>
      <c r="AA224" s="1"/>
      <c r="AB224" s="1"/>
      <c r="AC224" s="1"/>
      <c r="AD224" s="1"/>
      <c r="AE224" s="1"/>
      <c r="AG224" s="51"/>
      <c r="AH224" s="675"/>
      <c r="AI224" s="676"/>
      <c r="AJ224" s="676"/>
      <c r="AK224" s="676"/>
      <c r="AL224" s="676"/>
      <c r="AM224" s="676"/>
      <c r="AN224" s="677"/>
      <c r="AR224" s="51"/>
      <c r="AS224" s="51"/>
      <c r="AT224" s="51"/>
      <c r="AU224" s="51"/>
      <c r="AV224" s="51"/>
      <c r="AW224" s="51"/>
      <c r="AX224" s="51"/>
    </row>
    <row r="225" spans="2:50" s="51" customFormat="1" ht="15" customHeight="1">
      <c r="B225" s="116"/>
      <c r="C225" s="941"/>
      <c r="D225" s="942"/>
      <c r="E225" s="586" t="b">
        <v>0</v>
      </c>
      <c r="F225" s="1244" t="s">
        <v>883</v>
      </c>
      <c r="G225" s="1244"/>
      <c r="H225" s="1244"/>
      <c r="I225" s="1244"/>
      <c r="J225" s="1244"/>
      <c r="K225" s="1244"/>
      <c r="L225" s="1244"/>
      <c r="M225" s="1244"/>
      <c r="N225" s="1244"/>
      <c r="O225" s="1244"/>
      <c r="P225" s="1244"/>
      <c r="Q225" s="1244"/>
      <c r="R225" s="1244"/>
      <c r="S225" s="1244"/>
      <c r="T225" s="1244"/>
      <c r="U225" s="1244"/>
      <c r="V225" s="1244"/>
      <c r="W225" s="1244"/>
      <c r="X225" s="1244"/>
      <c r="Y225" s="1244"/>
      <c r="Z225" s="1244"/>
      <c r="AA225" s="1244"/>
      <c r="AB225" s="1244"/>
      <c r="AC225" s="1244"/>
      <c r="AD225" s="1244"/>
      <c r="AE225" s="1244"/>
      <c r="AF225" s="1245"/>
      <c r="AH225" s="675"/>
      <c r="AI225" s="676"/>
      <c r="AJ225" s="676"/>
      <c r="AK225" s="676"/>
      <c r="AL225" s="676"/>
      <c r="AM225" s="676"/>
      <c r="AN225" s="677"/>
    </row>
    <row r="226" spans="2:50" s="51" customFormat="1" ht="39.75" customHeight="1">
      <c r="B226" s="116"/>
      <c r="C226" s="568"/>
      <c r="D226" s="569"/>
      <c r="E226" s="943"/>
      <c r="F226" s="944"/>
      <c r="G226" s="944"/>
      <c r="H226" s="944"/>
      <c r="I226" s="944"/>
      <c r="J226" s="944"/>
      <c r="K226" s="944"/>
      <c r="L226" s="944"/>
      <c r="M226" s="944"/>
      <c r="N226" s="944"/>
      <c r="O226" s="944"/>
      <c r="P226" s="944"/>
      <c r="Q226" s="944"/>
      <c r="R226" s="944"/>
      <c r="S226" s="944"/>
      <c r="T226" s="944"/>
      <c r="U226" s="944"/>
      <c r="V226" s="944"/>
      <c r="W226" s="944"/>
      <c r="X226" s="944"/>
      <c r="Y226" s="944"/>
      <c r="Z226" s="944"/>
      <c r="AA226" s="944"/>
      <c r="AB226" s="944"/>
      <c r="AC226" s="944"/>
      <c r="AD226" s="944"/>
      <c r="AE226" s="944"/>
      <c r="AF226" s="945"/>
      <c r="AH226" s="675"/>
      <c r="AI226" s="676"/>
      <c r="AJ226" s="676"/>
      <c r="AK226" s="676"/>
      <c r="AL226" s="676"/>
      <c r="AM226" s="676"/>
      <c r="AN226" s="677"/>
    </row>
    <row r="227" spans="2:50" s="51" customFormat="1" ht="16.5" customHeight="1">
      <c r="B227" s="116"/>
      <c r="C227" s="683" t="s">
        <v>198</v>
      </c>
      <c r="D227" s="684"/>
      <c r="E227" s="587" t="b">
        <v>0</v>
      </c>
      <c r="F227" s="944" t="s">
        <v>884</v>
      </c>
      <c r="G227" s="944"/>
      <c r="H227" s="944"/>
      <c r="I227" s="944"/>
      <c r="J227" s="944"/>
      <c r="K227" s="944"/>
      <c r="L227" s="944"/>
      <c r="M227" s="944"/>
      <c r="N227" s="944"/>
      <c r="O227" s="944"/>
      <c r="P227" s="944"/>
      <c r="Q227" s="944"/>
      <c r="R227" s="944"/>
      <c r="S227" s="944"/>
      <c r="T227" s="944"/>
      <c r="U227" s="944"/>
      <c r="V227" s="944"/>
      <c r="W227" s="944"/>
      <c r="X227" s="944"/>
      <c r="Y227" s="944"/>
      <c r="Z227" s="944"/>
      <c r="AA227" s="944"/>
      <c r="AB227" s="944"/>
      <c r="AC227" s="944"/>
      <c r="AD227" s="944"/>
      <c r="AE227" s="944"/>
      <c r="AF227" s="945"/>
      <c r="AH227" s="250"/>
      <c r="AI227" s="219"/>
      <c r="AJ227" s="219"/>
      <c r="AK227" s="219"/>
      <c r="AL227" s="219"/>
      <c r="AM227" s="219"/>
      <c r="AN227" s="224"/>
    </row>
    <row r="228" spans="2:50" s="51" customFormat="1" ht="38.25" customHeight="1">
      <c r="B228" s="116"/>
      <c r="C228" s="683"/>
      <c r="D228" s="684"/>
      <c r="E228" s="943"/>
      <c r="F228" s="944"/>
      <c r="G228" s="944"/>
      <c r="H228" s="944"/>
      <c r="I228" s="944"/>
      <c r="J228" s="944"/>
      <c r="K228" s="944"/>
      <c r="L228" s="944"/>
      <c r="M228" s="944"/>
      <c r="N228" s="944"/>
      <c r="O228" s="944"/>
      <c r="P228" s="944"/>
      <c r="Q228" s="944"/>
      <c r="R228" s="944"/>
      <c r="S228" s="944"/>
      <c r="T228" s="944"/>
      <c r="U228" s="944"/>
      <c r="V228" s="944"/>
      <c r="W228" s="944"/>
      <c r="X228" s="944"/>
      <c r="Y228" s="944"/>
      <c r="Z228" s="944"/>
      <c r="AA228" s="944"/>
      <c r="AB228" s="944"/>
      <c r="AC228" s="944"/>
      <c r="AD228" s="944"/>
      <c r="AE228" s="944"/>
      <c r="AF228" s="945"/>
      <c r="AH228" s="220" t="s">
        <v>877</v>
      </c>
      <c r="AI228" s="244"/>
      <c r="AJ228" s="244"/>
      <c r="AK228" s="244"/>
      <c r="AL228" s="244"/>
      <c r="AM228" s="244"/>
      <c r="AN228" s="245"/>
    </row>
    <row r="229" spans="2:50" s="51" customFormat="1" ht="15" customHeight="1">
      <c r="B229" s="116"/>
      <c r="C229" s="685" t="s">
        <v>200</v>
      </c>
      <c r="D229" s="686"/>
      <c r="E229" s="587" t="b">
        <v>0</v>
      </c>
      <c r="F229" s="944" t="s">
        <v>885</v>
      </c>
      <c r="G229" s="944"/>
      <c r="H229" s="944"/>
      <c r="I229" s="944"/>
      <c r="J229" s="944"/>
      <c r="K229" s="944"/>
      <c r="L229" s="944"/>
      <c r="M229" s="944"/>
      <c r="N229" s="944"/>
      <c r="O229" s="944"/>
      <c r="P229" s="944"/>
      <c r="Q229" s="944"/>
      <c r="R229" s="944"/>
      <c r="S229" s="944"/>
      <c r="T229" s="944"/>
      <c r="U229" s="944"/>
      <c r="V229" s="944"/>
      <c r="W229" s="944"/>
      <c r="X229" s="944"/>
      <c r="Y229" s="944"/>
      <c r="Z229" s="944"/>
      <c r="AA229" s="944"/>
      <c r="AB229" s="944"/>
      <c r="AC229" s="944"/>
      <c r="AD229" s="944"/>
      <c r="AE229" s="944"/>
      <c r="AF229" s="945"/>
      <c r="AH229" s="250"/>
      <c r="AI229" s="897" t="s">
        <v>202</v>
      </c>
      <c r="AJ229" s="897"/>
      <c r="AK229" s="897"/>
      <c r="AL229" s="897"/>
      <c r="AM229" s="897"/>
      <c r="AN229" s="898"/>
    </row>
    <row r="230" spans="2:50" s="51" customFormat="1" ht="30" customHeight="1">
      <c r="B230" s="116"/>
      <c r="C230" s="566"/>
      <c r="D230" s="567"/>
      <c r="E230" s="943"/>
      <c r="F230" s="944"/>
      <c r="G230" s="944"/>
      <c r="H230" s="944"/>
      <c r="I230" s="944"/>
      <c r="J230" s="944"/>
      <c r="K230" s="944"/>
      <c r="L230" s="944"/>
      <c r="M230" s="944"/>
      <c r="N230" s="944"/>
      <c r="O230" s="944"/>
      <c r="P230" s="944"/>
      <c r="Q230" s="944"/>
      <c r="R230" s="944"/>
      <c r="S230" s="944"/>
      <c r="T230" s="944"/>
      <c r="U230" s="944"/>
      <c r="V230" s="944"/>
      <c r="W230" s="944"/>
      <c r="X230" s="944"/>
      <c r="Y230" s="944"/>
      <c r="Z230" s="944"/>
      <c r="AA230" s="944"/>
      <c r="AB230" s="944"/>
      <c r="AC230" s="944"/>
      <c r="AD230" s="944"/>
      <c r="AE230" s="944"/>
      <c r="AF230" s="945"/>
      <c r="AH230" s="250"/>
      <c r="AI230" s="897"/>
      <c r="AJ230" s="897"/>
      <c r="AK230" s="897"/>
      <c r="AL230" s="897"/>
      <c r="AM230" s="897"/>
      <c r="AN230" s="898"/>
    </row>
    <row r="231" spans="2:50" s="51" customFormat="1" ht="30" customHeight="1">
      <c r="B231" s="116"/>
      <c r="C231" s="566"/>
      <c r="D231" s="567"/>
      <c r="E231" s="943"/>
      <c r="F231" s="944"/>
      <c r="G231" s="944"/>
      <c r="H231" s="944"/>
      <c r="I231" s="944"/>
      <c r="J231" s="944"/>
      <c r="K231" s="944"/>
      <c r="L231" s="944"/>
      <c r="M231" s="944"/>
      <c r="N231" s="944"/>
      <c r="O231" s="944"/>
      <c r="P231" s="944"/>
      <c r="Q231" s="944"/>
      <c r="R231" s="944"/>
      <c r="S231" s="944"/>
      <c r="T231" s="944"/>
      <c r="U231" s="944"/>
      <c r="V231" s="944"/>
      <c r="W231" s="944"/>
      <c r="X231" s="944"/>
      <c r="Y231" s="944"/>
      <c r="Z231" s="944"/>
      <c r="AA231" s="944"/>
      <c r="AB231" s="944"/>
      <c r="AC231" s="944"/>
      <c r="AD231" s="944"/>
      <c r="AE231" s="944"/>
      <c r="AF231" s="945"/>
      <c r="AH231" s="250"/>
      <c r="AI231" s="897"/>
      <c r="AJ231" s="897"/>
      <c r="AK231" s="897"/>
      <c r="AL231" s="897"/>
      <c r="AM231" s="897"/>
      <c r="AN231" s="898"/>
    </row>
    <row r="232" spans="2:50" s="51" customFormat="1" ht="30" customHeight="1">
      <c r="B232" s="116"/>
      <c r="C232" s="949"/>
      <c r="D232" s="950"/>
      <c r="E232" s="946"/>
      <c r="F232" s="947"/>
      <c r="G232" s="947"/>
      <c r="H232" s="947"/>
      <c r="I232" s="947"/>
      <c r="J232" s="947"/>
      <c r="K232" s="947"/>
      <c r="L232" s="947"/>
      <c r="M232" s="947"/>
      <c r="N232" s="947"/>
      <c r="O232" s="947"/>
      <c r="P232" s="947"/>
      <c r="Q232" s="947"/>
      <c r="R232" s="947"/>
      <c r="S232" s="947"/>
      <c r="T232" s="947"/>
      <c r="U232" s="947"/>
      <c r="V232" s="947"/>
      <c r="W232" s="947"/>
      <c r="X232" s="947"/>
      <c r="Y232" s="947"/>
      <c r="Z232" s="947"/>
      <c r="AA232" s="947"/>
      <c r="AB232" s="947"/>
      <c r="AC232" s="947"/>
      <c r="AD232" s="947"/>
      <c r="AE232" s="947"/>
      <c r="AF232" s="948"/>
      <c r="AH232" s="250"/>
      <c r="AI232" s="219"/>
      <c r="AJ232" s="219"/>
      <c r="AK232" s="219"/>
      <c r="AL232" s="219"/>
      <c r="AM232" s="219"/>
      <c r="AN232" s="224"/>
    </row>
    <row r="233" spans="2:50" s="51" customFormat="1" ht="37.5" customHeight="1">
      <c r="B233" s="116"/>
      <c r="C233" s="951" t="s">
        <v>203</v>
      </c>
      <c r="D233" s="789" t="s">
        <v>813</v>
      </c>
      <c r="E233" s="790"/>
      <c r="F233" s="790"/>
      <c r="G233" s="790"/>
      <c r="H233" s="856"/>
      <c r="I233" s="934"/>
      <c r="J233" s="701"/>
      <c r="K233" s="701"/>
      <c r="L233" s="701"/>
      <c r="M233" s="701"/>
      <c r="N233" s="701"/>
      <c r="O233" s="701"/>
      <c r="P233" s="701"/>
      <c r="Q233" s="701"/>
      <c r="R233" s="701"/>
      <c r="S233" s="701"/>
      <c r="T233" s="701"/>
      <c r="U233" s="701"/>
      <c r="V233" s="701"/>
      <c r="W233" s="701"/>
      <c r="X233" s="701"/>
      <c r="Y233" s="701"/>
      <c r="Z233" s="701"/>
      <c r="AA233" s="701"/>
      <c r="AB233" s="701"/>
      <c r="AC233" s="701"/>
      <c r="AD233" s="701"/>
      <c r="AE233" s="701"/>
      <c r="AF233" s="702"/>
      <c r="AH233" s="250"/>
      <c r="AI233" s="219"/>
      <c r="AJ233" s="219"/>
      <c r="AK233" s="219"/>
      <c r="AL233" s="219"/>
      <c r="AM233" s="219"/>
      <c r="AN233" s="224"/>
    </row>
    <row r="234" spans="2:50" s="51" customFormat="1" ht="27.6" customHeight="1">
      <c r="B234" s="116"/>
      <c r="C234" s="952"/>
      <c r="D234" s="926" t="s">
        <v>204</v>
      </c>
      <c r="E234" s="927"/>
      <c r="F234" s="927"/>
      <c r="G234" s="927"/>
      <c r="H234" s="935"/>
      <c r="I234" s="934"/>
      <c r="J234" s="701"/>
      <c r="K234" s="701"/>
      <c r="L234" s="701"/>
      <c r="M234" s="701"/>
      <c r="N234" s="701"/>
      <c r="O234" s="701"/>
      <c r="P234" s="701"/>
      <c r="Q234" s="701"/>
      <c r="R234" s="701"/>
      <c r="S234" s="701"/>
      <c r="T234" s="701"/>
      <c r="U234" s="701"/>
      <c r="V234" s="701"/>
      <c r="W234" s="701"/>
      <c r="X234" s="701"/>
      <c r="Y234" s="701"/>
      <c r="Z234" s="701"/>
      <c r="AA234" s="701"/>
      <c r="AB234" s="701"/>
      <c r="AC234" s="701"/>
      <c r="AD234" s="701"/>
      <c r="AE234" s="701"/>
      <c r="AF234" s="702"/>
      <c r="AH234" s="250"/>
      <c r="AI234" s="219"/>
      <c r="AJ234" s="219"/>
      <c r="AK234" s="219"/>
      <c r="AL234" s="219"/>
      <c r="AM234" s="219"/>
      <c r="AN234" s="224"/>
    </row>
    <row r="235" spans="2:50" s="51" customFormat="1" ht="25.35" customHeight="1">
      <c r="B235" s="116"/>
      <c r="C235" s="800" t="s">
        <v>805</v>
      </c>
      <c r="D235" s="801"/>
      <c r="E235" s="801"/>
      <c r="F235" s="801"/>
      <c r="G235" s="936"/>
      <c r="H235" s="937"/>
      <c r="I235" s="937"/>
      <c r="J235" s="937"/>
      <c r="K235" s="937"/>
      <c r="L235" s="937"/>
      <c r="M235" s="937"/>
      <c r="N235" s="937"/>
      <c r="O235" s="937"/>
      <c r="P235" s="937"/>
      <c r="Q235" s="937"/>
      <c r="R235" s="937"/>
      <c r="S235" s="937"/>
      <c r="T235" s="937"/>
      <c r="U235" s="937"/>
      <c r="V235" s="937"/>
      <c r="W235" s="937"/>
      <c r="X235" s="937"/>
      <c r="Y235" s="937"/>
      <c r="Z235" s="937"/>
      <c r="AA235" s="937"/>
      <c r="AB235" s="937"/>
      <c r="AC235" s="937"/>
      <c r="AD235" s="937"/>
      <c r="AE235" s="937"/>
      <c r="AF235" s="938"/>
      <c r="AH235" s="250"/>
      <c r="AI235" s="219"/>
      <c r="AJ235" s="219"/>
      <c r="AK235" s="219"/>
      <c r="AL235" s="219"/>
      <c r="AM235" s="219"/>
      <c r="AN235" s="224"/>
      <c r="AR235" s="1"/>
      <c r="AS235" s="1"/>
      <c r="AT235" s="14"/>
      <c r="AU235" s="14"/>
      <c r="AV235" s="14"/>
      <c r="AW235" s="14"/>
      <c r="AX235" s="14"/>
    </row>
    <row r="236" spans="2:50" s="51" customFormat="1" ht="21" customHeight="1">
      <c r="B236" s="116"/>
      <c r="C236" s="789" t="s">
        <v>825</v>
      </c>
      <c r="D236" s="790"/>
      <c r="E236" s="790"/>
      <c r="F236" s="790"/>
      <c r="G236" s="936"/>
      <c r="H236" s="937"/>
      <c r="I236" s="937"/>
      <c r="J236" s="937"/>
      <c r="K236" s="937"/>
      <c r="L236" s="937"/>
      <c r="M236" s="937"/>
      <c r="N236" s="937"/>
      <c r="O236" s="937"/>
      <c r="P236" s="937"/>
      <c r="Q236" s="937"/>
      <c r="R236" s="937"/>
      <c r="S236" s="937"/>
      <c r="T236" s="937"/>
      <c r="U236" s="937"/>
      <c r="V236" s="937"/>
      <c r="W236" s="937"/>
      <c r="X236" s="937"/>
      <c r="Y236" s="937"/>
      <c r="Z236" s="937"/>
      <c r="AA236" s="937"/>
      <c r="AB236" s="937"/>
      <c r="AC236" s="937"/>
      <c r="AD236" s="937"/>
      <c r="AE236" s="937"/>
      <c r="AF236" s="938"/>
      <c r="AH236" s="246"/>
      <c r="AI236" s="214"/>
      <c r="AJ236" s="214"/>
      <c r="AK236" s="214"/>
      <c r="AL236" s="214"/>
      <c r="AM236" s="214"/>
      <c r="AN236" s="221"/>
    </row>
    <row r="237" spans="2:50" s="51" customFormat="1" ht="7.7" customHeight="1">
      <c r="B237" s="116"/>
      <c r="C237" s="104"/>
      <c r="D237" s="104"/>
      <c r="E237" s="104"/>
      <c r="F237" s="104"/>
      <c r="G237" s="104"/>
      <c r="H237" s="104"/>
      <c r="I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H237" s="247"/>
      <c r="AI237" s="213"/>
      <c r="AJ237" s="213"/>
      <c r="AK237" s="213"/>
      <c r="AL237" s="213"/>
      <c r="AM237" s="213"/>
      <c r="AN237" s="236"/>
    </row>
    <row r="238" spans="2:50" ht="15.6" customHeight="1">
      <c r="B238" s="561"/>
      <c r="C238" s="1"/>
      <c r="D238" s="1"/>
      <c r="E238" s="1"/>
      <c r="F238" s="553"/>
      <c r="G238" s="561" t="s">
        <v>208</v>
      </c>
      <c r="H238" s="939"/>
      <c r="I238" s="940"/>
      <c r="J238" s="267" t="s">
        <v>197</v>
      </c>
      <c r="K238" s="16"/>
      <c r="L238" s="16"/>
      <c r="M238" s="16"/>
      <c r="N238" s="16"/>
      <c r="O238" s="16"/>
      <c r="P238" s="16"/>
      <c r="Q238" s="16"/>
      <c r="R238" s="16"/>
      <c r="S238" s="16"/>
      <c r="T238" s="16"/>
      <c r="U238" s="16"/>
      <c r="AA238" s="1"/>
      <c r="AB238" s="1"/>
      <c r="AC238" s="1"/>
      <c r="AD238" s="1"/>
      <c r="AE238" s="1"/>
      <c r="AG238" s="51"/>
      <c r="AH238" s="222"/>
      <c r="AI238" s="248"/>
      <c r="AJ238" s="248"/>
      <c r="AK238" s="248"/>
      <c r="AL238" s="248"/>
      <c r="AM238" s="248"/>
      <c r="AN238" s="249"/>
      <c r="AR238" s="51"/>
      <c r="AS238" s="51"/>
      <c r="AT238" s="51"/>
      <c r="AU238" s="51"/>
      <c r="AV238" s="51"/>
      <c r="AW238" s="51"/>
      <c r="AX238" s="51"/>
    </row>
    <row r="239" spans="2:50" s="51" customFormat="1" ht="14.25" customHeight="1">
      <c r="B239" s="116"/>
      <c r="C239" s="941"/>
      <c r="D239" s="942"/>
      <c r="E239" s="586" t="b">
        <v>0</v>
      </c>
      <c r="F239" s="1244" t="s">
        <v>883</v>
      </c>
      <c r="G239" s="1244"/>
      <c r="H239" s="1244"/>
      <c r="I239" s="1244"/>
      <c r="J239" s="1244"/>
      <c r="K239" s="1244"/>
      <c r="L239" s="1244"/>
      <c r="M239" s="1244"/>
      <c r="N239" s="1244"/>
      <c r="O239" s="1244"/>
      <c r="P239" s="1244"/>
      <c r="Q239" s="1244"/>
      <c r="R239" s="1244"/>
      <c r="S239" s="1244"/>
      <c r="T239" s="1244"/>
      <c r="U239" s="1244"/>
      <c r="V239" s="1244"/>
      <c r="W239" s="1244"/>
      <c r="X239" s="1244"/>
      <c r="Y239" s="1244"/>
      <c r="Z239" s="1244"/>
      <c r="AA239" s="1244"/>
      <c r="AB239" s="1244"/>
      <c r="AC239" s="1244"/>
      <c r="AD239" s="1244"/>
      <c r="AE239" s="1244"/>
      <c r="AF239" s="1245"/>
      <c r="AH239" s="222"/>
      <c r="AI239" s="248"/>
      <c r="AJ239" s="248"/>
      <c r="AK239" s="248"/>
      <c r="AL239" s="248"/>
      <c r="AM239" s="248"/>
      <c r="AN239" s="249"/>
    </row>
    <row r="240" spans="2:50" s="51" customFormat="1" ht="33.75" customHeight="1">
      <c r="B240" s="116"/>
      <c r="C240" s="568"/>
      <c r="D240" s="569"/>
      <c r="E240" s="943"/>
      <c r="F240" s="944"/>
      <c r="G240" s="944"/>
      <c r="H240" s="944"/>
      <c r="I240" s="944"/>
      <c r="J240" s="944"/>
      <c r="K240" s="944"/>
      <c r="L240" s="944"/>
      <c r="M240" s="944"/>
      <c r="N240" s="944"/>
      <c r="O240" s="944"/>
      <c r="P240" s="944"/>
      <c r="Q240" s="944"/>
      <c r="R240" s="944"/>
      <c r="S240" s="944"/>
      <c r="T240" s="944"/>
      <c r="U240" s="944"/>
      <c r="V240" s="944"/>
      <c r="W240" s="944"/>
      <c r="X240" s="944"/>
      <c r="Y240" s="944"/>
      <c r="Z240" s="944"/>
      <c r="AA240" s="944"/>
      <c r="AB240" s="944"/>
      <c r="AC240" s="944"/>
      <c r="AD240" s="944"/>
      <c r="AE240" s="944"/>
      <c r="AF240" s="945"/>
      <c r="AH240" s="220"/>
      <c r="AI240" s="248"/>
      <c r="AJ240" s="248"/>
      <c r="AK240" s="248"/>
      <c r="AL240" s="248"/>
      <c r="AM240" s="248"/>
      <c r="AN240" s="249"/>
    </row>
    <row r="241" spans="2:40" s="51" customFormat="1" ht="14.25" customHeight="1">
      <c r="B241" s="116"/>
      <c r="C241" s="683" t="s">
        <v>198</v>
      </c>
      <c r="D241" s="684"/>
      <c r="E241" s="587" t="b">
        <v>0</v>
      </c>
      <c r="F241" s="944" t="s">
        <v>884</v>
      </c>
      <c r="G241" s="944"/>
      <c r="H241" s="944"/>
      <c r="I241" s="944"/>
      <c r="J241" s="944"/>
      <c r="K241" s="944"/>
      <c r="L241" s="944"/>
      <c r="M241" s="944"/>
      <c r="N241" s="944"/>
      <c r="O241" s="944"/>
      <c r="P241" s="944"/>
      <c r="Q241" s="944"/>
      <c r="R241" s="944"/>
      <c r="S241" s="944"/>
      <c r="T241" s="944"/>
      <c r="U241" s="944"/>
      <c r="V241" s="944"/>
      <c r="W241" s="944"/>
      <c r="X241" s="944"/>
      <c r="Y241" s="944"/>
      <c r="Z241" s="944"/>
      <c r="AA241" s="944"/>
      <c r="AB241" s="944"/>
      <c r="AC241" s="944"/>
      <c r="AD241" s="944"/>
      <c r="AE241" s="944"/>
      <c r="AF241" s="945"/>
      <c r="AH241" s="220"/>
      <c r="AI241" s="248"/>
      <c r="AJ241" s="248"/>
      <c r="AK241" s="248"/>
      <c r="AL241" s="248"/>
      <c r="AM241" s="248"/>
      <c r="AN241" s="249"/>
    </row>
    <row r="242" spans="2:40" s="51" customFormat="1" ht="30.75" customHeight="1">
      <c r="B242" s="116"/>
      <c r="C242" s="683"/>
      <c r="D242" s="684"/>
      <c r="E242" s="943"/>
      <c r="F242" s="944"/>
      <c r="G242" s="944"/>
      <c r="H242" s="944"/>
      <c r="I242" s="944"/>
      <c r="J242" s="944"/>
      <c r="K242" s="944"/>
      <c r="L242" s="944"/>
      <c r="M242" s="944"/>
      <c r="N242" s="944"/>
      <c r="O242" s="944"/>
      <c r="P242" s="944"/>
      <c r="Q242" s="944"/>
      <c r="R242" s="944"/>
      <c r="S242" s="944"/>
      <c r="T242" s="944"/>
      <c r="U242" s="944"/>
      <c r="V242" s="944"/>
      <c r="W242" s="944"/>
      <c r="X242" s="944"/>
      <c r="Y242" s="944"/>
      <c r="Z242" s="944"/>
      <c r="AA242" s="944"/>
      <c r="AB242" s="944"/>
      <c r="AC242" s="944"/>
      <c r="AD242" s="944"/>
      <c r="AE242" s="944"/>
      <c r="AF242" s="945"/>
      <c r="AH242" s="222"/>
      <c r="AI242" s="248"/>
      <c r="AJ242" s="248"/>
      <c r="AK242" s="248"/>
      <c r="AL242" s="248"/>
      <c r="AM242" s="248"/>
      <c r="AN242" s="249"/>
    </row>
    <row r="243" spans="2:40" s="51" customFormat="1" ht="15.75" customHeight="1">
      <c r="B243" s="116"/>
      <c r="C243" s="683"/>
      <c r="D243" s="684"/>
      <c r="E243" s="587" t="b">
        <v>0</v>
      </c>
      <c r="F243" s="944" t="s">
        <v>885</v>
      </c>
      <c r="G243" s="944"/>
      <c r="H243" s="944"/>
      <c r="I243" s="944"/>
      <c r="J243" s="944"/>
      <c r="K243" s="944"/>
      <c r="L243" s="944"/>
      <c r="M243" s="944"/>
      <c r="N243" s="944"/>
      <c r="O243" s="944"/>
      <c r="P243" s="944"/>
      <c r="Q243" s="944"/>
      <c r="R243" s="944"/>
      <c r="S243" s="944"/>
      <c r="T243" s="944"/>
      <c r="U243" s="944"/>
      <c r="V243" s="944"/>
      <c r="W243" s="944"/>
      <c r="X243" s="944"/>
      <c r="Y243" s="944"/>
      <c r="Z243" s="944"/>
      <c r="AA243" s="944"/>
      <c r="AB243" s="944"/>
      <c r="AC243" s="944"/>
      <c r="AD243" s="944"/>
      <c r="AE243" s="944"/>
      <c r="AF243" s="945"/>
      <c r="AH243" s="222"/>
      <c r="AI243" s="248"/>
      <c r="AJ243" s="248"/>
      <c r="AK243" s="248"/>
      <c r="AL243" s="248"/>
      <c r="AM243" s="248"/>
      <c r="AN243" s="249"/>
    </row>
    <row r="244" spans="2:40" s="51" customFormat="1" ht="28.35" customHeight="1">
      <c r="B244" s="116"/>
      <c r="C244" s="685" t="s">
        <v>200</v>
      </c>
      <c r="D244" s="686"/>
      <c r="E244" s="943"/>
      <c r="F244" s="944"/>
      <c r="G244" s="944"/>
      <c r="H244" s="944"/>
      <c r="I244" s="944"/>
      <c r="J244" s="944"/>
      <c r="K244" s="944"/>
      <c r="L244" s="944"/>
      <c r="M244" s="944"/>
      <c r="N244" s="944"/>
      <c r="O244" s="944"/>
      <c r="P244" s="944"/>
      <c r="Q244" s="944"/>
      <c r="R244" s="944"/>
      <c r="S244" s="944"/>
      <c r="T244" s="944"/>
      <c r="U244" s="944"/>
      <c r="V244" s="944"/>
      <c r="W244" s="944"/>
      <c r="X244" s="944"/>
      <c r="Y244" s="944"/>
      <c r="Z244" s="944"/>
      <c r="AA244" s="944"/>
      <c r="AB244" s="944"/>
      <c r="AC244" s="944"/>
      <c r="AD244" s="944"/>
      <c r="AE244" s="944"/>
      <c r="AF244" s="945"/>
      <c r="AH244" s="222"/>
      <c r="AI244" s="248"/>
      <c r="AJ244" s="248"/>
      <c r="AK244" s="248"/>
      <c r="AL244" s="248"/>
      <c r="AM244" s="248"/>
      <c r="AN244" s="249"/>
    </row>
    <row r="245" spans="2:40" s="51" customFormat="1" ht="28.35" customHeight="1">
      <c r="B245" s="116"/>
      <c r="C245" s="685"/>
      <c r="D245" s="686"/>
      <c r="E245" s="943"/>
      <c r="F245" s="944"/>
      <c r="G245" s="944"/>
      <c r="H245" s="944"/>
      <c r="I245" s="944"/>
      <c r="J245" s="944"/>
      <c r="K245" s="944"/>
      <c r="L245" s="944"/>
      <c r="M245" s="944"/>
      <c r="N245" s="944"/>
      <c r="O245" s="944"/>
      <c r="P245" s="944"/>
      <c r="Q245" s="944"/>
      <c r="R245" s="944"/>
      <c r="S245" s="944"/>
      <c r="T245" s="944"/>
      <c r="U245" s="944"/>
      <c r="V245" s="944"/>
      <c r="W245" s="944"/>
      <c r="X245" s="944"/>
      <c r="Y245" s="944"/>
      <c r="Z245" s="944"/>
      <c r="AA245" s="944"/>
      <c r="AB245" s="944"/>
      <c r="AC245" s="944"/>
      <c r="AD245" s="944"/>
      <c r="AE245" s="944"/>
      <c r="AF245" s="945"/>
      <c r="AH245" s="247"/>
      <c r="AI245" s="248"/>
      <c r="AJ245" s="248"/>
      <c r="AK245" s="248"/>
      <c r="AL245" s="248"/>
      <c r="AM245" s="248"/>
      <c r="AN245" s="249"/>
    </row>
    <row r="246" spans="2:40" s="51" customFormat="1" ht="25.7" customHeight="1">
      <c r="B246" s="116"/>
      <c r="C246" s="685"/>
      <c r="D246" s="686"/>
      <c r="E246" s="946"/>
      <c r="F246" s="947"/>
      <c r="G246" s="947"/>
      <c r="H246" s="947"/>
      <c r="I246" s="947"/>
      <c r="J246" s="947"/>
      <c r="K246" s="947"/>
      <c r="L246" s="947"/>
      <c r="M246" s="947"/>
      <c r="N246" s="947"/>
      <c r="O246" s="947"/>
      <c r="P246" s="947"/>
      <c r="Q246" s="947"/>
      <c r="R246" s="947"/>
      <c r="S246" s="947"/>
      <c r="T246" s="947"/>
      <c r="U246" s="947"/>
      <c r="V246" s="947"/>
      <c r="W246" s="947"/>
      <c r="X246" s="947"/>
      <c r="Y246" s="947"/>
      <c r="Z246" s="947"/>
      <c r="AA246" s="947"/>
      <c r="AB246" s="947"/>
      <c r="AC246" s="947"/>
      <c r="AD246" s="947"/>
      <c r="AE246" s="947"/>
      <c r="AF246" s="948"/>
      <c r="AH246" s="220"/>
      <c r="AI246" s="219"/>
      <c r="AJ246" s="219"/>
      <c r="AK246" s="219"/>
      <c r="AL246" s="219"/>
      <c r="AM246" s="219"/>
      <c r="AN246" s="224"/>
    </row>
    <row r="247" spans="2:40" s="51" customFormat="1" ht="37.5" customHeight="1">
      <c r="B247" s="116"/>
      <c r="C247" s="932" t="s">
        <v>203</v>
      </c>
      <c r="D247" s="789" t="s">
        <v>813</v>
      </c>
      <c r="E247" s="790"/>
      <c r="F247" s="790"/>
      <c r="G247" s="790"/>
      <c r="H247" s="856"/>
      <c r="I247" s="934"/>
      <c r="J247" s="701"/>
      <c r="K247" s="701"/>
      <c r="L247" s="701"/>
      <c r="M247" s="701"/>
      <c r="N247" s="701"/>
      <c r="O247" s="701"/>
      <c r="P247" s="701"/>
      <c r="Q247" s="701"/>
      <c r="R247" s="701"/>
      <c r="S247" s="701"/>
      <c r="T247" s="701"/>
      <c r="U247" s="701"/>
      <c r="V247" s="701"/>
      <c r="W247" s="701"/>
      <c r="X247" s="701"/>
      <c r="Y247" s="701"/>
      <c r="Z247" s="701"/>
      <c r="AA247" s="701"/>
      <c r="AB247" s="701"/>
      <c r="AC247" s="701"/>
      <c r="AD247" s="701"/>
      <c r="AE247" s="701"/>
      <c r="AF247" s="702"/>
      <c r="AH247" s="220" t="s">
        <v>83</v>
      </c>
      <c r="AI247" s="219"/>
      <c r="AJ247" s="219"/>
      <c r="AK247" s="219"/>
      <c r="AL247" s="219"/>
      <c r="AM247" s="219"/>
      <c r="AN247" s="224"/>
    </row>
    <row r="248" spans="2:40" s="51" customFormat="1" ht="21.6" customHeight="1">
      <c r="B248" s="116"/>
      <c r="C248" s="933"/>
      <c r="D248" s="926" t="s">
        <v>204</v>
      </c>
      <c r="E248" s="927"/>
      <c r="F248" s="927"/>
      <c r="G248" s="927"/>
      <c r="H248" s="935"/>
      <c r="I248" s="934"/>
      <c r="J248" s="701"/>
      <c r="K248" s="701"/>
      <c r="L248" s="701"/>
      <c r="M248" s="701"/>
      <c r="N248" s="701"/>
      <c r="O248" s="701"/>
      <c r="P248" s="701"/>
      <c r="Q248" s="701"/>
      <c r="R248" s="701"/>
      <c r="S248" s="701"/>
      <c r="T248" s="701"/>
      <c r="U248" s="701"/>
      <c r="V248" s="701"/>
      <c r="W248" s="701"/>
      <c r="X248" s="701"/>
      <c r="Y248" s="701"/>
      <c r="Z248" s="701"/>
      <c r="AA248" s="701"/>
      <c r="AB248" s="701"/>
      <c r="AC248" s="701"/>
      <c r="AD248" s="701"/>
      <c r="AE248" s="701"/>
      <c r="AF248" s="702"/>
      <c r="AH248" s="675" t="s">
        <v>917</v>
      </c>
      <c r="AI248" s="676"/>
      <c r="AJ248" s="676"/>
      <c r="AK248" s="676"/>
      <c r="AL248" s="676"/>
      <c r="AM248" s="676"/>
      <c r="AN248" s="677"/>
    </row>
    <row r="249" spans="2:40" s="51" customFormat="1" ht="22.35" customHeight="1">
      <c r="B249" s="116"/>
      <c r="C249" s="800" t="s">
        <v>805</v>
      </c>
      <c r="D249" s="801"/>
      <c r="E249" s="801"/>
      <c r="F249" s="801"/>
      <c r="G249" s="936"/>
      <c r="H249" s="937"/>
      <c r="I249" s="937"/>
      <c r="J249" s="937"/>
      <c r="K249" s="937"/>
      <c r="L249" s="937"/>
      <c r="M249" s="937"/>
      <c r="N249" s="937"/>
      <c r="O249" s="937"/>
      <c r="P249" s="937"/>
      <c r="Q249" s="937"/>
      <c r="R249" s="937"/>
      <c r="S249" s="937"/>
      <c r="T249" s="937"/>
      <c r="U249" s="937"/>
      <c r="V249" s="937"/>
      <c r="W249" s="937"/>
      <c r="X249" s="937"/>
      <c r="Y249" s="937"/>
      <c r="Z249" s="937"/>
      <c r="AA249" s="937"/>
      <c r="AB249" s="937"/>
      <c r="AC249" s="937"/>
      <c r="AD249" s="937"/>
      <c r="AE249" s="937"/>
      <c r="AF249" s="938"/>
      <c r="AH249" s="675"/>
      <c r="AI249" s="676"/>
      <c r="AJ249" s="676"/>
      <c r="AK249" s="676"/>
      <c r="AL249" s="676"/>
      <c r="AM249" s="676"/>
      <c r="AN249" s="677"/>
    </row>
    <row r="250" spans="2:40" s="51" customFormat="1" ht="42" customHeight="1">
      <c r="B250" s="116"/>
      <c r="C250" s="789" t="s">
        <v>826</v>
      </c>
      <c r="D250" s="790"/>
      <c r="E250" s="790"/>
      <c r="F250" s="790"/>
      <c r="G250" s="936"/>
      <c r="H250" s="937"/>
      <c r="I250" s="937"/>
      <c r="J250" s="937"/>
      <c r="K250" s="937"/>
      <c r="L250" s="937"/>
      <c r="M250" s="937"/>
      <c r="N250" s="937"/>
      <c r="O250" s="937"/>
      <c r="P250" s="937"/>
      <c r="Q250" s="937"/>
      <c r="R250" s="937"/>
      <c r="S250" s="937"/>
      <c r="T250" s="937"/>
      <c r="U250" s="937"/>
      <c r="V250" s="937"/>
      <c r="W250" s="937"/>
      <c r="X250" s="937"/>
      <c r="Y250" s="937"/>
      <c r="Z250" s="937"/>
      <c r="AA250" s="937"/>
      <c r="AB250" s="937"/>
      <c r="AC250" s="937"/>
      <c r="AD250" s="937"/>
      <c r="AE250" s="937"/>
      <c r="AF250" s="938"/>
      <c r="AH250" s="675"/>
      <c r="AI250" s="676"/>
      <c r="AJ250" s="676"/>
      <c r="AK250" s="676"/>
      <c r="AL250" s="676"/>
      <c r="AM250" s="676"/>
      <c r="AN250" s="677"/>
    </row>
    <row r="251" spans="2:40" s="51" customFormat="1" ht="16.350000000000001" customHeight="1">
      <c r="B251" s="116"/>
      <c r="C251" s="270"/>
      <c r="D251" s="270"/>
      <c r="E251" s="270"/>
      <c r="F251" s="270"/>
      <c r="G251" s="269"/>
      <c r="H251" s="269"/>
      <c r="I251" s="269"/>
      <c r="J251" s="269"/>
      <c r="K251" s="269"/>
      <c r="L251" s="269"/>
      <c r="M251" s="269"/>
      <c r="N251" s="269"/>
      <c r="O251" s="269"/>
      <c r="P251" s="269"/>
      <c r="Q251" s="269"/>
      <c r="R251" s="269"/>
      <c r="S251" s="269"/>
      <c r="T251" s="269"/>
      <c r="U251" s="269"/>
      <c r="V251" s="269"/>
      <c r="W251" s="269"/>
      <c r="X251" s="269"/>
      <c r="Y251" s="269"/>
      <c r="Z251" s="269"/>
      <c r="AA251" s="269"/>
      <c r="AB251" s="269"/>
      <c r="AC251" s="269"/>
      <c r="AD251" s="269"/>
      <c r="AE251" s="269"/>
      <c r="AF251" s="269"/>
      <c r="AH251" s="220" t="s">
        <v>209</v>
      </c>
      <c r="AI251" s="219"/>
      <c r="AJ251" s="219"/>
      <c r="AK251" s="219"/>
      <c r="AL251" s="219"/>
      <c r="AM251" s="219"/>
      <c r="AN251" s="224"/>
    </row>
    <row r="252" spans="2:40" s="51" customFormat="1" ht="18" customHeight="1">
      <c r="B252" s="268">
        <v>3</v>
      </c>
      <c r="C252" s="181" t="s">
        <v>879</v>
      </c>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H252" s="675" t="s">
        <v>916</v>
      </c>
      <c r="AI252" s="676"/>
      <c r="AJ252" s="676"/>
      <c r="AK252" s="676"/>
      <c r="AL252" s="676"/>
      <c r="AM252" s="676"/>
      <c r="AN252" s="677"/>
    </row>
    <row r="253" spans="2:40" s="51" customFormat="1" ht="13.5" customHeight="1">
      <c r="B253" s="116"/>
      <c r="C253" s="928" t="s">
        <v>858</v>
      </c>
      <c r="D253" s="928"/>
      <c r="E253" s="928"/>
      <c r="F253" s="928"/>
      <c r="G253" s="928"/>
      <c r="H253" s="928"/>
      <c r="I253" s="928"/>
      <c r="J253" s="928"/>
      <c r="K253" s="928"/>
      <c r="L253" s="928"/>
      <c r="M253" s="928"/>
      <c r="N253" s="928"/>
      <c r="O253" s="928"/>
      <c r="P253" s="928"/>
      <c r="Q253" s="928"/>
      <c r="R253" s="928"/>
      <c r="S253" s="928"/>
      <c r="T253" s="928"/>
      <c r="U253" s="928"/>
      <c r="V253" s="928"/>
      <c r="W253" s="928"/>
      <c r="X253" s="928"/>
      <c r="Y253" s="928"/>
      <c r="Z253" s="928"/>
      <c r="AA253" s="928"/>
      <c r="AB253" s="928"/>
      <c r="AC253" s="928"/>
      <c r="AD253" s="928"/>
      <c r="AE253" s="928"/>
      <c r="AF253" s="928"/>
      <c r="AH253" s="675"/>
      <c r="AI253" s="676"/>
      <c r="AJ253" s="676"/>
      <c r="AK253" s="676"/>
      <c r="AL253" s="676"/>
      <c r="AM253" s="676"/>
      <c r="AN253" s="677"/>
    </row>
    <row r="254" spans="2:40" s="51" customFormat="1" ht="16.350000000000001" customHeight="1">
      <c r="B254" s="116"/>
      <c r="C254" s="928"/>
      <c r="D254" s="928"/>
      <c r="E254" s="928"/>
      <c r="F254" s="928"/>
      <c r="G254" s="928"/>
      <c r="H254" s="928"/>
      <c r="I254" s="928"/>
      <c r="J254" s="928"/>
      <c r="K254" s="928"/>
      <c r="L254" s="928"/>
      <c r="M254" s="928"/>
      <c r="N254" s="928"/>
      <c r="O254" s="928"/>
      <c r="P254" s="928"/>
      <c r="Q254" s="928"/>
      <c r="R254" s="928"/>
      <c r="S254" s="928"/>
      <c r="T254" s="928"/>
      <c r="U254" s="928"/>
      <c r="V254" s="928"/>
      <c r="W254" s="928"/>
      <c r="X254" s="928"/>
      <c r="Y254" s="928"/>
      <c r="Z254" s="928"/>
      <c r="AA254" s="928"/>
      <c r="AB254" s="928"/>
      <c r="AC254" s="928"/>
      <c r="AD254" s="928"/>
      <c r="AE254" s="928"/>
      <c r="AF254" s="928"/>
      <c r="AH254" s="675"/>
      <c r="AI254" s="676"/>
      <c r="AJ254" s="676"/>
      <c r="AK254" s="676"/>
      <c r="AL254" s="676"/>
      <c r="AM254" s="676"/>
      <c r="AN254" s="677"/>
    </row>
    <row r="255" spans="2:40" s="51" customFormat="1" ht="20.45" customHeight="1">
      <c r="B255" s="116"/>
      <c r="C255" s="928"/>
      <c r="D255" s="928"/>
      <c r="E255" s="928"/>
      <c r="F255" s="928"/>
      <c r="G255" s="928"/>
      <c r="H255" s="928"/>
      <c r="I255" s="928"/>
      <c r="J255" s="928"/>
      <c r="K255" s="928"/>
      <c r="L255" s="928"/>
      <c r="M255" s="928"/>
      <c r="N255" s="928"/>
      <c r="O255" s="928"/>
      <c r="P255" s="928"/>
      <c r="Q255" s="928"/>
      <c r="R255" s="928"/>
      <c r="S255" s="928"/>
      <c r="T255" s="928"/>
      <c r="U255" s="928"/>
      <c r="V255" s="928"/>
      <c r="W255" s="928"/>
      <c r="X255" s="928"/>
      <c r="Y255" s="928"/>
      <c r="Z255" s="928"/>
      <c r="AA255" s="928"/>
      <c r="AB255" s="928"/>
      <c r="AC255" s="928"/>
      <c r="AD255" s="928"/>
      <c r="AE255" s="928"/>
      <c r="AF255" s="928"/>
      <c r="AH255" s="675"/>
      <c r="AI255" s="676"/>
      <c r="AJ255" s="676"/>
      <c r="AK255" s="676"/>
      <c r="AL255" s="676"/>
      <c r="AM255" s="676"/>
      <c r="AN255" s="677"/>
    </row>
    <row r="256" spans="2:40" s="51" customFormat="1" ht="27" customHeight="1">
      <c r="B256" s="116"/>
      <c r="C256" s="928"/>
      <c r="D256" s="928"/>
      <c r="E256" s="928"/>
      <c r="F256" s="928"/>
      <c r="G256" s="928"/>
      <c r="H256" s="928"/>
      <c r="I256" s="928"/>
      <c r="J256" s="928"/>
      <c r="K256" s="928"/>
      <c r="L256" s="928"/>
      <c r="M256" s="928"/>
      <c r="N256" s="928"/>
      <c r="O256" s="928"/>
      <c r="P256" s="928"/>
      <c r="Q256" s="928"/>
      <c r="R256" s="928"/>
      <c r="S256" s="928"/>
      <c r="T256" s="928"/>
      <c r="U256" s="928"/>
      <c r="V256" s="928"/>
      <c r="W256" s="928"/>
      <c r="X256" s="928"/>
      <c r="Y256" s="928"/>
      <c r="Z256" s="928"/>
      <c r="AA256" s="928"/>
      <c r="AB256" s="928"/>
      <c r="AC256" s="928"/>
      <c r="AD256" s="928"/>
      <c r="AE256" s="928"/>
      <c r="AF256" s="928"/>
      <c r="AH256" s="675"/>
      <c r="AI256" s="676"/>
      <c r="AJ256" s="676"/>
      <c r="AK256" s="676"/>
      <c r="AL256" s="676"/>
      <c r="AM256" s="676"/>
      <c r="AN256" s="677"/>
    </row>
    <row r="257" spans="2:40" s="51" customFormat="1" ht="24" customHeight="1">
      <c r="B257" s="116"/>
      <c r="C257" s="929" t="str">
        <f>IF(AND(AND(ISTEXT(D263),ISNUMBER(X263)),D265=""),"指標は最低３つ必要です（3つめの指標を入れれば、このエラーメッセージは消えます）","")</f>
        <v/>
      </c>
      <c r="D257" s="929"/>
      <c r="E257" s="929"/>
      <c r="F257" s="929"/>
      <c r="G257" s="929"/>
      <c r="H257" s="929"/>
      <c r="I257" s="929"/>
      <c r="J257" s="929"/>
      <c r="K257" s="929"/>
      <c r="L257" s="929"/>
      <c r="M257" s="929"/>
      <c r="N257" s="929"/>
      <c r="O257" s="929"/>
      <c r="P257" s="929"/>
      <c r="Q257" s="929"/>
      <c r="R257" s="929"/>
      <c r="S257" s="929"/>
      <c r="T257" s="929"/>
      <c r="U257" s="929"/>
      <c r="V257" s="929"/>
      <c r="W257" s="929"/>
      <c r="X257" s="929"/>
      <c r="Y257" s="929"/>
      <c r="Z257" s="929"/>
      <c r="AA257" s="929"/>
      <c r="AB257" s="929"/>
      <c r="AC257" s="929"/>
      <c r="AD257" s="929"/>
      <c r="AE257" s="929"/>
      <c r="AF257" s="929"/>
      <c r="AH257" s="675"/>
      <c r="AI257" s="676"/>
      <c r="AJ257" s="676"/>
      <c r="AK257" s="676"/>
      <c r="AL257" s="676"/>
      <c r="AM257" s="676"/>
      <c r="AN257" s="677"/>
    </row>
    <row r="258" spans="2:40" s="51" customFormat="1" ht="25.5" customHeight="1">
      <c r="B258" s="116"/>
      <c r="C258" s="930" t="s">
        <v>210</v>
      </c>
      <c r="D258" s="930"/>
      <c r="E258" s="930"/>
      <c r="F258" s="930"/>
      <c r="G258" s="930"/>
      <c r="H258" s="930"/>
      <c r="I258" s="930"/>
      <c r="J258" s="930"/>
      <c r="K258" s="930"/>
      <c r="L258" s="930"/>
      <c r="M258" s="930"/>
      <c r="N258" s="930"/>
      <c r="O258" s="931" t="s">
        <v>211</v>
      </c>
      <c r="P258" s="931"/>
      <c r="Q258" s="931"/>
      <c r="R258" s="924" t="s">
        <v>880</v>
      </c>
      <c r="S258" s="925"/>
      <c r="T258" s="925"/>
      <c r="U258" s="920" t="s">
        <v>881</v>
      </c>
      <c r="V258" s="921"/>
      <c r="W258" s="921"/>
      <c r="X258" s="921"/>
      <c r="Y258" s="921"/>
      <c r="Z258" s="921"/>
      <c r="AA258" s="921"/>
      <c r="AB258" s="921"/>
      <c r="AC258" s="921"/>
      <c r="AD258" s="921"/>
      <c r="AE258" s="921"/>
      <c r="AF258" s="922"/>
      <c r="AH258" s="675"/>
      <c r="AI258" s="676"/>
      <c r="AJ258" s="676"/>
      <c r="AK258" s="676"/>
      <c r="AL258" s="676"/>
      <c r="AM258" s="676"/>
      <c r="AN258" s="677"/>
    </row>
    <row r="259" spans="2:40" s="51" customFormat="1" ht="23.45" customHeight="1">
      <c r="B259" s="116"/>
      <c r="C259" s="930"/>
      <c r="D259" s="930"/>
      <c r="E259" s="930"/>
      <c r="F259" s="930"/>
      <c r="G259" s="930"/>
      <c r="H259" s="930"/>
      <c r="I259" s="930"/>
      <c r="J259" s="930"/>
      <c r="K259" s="930"/>
      <c r="L259" s="930"/>
      <c r="M259" s="930"/>
      <c r="N259" s="930"/>
      <c r="O259" s="931"/>
      <c r="P259" s="931"/>
      <c r="Q259" s="931"/>
      <c r="R259" s="926"/>
      <c r="S259" s="927"/>
      <c r="T259" s="927"/>
      <c r="U259" s="931" t="s">
        <v>212</v>
      </c>
      <c r="V259" s="931"/>
      <c r="W259" s="931"/>
      <c r="X259" s="931" t="s">
        <v>213</v>
      </c>
      <c r="Y259" s="931"/>
      <c r="Z259" s="931"/>
      <c r="AA259" s="931" t="s">
        <v>836</v>
      </c>
      <c r="AB259" s="931"/>
      <c r="AC259" s="931"/>
      <c r="AD259" s="789" t="s">
        <v>859</v>
      </c>
      <c r="AE259" s="790"/>
      <c r="AF259" s="856"/>
      <c r="AH259" s="675"/>
      <c r="AI259" s="676"/>
      <c r="AJ259" s="676"/>
      <c r="AK259" s="676"/>
      <c r="AL259" s="676"/>
      <c r="AM259" s="676"/>
      <c r="AN259" s="677"/>
    </row>
    <row r="260" spans="2:40" s="51" customFormat="1" ht="16.7" customHeight="1">
      <c r="B260" s="116"/>
      <c r="C260" s="272" t="s">
        <v>214</v>
      </c>
      <c r="D260" s="920" t="s">
        <v>215</v>
      </c>
      <c r="E260" s="921"/>
      <c r="F260" s="921"/>
      <c r="G260" s="921"/>
      <c r="H260" s="921"/>
      <c r="I260" s="921"/>
      <c r="J260" s="921"/>
      <c r="K260" s="921"/>
      <c r="L260" s="922"/>
      <c r="M260" s="920" t="s">
        <v>216</v>
      </c>
      <c r="N260" s="922"/>
      <c r="O260" s="923"/>
      <c r="P260" s="923"/>
      <c r="Q260" s="118" t="s">
        <v>3</v>
      </c>
      <c r="R260" s="664"/>
      <c r="S260" s="666"/>
      <c r="T260" s="118" t="s">
        <v>3</v>
      </c>
      <c r="U260" s="664"/>
      <c r="V260" s="666"/>
      <c r="W260" s="118" t="s">
        <v>3</v>
      </c>
      <c r="X260" s="664"/>
      <c r="Y260" s="666"/>
      <c r="Z260" s="118" t="s">
        <v>3</v>
      </c>
      <c r="AA260" s="664"/>
      <c r="AB260" s="666"/>
      <c r="AC260" s="118" t="s">
        <v>3</v>
      </c>
      <c r="AD260" s="664"/>
      <c r="AE260" s="666"/>
      <c r="AF260" s="118" t="s">
        <v>3</v>
      </c>
      <c r="AH260" s="675"/>
      <c r="AI260" s="676"/>
      <c r="AJ260" s="676"/>
      <c r="AK260" s="676"/>
      <c r="AL260" s="676"/>
      <c r="AM260" s="676"/>
      <c r="AN260" s="677"/>
    </row>
    <row r="261" spans="2:40" s="51" customFormat="1" ht="15.75" customHeight="1">
      <c r="B261" s="116"/>
      <c r="C261" s="634">
        <v>1</v>
      </c>
      <c r="D261" s="645"/>
      <c r="E261" s="646"/>
      <c r="F261" s="646"/>
      <c r="G261" s="646"/>
      <c r="H261" s="646"/>
      <c r="I261" s="646"/>
      <c r="J261" s="646"/>
      <c r="K261" s="646"/>
      <c r="L261" s="647"/>
      <c r="M261" s="651"/>
      <c r="N261" s="652"/>
      <c r="O261" s="655"/>
      <c r="P261" s="656"/>
      <c r="Q261" s="657"/>
      <c r="R261" s="655"/>
      <c r="S261" s="656"/>
      <c r="T261" s="657"/>
      <c r="U261" s="642"/>
      <c r="V261" s="642"/>
      <c r="W261" s="642"/>
      <c r="X261" s="642"/>
      <c r="Y261" s="642"/>
      <c r="Z261" s="642"/>
      <c r="AA261" s="642"/>
      <c r="AB261" s="642"/>
      <c r="AC261" s="642"/>
      <c r="AD261" s="642"/>
      <c r="AE261" s="642"/>
      <c r="AF261" s="642"/>
      <c r="AH261" s="675"/>
      <c r="AI261" s="676"/>
      <c r="AJ261" s="676"/>
      <c r="AK261" s="676"/>
      <c r="AL261" s="676"/>
      <c r="AM261" s="676"/>
      <c r="AN261" s="677"/>
    </row>
    <row r="262" spans="2:40" s="51" customFormat="1" ht="15.75" customHeight="1">
      <c r="B262" s="116"/>
      <c r="C262" s="635"/>
      <c r="D262" s="648"/>
      <c r="E262" s="649"/>
      <c r="F262" s="649"/>
      <c r="G262" s="649"/>
      <c r="H262" s="649"/>
      <c r="I262" s="649"/>
      <c r="J262" s="649"/>
      <c r="K262" s="649"/>
      <c r="L262" s="650"/>
      <c r="M262" s="653"/>
      <c r="N262" s="654"/>
      <c r="O262" s="658"/>
      <c r="P262" s="659"/>
      <c r="Q262" s="660"/>
      <c r="R262" s="658"/>
      <c r="S262" s="659"/>
      <c r="T262" s="660"/>
      <c r="U262" s="644">
        <f>U261</f>
        <v>0</v>
      </c>
      <c r="V262" s="644"/>
      <c r="W262" s="644"/>
      <c r="X262" s="644">
        <f>U262+X261</f>
        <v>0</v>
      </c>
      <c r="Y262" s="644"/>
      <c r="Z262" s="644"/>
      <c r="AA262" s="644">
        <f>X262+AA261</f>
        <v>0</v>
      </c>
      <c r="AB262" s="644"/>
      <c r="AC262" s="644"/>
      <c r="AD262" s="643"/>
      <c r="AE262" s="643"/>
      <c r="AF262" s="643"/>
      <c r="AH262" s="675"/>
      <c r="AI262" s="676"/>
      <c r="AJ262" s="676"/>
      <c r="AK262" s="676"/>
      <c r="AL262" s="676"/>
      <c r="AM262" s="676"/>
      <c r="AN262" s="677"/>
    </row>
    <row r="263" spans="2:40" s="51" customFormat="1" ht="15.75" customHeight="1">
      <c r="B263" s="116"/>
      <c r="C263" s="634">
        <v>2</v>
      </c>
      <c r="D263" s="645"/>
      <c r="E263" s="646"/>
      <c r="F263" s="646"/>
      <c r="G263" s="646"/>
      <c r="H263" s="646"/>
      <c r="I263" s="646"/>
      <c r="J263" s="646"/>
      <c r="K263" s="646"/>
      <c r="L263" s="647"/>
      <c r="M263" s="651"/>
      <c r="N263" s="652"/>
      <c r="O263" s="655"/>
      <c r="P263" s="656"/>
      <c r="Q263" s="657"/>
      <c r="R263" s="655"/>
      <c r="S263" s="656"/>
      <c r="T263" s="657"/>
      <c r="U263" s="642"/>
      <c r="V263" s="642"/>
      <c r="W263" s="642"/>
      <c r="X263" s="642"/>
      <c r="Y263" s="642"/>
      <c r="Z263" s="642"/>
      <c r="AA263" s="642"/>
      <c r="AB263" s="642"/>
      <c r="AC263" s="642"/>
      <c r="AD263" s="642"/>
      <c r="AE263" s="642"/>
      <c r="AF263" s="642"/>
      <c r="AH263" s="675"/>
      <c r="AI263" s="676"/>
      <c r="AJ263" s="676"/>
      <c r="AK263" s="676"/>
      <c r="AL263" s="676"/>
      <c r="AM263" s="676"/>
      <c r="AN263" s="677"/>
    </row>
    <row r="264" spans="2:40" s="51" customFormat="1" ht="15.75" customHeight="1">
      <c r="B264" s="116"/>
      <c r="C264" s="635"/>
      <c r="D264" s="648"/>
      <c r="E264" s="649"/>
      <c r="F264" s="649"/>
      <c r="G264" s="649"/>
      <c r="H264" s="649"/>
      <c r="I264" s="649"/>
      <c r="J264" s="649"/>
      <c r="K264" s="649"/>
      <c r="L264" s="650"/>
      <c r="M264" s="653"/>
      <c r="N264" s="654"/>
      <c r="O264" s="658"/>
      <c r="P264" s="659"/>
      <c r="Q264" s="660"/>
      <c r="R264" s="658"/>
      <c r="S264" s="659"/>
      <c r="T264" s="660"/>
      <c r="U264" s="644">
        <f>U263</f>
        <v>0</v>
      </c>
      <c r="V264" s="644"/>
      <c r="W264" s="644"/>
      <c r="X264" s="644">
        <f>U264+X263</f>
        <v>0</v>
      </c>
      <c r="Y264" s="644"/>
      <c r="Z264" s="644"/>
      <c r="AA264" s="644">
        <f>X264+AA263</f>
        <v>0</v>
      </c>
      <c r="AB264" s="644"/>
      <c r="AC264" s="644"/>
      <c r="AD264" s="643"/>
      <c r="AE264" s="643"/>
      <c r="AF264" s="643"/>
      <c r="AH264" s="220" t="s">
        <v>217</v>
      </c>
      <c r="AI264" s="219"/>
      <c r="AJ264" s="219"/>
      <c r="AK264" s="219"/>
      <c r="AL264" s="219"/>
      <c r="AM264" s="219"/>
      <c r="AN264" s="224"/>
    </row>
    <row r="265" spans="2:40" s="51" customFormat="1" ht="15.75" customHeight="1">
      <c r="B265" s="116"/>
      <c r="C265" s="634">
        <v>3</v>
      </c>
      <c r="D265" s="636"/>
      <c r="E265" s="637"/>
      <c r="F265" s="637"/>
      <c r="G265" s="637"/>
      <c r="H265" s="637"/>
      <c r="I265" s="637"/>
      <c r="J265" s="637"/>
      <c r="K265" s="637"/>
      <c r="L265" s="638"/>
      <c r="M265" s="651"/>
      <c r="N265" s="652"/>
      <c r="O265" s="655"/>
      <c r="P265" s="656"/>
      <c r="Q265" s="657"/>
      <c r="R265" s="655"/>
      <c r="S265" s="656"/>
      <c r="T265" s="657"/>
      <c r="U265" s="642"/>
      <c r="V265" s="642"/>
      <c r="W265" s="642"/>
      <c r="X265" s="642"/>
      <c r="Y265" s="642"/>
      <c r="Z265" s="642"/>
      <c r="AA265" s="642"/>
      <c r="AB265" s="642"/>
      <c r="AC265" s="642"/>
      <c r="AD265" s="642"/>
      <c r="AE265" s="642"/>
      <c r="AF265" s="642"/>
      <c r="AH265" s="675" t="s">
        <v>874</v>
      </c>
      <c r="AI265" s="676"/>
      <c r="AJ265" s="676"/>
      <c r="AK265" s="676"/>
      <c r="AL265" s="676"/>
      <c r="AM265" s="676"/>
      <c r="AN265" s="677"/>
    </row>
    <row r="266" spans="2:40" s="51" customFormat="1" ht="15.75" customHeight="1">
      <c r="B266" s="116"/>
      <c r="C266" s="635"/>
      <c r="D266" s="639"/>
      <c r="E266" s="640"/>
      <c r="F266" s="640"/>
      <c r="G266" s="640"/>
      <c r="H266" s="640"/>
      <c r="I266" s="640"/>
      <c r="J266" s="640"/>
      <c r="K266" s="640"/>
      <c r="L266" s="641"/>
      <c r="M266" s="653"/>
      <c r="N266" s="654"/>
      <c r="O266" s="658"/>
      <c r="P266" s="659"/>
      <c r="Q266" s="660"/>
      <c r="R266" s="658"/>
      <c r="S266" s="659"/>
      <c r="T266" s="660"/>
      <c r="U266" s="643"/>
      <c r="V266" s="643"/>
      <c r="W266" s="643"/>
      <c r="X266" s="643"/>
      <c r="Y266" s="643"/>
      <c r="Z266" s="643"/>
      <c r="AA266" s="643"/>
      <c r="AB266" s="643"/>
      <c r="AC266" s="643"/>
      <c r="AD266" s="643"/>
      <c r="AE266" s="643"/>
      <c r="AF266" s="643"/>
      <c r="AH266" s="675"/>
      <c r="AI266" s="676"/>
      <c r="AJ266" s="676"/>
      <c r="AK266" s="676"/>
      <c r="AL266" s="676"/>
      <c r="AM266" s="676"/>
      <c r="AN266" s="677"/>
    </row>
    <row r="267" spans="2:40" s="51" customFormat="1" ht="15.75" customHeight="1">
      <c r="B267" s="116"/>
      <c r="C267" s="634">
        <v>4</v>
      </c>
      <c r="D267" s="636"/>
      <c r="E267" s="637"/>
      <c r="F267" s="637"/>
      <c r="G267" s="637"/>
      <c r="H267" s="637"/>
      <c r="I267" s="637"/>
      <c r="J267" s="637"/>
      <c r="K267" s="637"/>
      <c r="L267" s="638"/>
      <c r="M267" s="651"/>
      <c r="N267" s="652"/>
      <c r="O267" s="655"/>
      <c r="P267" s="656"/>
      <c r="Q267" s="657"/>
      <c r="R267" s="655"/>
      <c r="S267" s="656"/>
      <c r="T267" s="657"/>
      <c r="U267" s="642"/>
      <c r="V267" s="642"/>
      <c r="W267" s="642"/>
      <c r="X267" s="642"/>
      <c r="Y267" s="642"/>
      <c r="Z267" s="642"/>
      <c r="AA267" s="642"/>
      <c r="AB267" s="642"/>
      <c r="AC267" s="642"/>
      <c r="AD267" s="642"/>
      <c r="AE267" s="642"/>
      <c r="AF267" s="642"/>
      <c r="AH267" s="675"/>
      <c r="AI267" s="676"/>
      <c r="AJ267" s="676"/>
      <c r="AK267" s="676"/>
      <c r="AL267" s="676"/>
      <c r="AM267" s="676"/>
      <c r="AN267" s="677"/>
    </row>
    <row r="268" spans="2:40" s="51" customFormat="1" ht="15.75" customHeight="1">
      <c r="B268" s="116"/>
      <c r="C268" s="635"/>
      <c r="D268" s="639"/>
      <c r="E268" s="640"/>
      <c r="F268" s="640"/>
      <c r="G268" s="640"/>
      <c r="H268" s="640"/>
      <c r="I268" s="640"/>
      <c r="J268" s="640"/>
      <c r="K268" s="640"/>
      <c r="L268" s="641"/>
      <c r="M268" s="653"/>
      <c r="N268" s="654"/>
      <c r="O268" s="658"/>
      <c r="P268" s="659"/>
      <c r="Q268" s="660"/>
      <c r="R268" s="658"/>
      <c r="S268" s="659"/>
      <c r="T268" s="660"/>
      <c r="U268" s="643"/>
      <c r="V268" s="643"/>
      <c r="W268" s="643"/>
      <c r="X268" s="643"/>
      <c r="Y268" s="643"/>
      <c r="Z268" s="643"/>
      <c r="AA268" s="643"/>
      <c r="AB268" s="643"/>
      <c r="AC268" s="643"/>
      <c r="AD268" s="643"/>
      <c r="AE268" s="643"/>
      <c r="AF268" s="643"/>
      <c r="AH268" s="675"/>
      <c r="AI268" s="676"/>
      <c r="AJ268" s="676"/>
      <c r="AK268" s="676"/>
      <c r="AL268" s="676"/>
      <c r="AM268" s="676"/>
      <c r="AN268" s="677"/>
    </row>
    <row r="269" spans="2:40" s="51" customFormat="1" ht="15.75" customHeight="1">
      <c r="B269" s="116"/>
      <c r="C269" s="634">
        <v>5</v>
      </c>
      <c r="D269" s="1262"/>
      <c r="E269" s="1263"/>
      <c r="F269" s="1263"/>
      <c r="G269" s="1263"/>
      <c r="H269" s="1263"/>
      <c r="I269" s="1263"/>
      <c r="J269" s="1263"/>
      <c r="K269" s="1263"/>
      <c r="L269" s="1264"/>
      <c r="M269" s="651"/>
      <c r="N269" s="652"/>
      <c r="O269" s="655"/>
      <c r="P269" s="656"/>
      <c r="Q269" s="657"/>
      <c r="R269" s="655"/>
      <c r="S269" s="656"/>
      <c r="T269" s="657"/>
      <c r="U269" s="642"/>
      <c r="V269" s="642"/>
      <c r="W269" s="642"/>
      <c r="X269" s="642"/>
      <c r="Y269" s="642"/>
      <c r="Z269" s="642"/>
      <c r="AA269" s="642"/>
      <c r="AB269" s="642"/>
      <c r="AC269" s="642"/>
      <c r="AD269" s="642"/>
      <c r="AE269" s="642"/>
      <c r="AF269" s="642"/>
      <c r="AH269" s="675"/>
      <c r="AI269" s="676"/>
      <c r="AJ269" s="676"/>
      <c r="AK269" s="676"/>
      <c r="AL269" s="676"/>
      <c r="AM269" s="676"/>
      <c r="AN269" s="677"/>
    </row>
    <row r="270" spans="2:40" s="51" customFormat="1" ht="15.75" customHeight="1">
      <c r="B270" s="116"/>
      <c r="C270" s="635"/>
      <c r="D270" s="1265"/>
      <c r="E270" s="1266"/>
      <c r="F270" s="1266"/>
      <c r="G270" s="1266"/>
      <c r="H270" s="1266"/>
      <c r="I270" s="1266"/>
      <c r="J270" s="1266"/>
      <c r="K270" s="1266"/>
      <c r="L270" s="1267"/>
      <c r="M270" s="653"/>
      <c r="N270" s="654"/>
      <c r="O270" s="658"/>
      <c r="P270" s="659"/>
      <c r="Q270" s="660"/>
      <c r="R270" s="658"/>
      <c r="S270" s="659"/>
      <c r="T270" s="660"/>
      <c r="U270" s="643"/>
      <c r="V270" s="643"/>
      <c r="W270" s="643"/>
      <c r="X270" s="643"/>
      <c r="Y270" s="643"/>
      <c r="Z270" s="643"/>
      <c r="AA270" s="643"/>
      <c r="AB270" s="643"/>
      <c r="AC270" s="643"/>
      <c r="AD270" s="643"/>
      <c r="AE270" s="643"/>
      <c r="AF270" s="643"/>
      <c r="AH270" s="220" t="s">
        <v>218</v>
      </c>
      <c r="AI270" s="219"/>
      <c r="AJ270" s="219"/>
      <c r="AK270" s="219"/>
      <c r="AL270" s="219"/>
      <c r="AM270" s="219"/>
      <c r="AN270" s="224"/>
    </row>
    <row r="271" spans="2:40" s="51" customFormat="1" ht="27" customHeight="1">
      <c r="B271" s="116"/>
      <c r="C271" s="911" t="s">
        <v>219</v>
      </c>
      <c r="D271" s="914"/>
      <c r="E271" s="914"/>
      <c r="F271" s="914"/>
      <c r="G271" s="914"/>
      <c r="H271" s="914"/>
      <c r="I271" s="914"/>
      <c r="J271" s="914"/>
      <c r="K271" s="914"/>
      <c r="L271" s="914"/>
      <c r="M271" s="914"/>
      <c r="N271" s="914"/>
      <c r="O271" s="914"/>
      <c r="P271" s="914"/>
      <c r="Q271" s="914"/>
      <c r="R271" s="914"/>
      <c r="S271" s="914"/>
      <c r="T271" s="914"/>
      <c r="U271" s="914"/>
      <c r="V271" s="914"/>
      <c r="W271" s="914"/>
      <c r="X271" s="914"/>
      <c r="Y271" s="914"/>
      <c r="Z271" s="914"/>
      <c r="AA271" s="914"/>
      <c r="AB271" s="914"/>
      <c r="AC271" s="914"/>
      <c r="AD271" s="914"/>
      <c r="AE271" s="914"/>
      <c r="AF271" s="915"/>
      <c r="AH271" s="675" t="s">
        <v>875</v>
      </c>
      <c r="AI271" s="676"/>
      <c r="AJ271" s="676"/>
      <c r="AK271" s="676"/>
      <c r="AL271" s="676"/>
      <c r="AM271" s="676"/>
      <c r="AN271" s="677"/>
    </row>
    <row r="272" spans="2:40" s="51" customFormat="1" ht="27" customHeight="1">
      <c r="B272" s="116"/>
      <c r="C272" s="912"/>
      <c r="D272" s="916"/>
      <c r="E272" s="916"/>
      <c r="F272" s="916"/>
      <c r="G272" s="916"/>
      <c r="H272" s="916"/>
      <c r="I272" s="916"/>
      <c r="J272" s="916"/>
      <c r="K272" s="916"/>
      <c r="L272" s="916"/>
      <c r="M272" s="916"/>
      <c r="N272" s="916"/>
      <c r="O272" s="916"/>
      <c r="P272" s="916"/>
      <c r="Q272" s="916"/>
      <c r="R272" s="916"/>
      <c r="S272" s="916"/>
      <c r="T272" s="916"/>
      <c r="U272" s="916"/>
      <c r="V272" s="916"/>
      <c r="W272" s="916"/>
      <c r="X272" s="916"/>
      <c r="Y272" s="916"/>
      <c r="Z272" s="916"/>
      <c r="AA272" s="916"/>
      <c r="AB272" s="916"/>
      <c r="AC272" s="916"/>
      <c r="AD272" s="916"/>
      <c r="AE272" s="916"/>
      <c r="AF272" s="917"/>
      <c r="AH272" s="675"/>
      <c r="AI272" s="676"/>
      <c r="AJ272" s="676"/>
      <c r="AK272" s="676"/>
      <c r="AL272" s="676"/>
      <c r="AM272" s="676"/>
      <c r="AN272" s="677"/>
    </row>
    <row r="273" spans="1:91" s="51" customFormat="1" ht="27" customHeight="1">
      <c r="B273" s="116"/>
      <c r="C273" s="912"/>
      <c r="D273" s="916"/>
      <c r="E273" s="916"/>
      <c r="F273" s="916"/>
      <c r="G273" s="916"/>
      <c r="H273" s="916"/>
      <c r="I273" s="916"/>
      <c r="J273" s="916"/>
      <c r="K273" s="916"/>
      <c r="L273" s="916"/>
      <c r="M273" s="916"/>
      <c r="N273" s="916"/>
      <c r="O273" s="916"/>
      <c r="P273" s="916"/>
      <c r="Q273" s="916"/>
      <c r="R273" s="916"/>
      <c r="S273" s="916"/>
      <c r="T273" s="916"/>
      <c r="U273" s="916"/>
      <c r="V273" s="916"/>
      <c r="W273" s="916"/>
      <c r="X273" s="916"/>
      <c r="Y273" s="916"/>
      <c r="Z273" s="916"/>
      <c r="AA273" s="916"/>
      <c r="AB273" s="916"/>
      <c r="AC273" s="916"/>
      <c r="AD273" s="916"/>
      <c r="AE273" s="916"/>
      <c r="AF273" s="917"/>
      <c r="AH273" s="675"/>
      <c r="AI273" s="676"/>
      <c r="AJ273" s="676"/>
      <c r="AK273" s="676"/>
      <c r="AL273" s="676"/>
      <c r="AM273" s="676"/>
      <c r="AN273" s="677"/>
    </row>
    <row r="274" spans="1:91" s="51" customFormat="1" ht="27" customHeight="1">
      <c r="B274" s="116"/>
      <c r="C274" s="913"/>
      <c r="D274" s="918"/>
      <c r="E274" s="918"/>
      <c r="F274" s="918"/>
      <c r="G274" s="918"/>
      <c r="H274" s="918"/>
      <c r="I274" s="918"/>
      <c r="J274" s="918"/>
      <c r="K274" s="918"/>
      <c r="L274" s="918"/>
      <c r="M274" s="918"/>
      <c r="N274" s="918"/>
      <c r="O274" s="918"/>
      <c r="P274" s="918"/>
      <c r="Q274" s="918"/>
      <c r="R274" s="918"/>
      <c r="S274" s="918"/>
      <c r="T274" s="918"/>
      <c r="U274" s="918"/>
      <c r="V274" s="918"/>
      <c r="W274" s="918"/>
      <c r="X274" s="918"/>
      <c r="Y274" s="918"/>
      <c r="Z274" s="918"/>
      <c r="AA274" s="918"/>
      <c r="AB274" s="918"/>
      <c r="AC274" s="918"/>
      <c r="AD274" s="918"/>
      <c r="AE274" s="918"/>
      <c r="AF274" s="919"/>
      <c r="AH274" s="675"/>
      <c r="AI274" s="676"/>
      <c r="AJ274" s="676"/>
      <c r="AK274" s="676"/>
      <c r="AL274" s="676"/>
      <c r="AM274" s="676"/>
      <c r="AN274" s="677"/>
    </row>
    <row r="275" spans="1:91" s="51" customFormat="1" ht="6" customHeight="1" thickBot="1">
      <c r="B275" s="119"/>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c r="AA275" s="120"/>
      <c r="AB275" s="120"/>
      <c r="AC275" s="120"/>
      <c r="AD275" s="120"/>
      <c r="AE275" s="120"/>
      <c r="AF275" s="120"/>
      <c r="AG275" s="121"/>
      <c r="AH275" s="464"/>
      <c r="AI275" s="463"/>
      <c r="AJ275" s="463"/>
      <c r="AK275" s="463"/>
      <c r="AL275" s="463"/>
      <c r="AM275" s="463"/>
      <c r="AN275" s="465"/>
    </row>
    <row r="276" spans="1:91" s="51" customFormat="1" ht="6.6" customHeight="1">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H276" s="248"/>
      <c r="AI276" s="248"/>
      <c r="AJ276" s="248"/>
      <c r="AK276" s="248"/>
      <c r="AL276" s="248"/>
      <c r="AM276" s="248"/>
      <c r="AN276" s="248"/>
    </row>
    <row r="277" spans="1:91" s="24" customFormat="1" ht="23.45" customHeight="1" thickBot="1">
      <c r="A277" s="181" t="s">
        <v>220</v>
      </c>
      <c r="B277" s="181"/>
      <c r="C277" s="207"/>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13"/>
      <c r="AI277" s="213"/>
      <c r="AJ277" s="213"/>
      <c r="AK277" s="213"/>
      <c r="AL277" s="214"/>
      <c r="AM277" s="237"/>
      <c r="AN277" s="214"/>
      <c r="AO277" s="1"/>
      <c r="AP277" s="181"/>
      <c r="AQ277" s="181"/>
      <c r="AR277" s="181"/>
      <c r="AS277" s="181"/>
      <c r="AT277" s="181"/>
      <c r="AU277" s="181"/>
      <c r="AV277" s="181"/>
      <c r="AW277" s="181"/>
      <c r="AX277" s="181"/>
      <c r="AY277" s="181"/>
      <c r="AZ277" s="181"/>
      <c r="BA277" s="181"/>
      <c r="BB277" s="181"/>
      <c r="BC277" s="181"/>
      <c r="BD277" s="181"/>
      <c r="BE277" s="181"/>
      <c r="BF277" s="181"/>
      <c r="BG277" s="181"/>
      <c r="BH277" s="181"/>
      <c r="BI277" s="181"/>
      <c r="BJ277" s="181"/>
      <c r="BK277" s="181"/>
      <c r="BL277" s="181"/>
      <c r="BM277" s="181"/>
      <c r="BN277" s="181"/>
      <c r="BO277" s="181"/>
      <c r="BP277" s="181"/>
      <c r="BQ277" s="181"/>
      <c r="BR277" s="181"/>
      <c r="BS277" s="181"/>
      <c r="BT277" s="181"/>
      <c r="BU277" s="181"/>
      <c r="BV277" s="181"/>
      <c r="BW277" s="181"/>
      <c r="BX277" s="181"/>
      <c r="BY277" s="181"/>
      <c r="BZ277" s="181"/>
      <c r="CA277" s="181"/>
      <c r="CB277" s="181"/>
      <c r="CC277" s="181"/>
      <c r="CD277" s="1"/>
      <c r="CE277" s="1"/>
      <c r="CF277" s="1"/>
    </row>
    <row r="278" spans="1:91" s="24" customFormat="1" ht="18" customHeight="1">
      <c r="A278" s="211"/>
      <c r="B278" s="202">
        <v>1</v>
      </c>
      <c r="C278" s="203" t="s">
        <v>876</v>
      </c>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c r="AH278" s="223" t="s">
        <v>221</v>
      </c>
      <c r="AI278" s="239"/>
      <c r="AJ278" s="239"/>
      <c r="AK278" s="239"/>
      <c r="AL278" s="240"/>
      <c r="AM278" s="240"/>
      <c r="AN278" s="241"/>
      <c r="AO278" s="1"/>
      <c r="AP278" s="181"/>
      <c r="AQ278" s="181"/>
      <c r="AR278" s="181"/>
      <c r="AS278" s="181"/>
      <c r="AT278" s="181"/>
      <c r="AU278" s="181"/>
      <c r="AV278" s="181"/>
      <c r="AW278" s="181"/>
      <c r="AX278" s="181"/>
      <c r="AY278" s="181"/>
      <c r="AZ278" s="181"/>
      <c r="BA278" s="181"/>
      <c r="BB278" s="181"/>
      <c r="BC278" s="181"/>
      <c r="BD278" s="181"/>
      <c r="BE278" s="181"/>
      <c r="BF278" s="181"/>
      <c r="BG278" s="181"/>
      <c r="BH278" s="181"/>
      <c r="BI278" s="181"/>
      <c r="BJ278" s="181"/>
      <c r="BK278" s="181"/>
      <c r="BL278" s="181"/>
      <c r="BM278" s="181"/>
      <c r="BN278" s="181"/>
      <c r="BO278" s="181"/>
      <c r="BP278" s="181"/>
      <c r="BQ278" s="181"/>
      <c r="BR278" s="181"/>
      <c r="BS278" s="181"/>
      <c r="BT278" s="181"/>
      <c r="BU278" s="181"/>
      <c r="BV278" s="181"/>
      <c r="BW278" s="181"/>
      <c r="BX278" s="181"/>
      <c r="BY278" s="181"/>
      <c r="BZ278" s="181"/>
      <c r="CA278" s="181"/>
      <c r="CB278" s="181"/>
      <c r="CC278" s="181"/>
      <c r="CD278" s="1"/>
      <c r="CE278" s="1"/>
      <c r="CF278" s="1"/>
    </row>
    <row r="279" spans="1:91" s="24" customFormat="1" ht="18" customHeight="1">
      <c r="A279" s="25"/>
      <c r="B279" s="123"/>
      <c r="C279" s="706" t="s">
        <v>866</v>
      </c>
      <c r="D279" s="706"/>
      <c r="E279" s="706"/>
      <c r="F279" s="706"/>
      <c r="G279" s="706"/>
      <c r="H279" s="706"/>
      <c r="I279" s="706"/>
      <c r="J279" s="706"/>
      <c r="K279" s="706"/>
      <c r="L279" s="706"/>
      <c r="M279" s="706"/>
      <c r="N279" s="706"/>
      <c r="O279" s="706"/>
      <c r="P279" s="706"/>
      <c r="Q279" s="706"/>
      <c r="R279" s="706"/>
      <c r="S279" s="706"/>
      <c r="T279" s="706"/>
      <c r="U279" s="706"/>
      <c r="V279" s="706"/>
      <c r="W279" s="706"/>
      <c r="X279" s="706"/>
      <c r="Y279" s="706"/>
      <c r="Z279" s="706"/>
      <c r="AA279" s="706"/>
      <c r="AB279" s="706"/>
      <c r="AC279" s="706"/>
      <c r="AD279" s="706"/>
      <c r="AE279" s="706"/>
      <c r="AF279" s="706"/>
      <c r="AG279" s="25"/>
      <c r="AH279" s="675" t="s">
        <v>918</v>
      </c>
      <c r="AI279" s="676"/>
      <c r="AJ279" s="676"/>
      <c r="AK279" s="676"/>
      <c r="AL279" s="676"/>
      <c r="AM279" s="676"/>
      <c r="AN279" s="677"/>
      <c r="AO279" s="1"/>
      <c r="AP279" s="181"/>
      <c r="AQ279" s="181"/>
      <c r="AR279" s="181"/>
      <c r="AS279" s="181"/>
      <c r="AT279" s="181"/>
      <c r="AU279" s="181"/>
      <c r="AV279" s="181"/>
      <c r="AW279" s="181"/>
      <c r="AX279" s="181"/>
      <c r="AY279" s="181"/>
      <c r="AZ279" s="181"/>
      <c r="BA279" s="181"/>
      <c r="BB279" s="181"/>
      <c r="BC279" s="181"/>
      <c r="BD279" s="181"/>
      <c r="BE279" s="181"/>
      <c r="BF279" s="181"/>
      <c r="BG279" s="181"/>
      <c r="BH279" s="181"/>
      <c r="BI279" s="181"/>
      <c r="BJ279" s="181"/>
      <c r="BK279" s="181"/>
      <c r="BL279" s="181"/>
      <c r="BM279" s="181"/>
      <c r="BN279" s="181"/>
      <c r="BO279" s="181"/>
      <c r="BP279" s="181"/>
      <c r="BQ279" s="181"/>
      <c r="BR279" s="181"/>
      <c r="BS279" s="181"/>
      <c r="BT279" s="181"/>
      <c r="BU279" s="181"/>
      <c r="BV279" s="181"/>
      <c r="BW279" s="181"/>
      <c r="BX279" s="181"/>
      <c r="BY279" s="181"/>
      <c r="BZ279" s="181"/>
      <c r="CA279" s="181"/>
      <c r="CB279" s="181"/>
      <c r="CC279" s="181"/>
      <c r="CD279" s="1"/>
      <c r="CE279" s="1"/>
      <c r="CF279" s="1"/>
    </row>
    <row r="280" spans="1:91" s="24" customFormat="1" ht="59.25" customHeight="1">
      <c r="A280" s="25"/>
      <c r="B280" s="123"/>
      <c r="C280" s="706"/>
      <c r="D280" s="706"/>
      <c r="E280" s="706"/>
      <c r="F280" s="706"/>
      <c r="G280" s="706"/>
      <c r="H280" s="706"/>
      <c r="I280" s="706"/>
      <c r="J280" s="706"/>
      <c r="K280" s="706"/>
      <c r="L280" s="706"/>
      <c r="M280" s="706"/>
      <c r="N280" s="706"/>
      <c r="O280" s="706"/>
      <c r="P280" s="706"/>
      <c r="Q280" s="706"/>
      <c r="R280" s="706"/>
      <c r="S280" s="706"/>
      <c r="T280" s="706"/>
      <c r="U280" s="706"/>
      <c r="V280" s="706"/>
      <c r="W280" s="706"/>
      <c r="X280" s="706"/>
      <c r="Y280" s="706"/>
      <c r="Z280" s="706"/>
      <c r="AA280" s="706"/>
      <c r="AB280" s="706"/>
      <c r="AC280" s="706"/>
      <c r="AD280" s="706"/>
      <c r="AE280" s="706"/>
      <c r="AF280" s="706"/>
      <c r="AG280" s="25"/>
      <c r="AH280" s="675"/>
      <c r="AI280" s="676"/>
      <c r="AJ280" s="676"/>
      <c r="AK280" s="676"/>
      <c r="AL280" s="676"/>
      <c r="AM280" s="676"/>
      <c r="AN280" s="677"/>
      <c r="AO280" s="1"/>
      <c r="AP280" s="181"/>
      <c r="AQ280" s="181"/>
      <c r="AR280" s="181"/>
      <c r="AS280" s="181"/>
      <c r="AT280" s="181"/>
      <c r="AU280" s="181"/>
      <c r="AV280" s="181"/>
      <c r="AW280" s="181"/>
      <c r="AX280" s="181"/>
      <c r="AY280" s="181"/>
      <c r="AZ280" s="181"/>
      <c r="BA280" s="181"/>
      <c r="BB280" s="181"/>
      <c r="BC280" s="181"/>
      <c r="BD280" s="181"/>
      <c r="BE280" s="181"/>
      <c r="BF280" s="181"/>
      <c r="BG280" s="181"/>
      <c r="BH280" s="181"/>
      <c r="BI280" s="181"/>
      <c r="BJ280" s="181"/>
      <c r="BK280" s="181"/>
      <c r="BL280" s="181"/>
      <c r="BM280" s="181"/>
      <c r="BN280" s="181"/>
      <c r="BO280" s="181"/>
      <c r="BP280" s="181"/>
      <c r="BQ280" s="181"/>
      <c r="BR280" s="181"/>
      <c r="BS280" s="181"/>
      <c r="BT280" s="181"/>
      <c r="BU280" s="181"/>
      <c r="BV280" s="181"/>
      <c r="BW280" s="181"/>
      <c r="BX280" s="181"/>
      <c r="BY280" s="181"/>
      <c r="BZ280" s="181"/>
      <c r="CA280" s="181"/>
      <c r="CB280" s="181"/>
      <c r="CC280" s="181"/>
      <c r="CD280" s="1"/>
      <c r="CE280" s="1"/>
      <c r="CF280" s="1"/>
    </row>
    <row r="281" spans="1:91" s="24" customFormat="1" ht="15.6" customHeight="1">
      <c r="A281" s="25"/>
      <c r="B281" s="123"/>
      <c r="C281" s="581" t="s">
        <v>79</v>
      </c>
      <c r="D281" s="181" t="s">
        <v>919</v>
      </c>
      <c r="E281" s="570"/>
      <c r="F281" s="191"/>
      <c r="G281" s="191"/>
      <c r="H281" s="191"/>
      <c r="I281" s="191"/>
      <c r="J281" s="191"/>
      <c r="K281" s="570"/>
      <c r="L281" s="207"/>
      <c r="M281" s="181" t="s">
        <v>863</v>
      </c>
      <c r="N281" s="207"/>
      <c r="O281" s="908"/>
      <c r="P281" s="909"/>
      <c r="Q281" s="910"/>
      <c r="R281" s="267" t="s">
        <v>222</v>
      </c>
      <c r="S281" s="273"/>
      <c r="T281" s="273"/>
      <c r="U281" s="559"/>
      <c r="V281" s="559"/>
      <c r="W281" s="588"/>
      <c r="X281" s="908"/>
      <c r="Y281" s="910"/>
      <c r="Z281" s="267" t="s">
        <v>862</v>
      </c>
      <c r="AA281" s="191"/>
      <c r="AB281" s="14"/>
      <c r="AC281" s="16"/>
      <c r="AD281" s="580"/>
      <c r="AE281" s="33"/>
      <c r="AF281" s="576"/>
      <c r="AG281" s="25"/>
      <c r="AH281" s="675"/>
      <c r="AI281" s="676"/>
      <c r="AJ281" s="676"/>
      <c r="AK281" s="676"/>
      <c r="AL281" s="676"/>
      <c r="AM281" s="676"/>
      <c r="AN281" s="677"/>
      <c r="AO281" s="1"/>
      <c r="AP281" s="181"/>
      <c r="AQ281" s="181"/>
      <c r="AR281" s="181"/>
      <c r="AS281" s="181"/>
      <c r="AT281" s="181"/>
      <c r="AU281" s="181"/>
      <c r="AV281" s="181"/>
      <c r="AW281" s="181"/>
      <c r="AX281" s="181"/>
      <c r="AY281" s="181"/>
      <c r="AZ281" s="181"/>
      <c r="BA281" s="181"/>
      <c r="BB281" s="181"/>
      <c r="BC281" s="181"/>
      <c r="BD281" s="181"/>
      <c r="BE281" s="181"/>
      <c r="BF281" s="181"/>
      <c r="BG281" s="181"/>
      <c r="BH281" s="181"/>
      <c r="BI281" s="181"/>
      <c r="BJ281" s="181"/>
      <c r="BK281" s="181"/>
      <c r="BL281" s="181"/>
      <c r="BM281" s="181"/>
      <c r="BN281" s="181"/>
      <c r="BO281" s="181"/>
      <c r="BP281" s="181"/>
      <c r="BQ281" s="181"/>
      <c r="BR281" s="181"/>
      <c r="BS281" s="181"/>
      <c r="BT281" s="181"/>
      <c r="BU281" s="181"/>
      <c r="BV281" s="181"/>
      <c r="BW281" s="181"/>
      <c r="BX281" s="181"/>
      <c r="BY281" s="181"/>
      <c r="BZ281" s="181"/>
      <c r="CA281" s="181"/>
      <c r="CB281" s="181"/>
      <c r="CC281" s="181"/>
      <c r="CD281" s="1"/>
      <c r="CE281" s="1"/>
    </row>
    <row r="282" spans="1:91" s="24" customFormat="1" ht="15.6" customHeight="1">
      <c r="A282" s="25"/>
      <c r="B282" s="275"/>
      <c r="C282" s="581" t="s">
        <v>80</v>
      </c>
      <c r="D282" s="181" t="s">
        <v>860</v>
      </c>
      <c r="E282" s="570"/>
      <c r="F282" s="191"/>
      <c r="G282" s="191"/>
      <c r="H282" s="191"/>
      <c r="I282" s="191"/>
      <c r="J282" s="191"/>
      <c r="K282" s="570"/>
      <c r="L282" s="582"/>
      <c r="M282" s="582"/>
      <c r="N282" s="267"/>
      <c r="O282" s="273"/>
      <c r="P282" s="273"/>
      <c r="Q282" s="559"/>
      <c r="R282" s="559"/>
      <c r="S282" s="588"/>
      <c r="T282" s="582"/>
      <c r="U282" s="579"/>
      <c r="V282" s="267"/>
      <c r="W282" s="14"/>
      <c r="X282" s="14"/>
      <c r="Y282" s="16"/>
      <c r="Z282" s="274"/>
      <c r="AA282" s="171"/>
      <c r="AB282" s="576"/>
      <c r="AC282" s="576"/>
      <c r="AD282" s="576"/>
      <c r="AE282" s="576"/>
      <c r="AF282" s="576"/>
      <c r="AG282" s="25"/>
      <c r="AH282" s="675"/>
      <c r="AI282" s="676"/>
      <c r="AJ282" s="676"/>
      <c r="AK282" s="676"/>
      <c r="AL282" s="676"/>
      <c r="AM282" s="676"/>
      <c r="AN282" s="677"/>
      <c r="AO282" s="1"/>
      <c r="AP282" s="181"/>
      <c r="AQ282" s="181"/>
      <c r="AR282" s="181"/>
      <c r="AS282" s="181"/>
      <c r="AT282" s="181"/>
      <c r="AU282" s="181"/>
      <c r="AV282" s="181"/>
      <c r="AW282" s="181"/>
      <c r="AX282" s="181"/>
      <c r="AY282" s="181"/>
      <c r="AZ282" s="181"/>
      <c r="BA282" s="181"/>
      <c r="BB282" s="181"/>
      <c r="BC282" s="181"/>
      <c r="BD282" s="181"/>
      <c r="BE282" s="181"/>
      <c r="BF282" s="181"/>
      <c r="BG282" s="181"/>
      <c r="BH282" s="181"/>
      <c r="BI282" s="181"/>
      <c r="BJ282" s="181"/>
      <c r="BK282" s="181"/>
      <c r="BL282" s="181"/>
      <c r="BM282" s="181"/>
      <c r="BN282" s="181"/>
      <c r="BO282" s="181"/>
      <c r="BP282" s="181"/>
      <c r="BQ282" s="181"/>
      <c r="BR282" s="181"/>
      <c r="BS282" s="181"/>
      <c r="BT282" s="181"/>
      <c r="BU282" s="181"/>
      <c r="BV282" s="181"/>
      <c r="BW282" s="181"/>
      <c r="BX282" s="181"/>
      <c r="BY282" s="181"/>
      <c r="BZ282" s="181"/>
      <c r="CA282" s="181"/>
      <c r="CB282" s="181"/>
      <c r="CC282" s="181"/>
      <c r="CD282" s="1"/>
      <c r="CE282" s="1"/>
    </row>
    <row r="283" spans="1:91" s="51" customFormat="1" ht="43.7" customHeight="1">
      <c r="B283" s="116"/>
      <c r="C283" s="905"/>
      <c r="D283" s="906"/>
      <c r="E283" s="906"/>
      <c r="F283" s="906"/>
      <c r="G283" s="906"/>
      <c r="H283" s="906"/>
      <c r="I283" s="906"/>
      <c r="J283" s="906"/>
      <c r="K283" s="906"/>
      <c r="L283" s="906"/>
      <c r="M283" s="906"/>
      <c r="N283" s="906"/>
      <c r="O283" s="906"/>
      <c r="P283" s="906"/>
      <c r="Q283" s="906"/>
      <c r="R283" s="906"/>
      <c r="S283" s="906"/>
      <c r="T283" s="906"/>
      <c r="U283" s="906"/>
      <c r="V283" s="906"/>
      <c r="W283" s="906"/>
      <c r="X283" s="906"/>
      <c r="Y283" s="906"/>
      <c r="Z283" s="906"/>
      <c r="AA283" s="906"/>
      <c r="AB283" s="906"/>
      <c r="AC283" s="906"/>
      <c r="AD283" s="906"/>
      <c r="AE283" s="906"/>
      <c r="AF283" s="907"/>
      <c r="AH283" s="675"/>
      <c r="AI283" s="676"/>
      <c r="AJ283" s="676"/>
      <c r="AK283" s="676"/>
      <c r="AL283" s="676"/>
      <c r="AM283" s="676"/>
      <c r="AN283" s="677"/>
      <c r="AP283" s="181"/>
      <c r="AQ283" s="181"/>
      <c r="AR283" s="181"/>
      <c r="AS283" s="181"/>
      <c r="AT283" s="181"/>
      <c r="AU283" s="181"/>
      <c r="AV283" s="181"/>
      <c r="AW283" s="181"/>
      <c r="AX283" s="181"/>
      <c r="AY283" s="181"/>
      <c r="AZ283" s="181"/>
      <c r="BA283" s="181"/>
      <c r="BB283" s="181"/>
      <c r="BC283" s="181"/>
      <c r="BD283" s="181"/>
      <c r="BE283" s="181"/>
      <c r="BF283" s="181"/>
      <c r="BG283" s="181"/>
      <c r="BH283" s="181"/>
      <c r="BI283" s="181"/>
      <c r="BJ283" s="181"/>
      <c r="BK283" s="181"/>
      <c r="BL283" s="181"/>
      <c r="BM283" s="181"/>
      <c r="BN283" s="181"/>
      <c r="BO283" s="181"/>
      <c r="BP283" s="181"/>
      <c r="BQ283" s="181"/>
      <c r="BR283" s="181"/>
      <c r="BS283" s="181"/>
      <c r="BT283" s="181"/>
      <c r="BU283" s="181"/>
      <c r="BV283" s="181"/>
      <c r="BW283" s="181"/>
      <c r="BX283" s="181"/>
      <c r="BY283" s="181"/>
      <c r="BZ283" s="181"/>
      <c r="CA283" s="181"/>
      <c r="CB283" s="181"/>
      <c r="CC283" s="181"/>
    </row>
    <row r="284" spans="1:91" ht="15.6" customHeight="1">
      <c r="B284" s="22"/>
      <c r="C284" s="570" t="s">
        <v>81</v>
      </c>
      <c r="D284" s="181" t="s">
        <v>861</v>
      </c>
      <c r="E284" s="181"/>
      <c r="F284" s="181"/>
      <c r="G284" s="570"/>
      <c r="H284" s="191"/>
      <c r="I284" s="191"/>
      <c r="J284" s="191"/>
      <c r="K284" s="191"/>
      <c r="L284" s="191"/>
      <c r="M284" s="561"/>
      <c r="N284" s="904"/>
      <c r="O284" s="904"/>
      <c r="P284" s="583"/>
      <c r="Q284" s="575"/>
      <c r="R284" s="575"/>
      <c r="S284" s="584"/>
      <c r="T284" s="584"/>
      <c r="U284" s="585"/>
      <c r="V284" s="904"/>
      <c r="W284" s="904"/>
      <c r="X284" s="267"/>
      <c r="AA284" s="16"/>
      <c r="AB284" s="274"/>
      <c r="AC284" s="171"/>
      <c r="AE284" s="1"/>
      <c r="AG284" s="51"/>
      <c r="AH284" s="250"/>
      <c r="AI284" s="219"/>
      <c r="AJ284" s="219"/>
      <c r="AK284" s="219"/>
      <c r="AL284" s="219"/>
      <c r="AM284" s="219"/>
      <c r="AN284" s="224"/>
      <c r="AP284" s="181"/>
      <c r="AQ284" s="181"/>
      <c r="AR284" s="181"/>
      <c r="AS284" s="181"/>
      <c r="AT284" s="181"/>
      <c r="AU284" s="181"/>
      <c r="AV284" s="181"/>
      <c r="AW284" s="181"/>
      <c r="AX284" s="181"/>
      <c r="AY284" s="181"/>
      <c r="AZ284" s="181"/>
      <c r="BA284" s="181"/>
      <c r="BB284" s="181"/>
      <c r="BC284" s="181"/>
      <c r="BD284" s="181"/>
      <c r="BE284" s="181"/>
      <c r="BF284" s="181"/>
      <c r="BG284" s="181"/>
      <c r="BH284" s="181"/>
      <c r="BI284" s="181"/>
      <c r="BJ284" s="181"/>
      <c r="BK284" s="181"/>
      <c r="BL284" s="181"/>
      <c r="BM284" s="181"/>
      <c r="BN284" s="181"/>
      <c r="BO284" s="181"/>
      <c r="BP284" s="181"/>
      <c r="BQ284" s="181"/>
      <c r="BR284" s="181"/>
      <c r="BS284" s="181"/>
      <c r="BT284" s="181"/>
      <c r="BU284" s="181"/>
      <c r="BV284" s="181"/>
      <c r="BW284" s="181"/>
      <c r="BX284" s="181"/>
      <c r="BY284" s="181"/>
      <c r="BZ284" s="181"/>
      <c r="CA284" s="181"/>
      <c r="CB284" s="181"/>
      <c r="CC284" s="181"/>
      <c r="CD284" s="1"/>
      <c r="CE284" s="1"/>
      <c r="CG284" s="51"/>
      <c r="CH284" s="51"/>
      <c r="CI284" s="51"/>
      <c r="CJ284" s="51"/>
      <c r="CK284" s="51"/>
      <c r="CL284" s="51"/>
      <c r="CM284" s="51"/>
    </row>
    <row r="285" spans="1:91" s="51" customFormat="1" ht="33.6" customHeight="1">
      <c r="B285" s="116"/>
      <c r="C285" s="800" t="s">
        <v>223</v>
      </c>
      <c r="D285" s="801"/>
      <c r="E285" s="801"/>
      <c r="F285" s="801"/>
      <c r="G285" s="861"/>
      <c r="H285" s="787"/>
      <c r="I285" s="787"/>
      <c r="J285" s="787"/>
      <c r="K285" s="787"/>
      <c r="L285" s="787"/>
      <c r="M285" s="787"/>
      <c r="N285" s="787"/>
      <c r="O285" s="787"/>
      <c r="P285" s="787"/>
      <c r="Q285" s="787"/>
      <c r="R285" s="787"/>
      <c r="S285" s="787"/>
      <c r="T285" s="787"/>
      <c r="U285" s="787"/>
      <c r="V285" s="787"/>
      <c r="W285" s="787"/>
      <c r="X285" s="787"/>
      <c r="Y285" s="787"/>
      <c r="Z285" s="787"/>
      <c r="AA285" s="787"/>
      <c r="AB285" s="787"/>
      <c r="AC285" s="787"/>
      <c r="AD285" s="787"/>
      <c r="AE285" s="787"/>
      <c r="AF285" s="788"/>
      <c r="AH285" s="243"/>
      <c r="AI285" s="897"/>
      <c r="AJ285" s="897"/>
      <c r="AK285" s="897"/>
      <c r="AL285" s="897"/>
      <c r="AM285" s="897"/>
      <c r="AN285" s="898"/>
      <c r="AP285" s="181"/>
      <c r="AQ285" s="181"/>
      <c r="AR285" s="181"/>
      <c r="AS285" s="181"/>
      <c r="AT285" s="181"/>
      <c r="AU285" s="181"/>
      <c r="AV285" s="181"/>
      <c r="AW285" s="181"/>
      <c r="AX285" s="181"/>
      <c r="AY285" s="181"/>
      <c r="AZ285" s="181"/>
      <c r="BA285" s="181"/>
      <c r="BB285" s="181"/>
      <c r="BC285" s="181"/>
      <c r="BD285" s="181"/>
      <c r="BE285" s="181"/>
      <c r="BF285" s="181"/>
      <c r="BG285" s="181"/>
      <c r="BH285" s="181"/>
      <c r="BI285" s="181"/>
      <c r="BJ285" s="181"/>
      <c r="BK285" s="181"/>
      <c r="BL285" s="181"/>
      <c r="BM285" s="181"/>
      <c r="BN285" s="181"/>
      <c r="BO285" s="181"/>
      <c r="BP285" s="181"/>
      <c r="BQ285" s="181"/>
      <c r="BR285" s="181"/>
      <c r="BS285" s="181"/>
      <c r="BT285" s="181"/>
      <c r="BU285" s="181"/>
      <c r="BV285" s="181"/>
      <c r="BW285" s="181"/>
      <c r="BX285" s="181"/>
      <c r="BY285" s="181"/>
      <c r="BZ285" s="181"/>
      <c r="CA285" s="181"/>
      <c r="CB285" s="181"/>
      <c r="CC285" s="181"/>
    </row>
    <row r="286" spans="1:91" s="51" customFormat="1" ht="38.1" customHeight="1">
      <c r="B286" s="116"/>
      <c r="C286" s="899" t="s">
        <v>224</v>
      </c>
      <c r="D286" s="900"/>
      <c r="E286" s="875"/>
      <c r="F286" s="876"/>
      <c r="G286" s="876"/>
      <c r="H286" s="876"/>
      <c r="I286" s="876"/>
      <c r="J286" s="876"/>
      <c r="K286" s="876"/>
      <c r="L286" s="876"/>
      <c r="M286" s="876"/>
      <c r="N286" s="876"/>
      <c r="O286" s="876"/>
      <c r="P286" s="876"/>
      <c r="Q286" s="876"/>
      <c r="R286" s="876"/>
      <c r="S286" s="876"/>
      <c r="T286" s="876"/>
      <c r="U286" s="876"/>
      <c r="V286" s="876"/>
      <c r="W286" s="876"/>
      <c r="X286" s="876"/>
      <c r="Y286" s="876"/>
      <c r="Z286" s="876"/>
      <c r="AA286" s="876"/>
      <c r="AB286" s="876"/>
      <c r="AC286" s="876"/>
      <c r="AD286" s="876"/>
      <c r="AE286" s="876"/>
      <c r="AF286" s="881"/>
      <c r="AH286" s="247"/>
      <c r="AI286" s="897"/>
      <c r="AJ286" s="897"/>
      <c r="AK286" s="897"/>
      <c r="AL286" s="897"/>
      <c r="AM286" s="897"/>
      <c r="AN286" s="898"/>
      <c r="AP286" s="181"/>
      <c r="AQ286" s="181"/>
      <c r="AR286" s="181"/>
      <c r="AS286" s="181"/>
      <c r="AT286" s="181"/>
      <c r="AU286" s="181"/>
      <c r="AV286" s="181"/>
      <c r="AW286" s="181"/>
      <c r="AX286" s="181"/>
      <c r="AY286" s="181"/>
      <c r="AZ286" s="181"/>
      <c r="BA286" s="181"/>
      <c r="BB286" s="181"/>
      <c r="BC286" s="181"/>
      <c r="BD286" s="181"/>
      <c r="BE286" s="181"/>
      <c r="BF286" s="181"/>
      <c r="BG286" s="181"/>
      <c r="BH286" s="181"/>
      <c r="BI286" s="181"/>
      <c r="BJ286" s="181"/>
      <c r="BK286" s="181"/>
      <c r="BL286" s="181"/>
      <c r="BM286" s="181"/>
      <c r="BN286" s="181"/>
      <c r="BO286" s="181"/>
      <c r="BP286" s="181"/>
      <c r="BQ286" s="181"/>
      <c r="BR286" s="181"/>
      <c r="BS286" s="181"/>
      <c r="BT286" s="181"/>
      <c r="BU286" s="181"/>
      <c r="BV286" s="181"/>
      <c r="BW286" s="181"/>
      <c r="BX286" s="181"/>
      <c r="BY286" s="181"/>
      <c r="BZ286" s="181"/>
      <c r="CA286" s="181"/>
      <c r="CB286" s="181"/>
      <c r="CC286" s="181"/>
    </row>
    <row r="287" spans="1:91" s="51" customFormat="1" ht="38.1" customHeight="1">
      <c r="B287" s="116"/>
      <c r="C287" s="683"/>
      <c r="D287" s="901"/>
      <c r="E287" s="877"/>
      <c r="F287" s="878"/>
      <c r="G287" s="878"/>
      <c r="H287" s="878"/>
      <c r="I287" s="878"/>
      <c r="J287" s="878"/>
      <c r="K287" s="878"/>
      <c r="L287" s="878"/>
      <c r="M287" s="878"/>
      <c r="N287" s="878"/>
      <c r="O287" s="878"/>
      <c r="P287" s="878"/>
      <c r="Q287" s="878"/>
      <c r="R287" s="878"/>
      <c r="S287" s="878"/>
      <c r="T287" s="878"/>
      <c r="U287" s="878"/>
      <c r="V287" s="878"/>
      <c r="W287" s="878"/>
      <c r="X287" s="878"/>
      <c r="Y287" s="878"/>
      <c r="Z287" s="878"/>
      <c r="AA287" s="878"/>
      <c r="AB287" s="878"/>
      <c r="AC287" s="878"/>
      <c r="AD287" s="878"/>
      <c r="AE287" s="878"/>
      <c r="AF287" s="882"/>
      <c r="AH287" s="247"/>
      <c r="AI287" s="897"/>
      <c r="AJ287" s="897"/>
      <c r="AK287" s="897"/>
      <c r="AL287" s="897"/>
      <c r="AM287" s="897"/>
      <c r="AN287" s="898"/>
      <c r="AP287" s="181"/>
      <c r="AQ287" s="181"/>
      <c r="AR287" s="181"/>
      <c r="AS287" s="181"/>
      <c r="AT287" s="181"/>
      <c r="AU287" s="181"/>
      <c r="AV287" s="181"/>
      <c r="AW287" s="181"/>
      <c r="AX287" s="181"/>
      <c r="AY287" s="181"/>
      <c r="AZ287" s="181"/>
      <c r="BA287" s="181"/>
      <c r="BB287" s="181"/>
      <c r="BC287" s="181"/>
      <c r="BD287" s="181"/>
      <c r="BE287" s="181"/>
      <c r="BF287" s="181"/>
      <c r="BG287" s="181"/>
      <c r="BH287" s="181"/>
      <c r="BI287" s="181"/>
      <c r="BJ287" s="181"/>
      <c r="BK287" s="181"/>
      <c r="BL287" s="181"/>
      <c r="BM287" s="181"/>
      <c r="BN287" s="181"/>
      <c r="BO287" s="181"/>
      <c r="BP287" s="181"/>
      <c r="BQ287" s="181"/>
      <c r="BR287" s="181"/>
      <c r="BS287" s="181"/>
      <c r="BT287" s="181"/>
      <c r="BU287" s="181"/>
      <c r="BV287" s="181"/>
      <c r="BW287" s="181"/>
      <c r="BX287" s="181"/>
      <c r="BY287" s="181"/>
      <c r="BZ287" s="181"/>
      <c r="CA287" s="181"/>
      <c r="CB287" s="181"/>
      <c r="CC287" s="181"/>
    </row>
    <row r="288" spans="1:91" s="51" customFormat="1" ht="29.45" customHeight="1">
      <c r="B288" s="116"/>
      <c r="C288" s="902" t="s">
        <v>225</v>
      </c>
      <c r="D288" s="903"/>
      <c r="E288" s="786"/>
      <c r="F288" s="787"/>
      <c r="G288" s="787"/>
      <c r="H288" s="787"/>
      <c r="I288" s="787"/>
      <c r="J288" s="787"/>
      <c r="K288" s="787"/>
      <c r="L288" s="787"/>
      <c r="M288" s="787"/>
      <c r="N288" s="787"/>
      <c r="O288" s="787"/>
      <c r="P288" s="787"/>
      <c r="Q288" s="787"/>
      <c r="R288" s="787"/>
      <c r="S288" s="787"/>
      <c r="T288" s="787"/>
      <c r="U288" s="787"/>
      <c r="V288" s="787"/>
      <c r="W288" s="787"/>
      <c r="X288" s="787"/>
      <c r="Y288" s="787"/>
      <c r="Z288" s="787"/>
      <c r="AA288" s="787"/>
      <c r="AB288" s="787"/>
      <c r="AC288" s="787"/>
      <c r="AD288" s="787"/>
      <c r="AE288" s="787"/>
      <c r="AF288" s="788"/>
      <c r="AH288" s="117"/>
      <c r="AI288" s="244"/>
      <c r="AJ288" s="244"/>
      <c r="AK288" s="244"/>
      <c r="AL288" s="244"/>
      <c r="AM288" s="244"/>
      <c r="AN288" s="245"/>
      <c r="AP288" s="181"/>
      <c r="AQ288" s="181"/>
      <c r="AR288" s="181"/>
      <c r="AS288" s="181"/>
      <c r="AT288" s="181"/>
      <c r="AU288" s="181"/>
      <c r="AV288" s="181"/>
      <c r="AW288" s="181"/>
      <c r="AX288" s="181"/>
      <c r="AY288" s="181"/>
      <c r="AZ288" s="181"/>
      <c r="BA288" s="181"/>
      <c r="BB288" s="181"/>
      <c r="BC288" s="181"/>
      <c r="BD288" s="181"/>
      <c r="BE288" s="181"/>
      <c r="BF288" s="181"/>
      <c r="BG288" s="181"/>
      <c r="BH288" s="181"/>
      <c r="BI288" s="181"/>
      <c r="BJ288" s="181"/>
      <c r="BK288" s="181"/>
      <c r="BL288" s="181"/>
      <c r="BM288" s="181"/>
      <c r="BN288" s="181"/>
      <c r="BO288" s="181"/>
      <c r="BP288" s="181"/>
      <c r="BQ288" s="181"/>
      <c r="BR288" s="181"/>
      <c r="BS288" s="181"/>
      <c r="BT288" s="181"/>
      <c r="BU288" s="181"/>
      <c r="BV288" s="181"/>
      <c r="BW288" s="181"/>
      <c r="BX288" s="181"/>
      <c r="BY288" s="181"/>
      <c r="BZ288" s="181"/>
      <c r="CA288" s="181"/>
      <c r="CB288" s="181"/>
      <c r="CC288" s="181"/>
      <c r="CG288" s="1"/>
      <c r="CH288" s="1"/>
      <c r="CI288" s="14"/>
      <c r="CJ288" s="14"/>
      <c r="CK288" s="14"/>
      <c r="CL288" s="14"/>
      <c r="CM288" s="14"/>
    </row>
    <row r="289" spans="1:93" s="51" customFormat="1" ht="25.7" customHeight="1">
      <c r="B289" s="116"/>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H289" s="117"/>
      <c r="AI289" s="26"/>
      <c r="AJ289" s="26"/>
      <c r="AK289" s="26"/>
      <c r="AL289" s="26"/>
      <c r="AM289" s="26"/>
      <c r="AN289" s="82"/>
      <c r="AP289" s="181"/>
      <c r="AQ289" s="181"/>
      <c r="AR289" s="181"/>
      <c r="AS289" s="181"/>
      <c r="AT289" s="181"/>
      <c r="AU289" s="181"/>
      <c r="AV289" s="181"/>
      <c r="AW289" s="181"/>
      <c r="AX289" s="181"/>
      <c r="AY289" s="181"/>
      <c r="AZ289" s="181"/>
      <c r="BA289" s="181"/>
      <c r="BB289" s="181"/>
      <c r="BC289" s="181"/>
      <c r="BD289" s="181"/>
      <c r="BE289" s="181"/>
      <c r="BF289" s="181"/>
      <c r="BG289" s="181"/>
      <c r="BH289" s="181"/>
      <c r="BI289" s="181"/>
      <c r="BJ289" s="181"/>
      <c r="BK289" s="181"/>
      <c r="BL289" s="181"/>
      <c r="BM289" s="181"/>
      <c r="BN289" s="181"/>
      <c r="BO289" s="181"/>
      <c r="BP289" s="181"/>
      <c r="BQ289" s="181"/>
      <c r="BR289" s="181"/>
      <c r="BS289" s="181"/>
      <c r="BT289" s="181"/>
      <c r="BU289" s="181"/>
      <c r="BV289" s="181"/>
      <c r="BW289" s="181"/>
      <c r="BX289" s="181"/>
      <c r="BY289" s="181"/>
      <c r="BZ289" s="181"/>
      <c r="CA289" s="181"/>
      <c r="CB289" s="181"/>
      <c r="CC289" s="181"/>
    </row>
    <row r="290" spans="1:93" s="24" customFormat="1" ht="18" customHeight="1" thickBot="1">
      <c r="A290" s="25"/>
      <c r="B290" s="275">
        <v>2</v>
      </c>
      <c r="C290" s="206" t="s">
        <v>226</v>
      </c>
      <c r="D290" s="1"/>
      <c r="E290" s="14"/>
      <c r="F290" s="14"/>
      <c r="G290" s="14"/>
      <c r="H290" s="14"/>
      <c r="I290" s="14"/>
      <c r="Q290" s="51"/>
      <c r="W290" s="14"/>
      <c r="X290" s="14"/>
      <c r="Y290" s="276"/>
      <c r="Z290" s="276"/>
      <c r="AA290" s="884" t="s">
        <v>227</v>
      </c>
      <c r="AB290" s="884"/>
      <c r="AC290" s="884"/>
      <c r="AD290" s="884"/>
      <c r="AE290" s="884"/>
      <c r="AF290" s="884"/>
      <c r="AG290" s="884"/>
      <c r="AH290" s="884"/>
      <c r="AI290" s="884"/>
      <c r="AJ290" s="884"/>
      <c r="AK290" s="884"/>
      <c r="AL290" s="276"/>
      <c r="AM290" s="276"/>
      <c r="AN290" s="81"/>
      <c r="AO290" s="1"/>
      <c r="AP290" s="181"/>
      <c r="AQ290" s="181"/>
      <c r="AR290" s="181"/>
      <c r="AS290" s="181"/>
      <c r="AT290" s="181"/>
      <c r="AU290" s="181"/>
      <c r="AV290" s="181"/>
      <c r="AW290" s="181"/>
      <c r="AX290" s="181"/>
      <c r="AY290" s="181"/>
      <c r="AZ290" s="181"/>
      <c r="BA290" s="181"/>
      <c r="BB290" s="181"/>
      <c r="BC290" s="181"/>
      <c r="BD290" s="181"/>
      <c r="BE290" s="181"/>
      <c r="BF290" s="181"/>
      <c r="BG290" s="181"/>
      <c r="BH290" s="181"/>
      <c r="BI290" s="181"/>
      <c r="BJ290" s="181"/>
      <c r="BK290" s="181"/>
      <c r="BL290" s="181"/>
      <c r="BM290" s="181"/>
      <c r="BN290" s="181"/>
      <c r="BO290" s="181"/>
      <c r="BP290" s="181"/>
      <c r="BQ290" s="181"/>
      <c r="BR290" s="181"/>
      <c r="BS290" s="181"/>
      <c r="BT290" s="181"/>
      <c r="BU290" s="181"/>
      <c r="BV290" s="181"/>
      <c r="BW290" s="181"/>
      <c r="BX290" s="181"/>
      <c r="BY290" s="181"/>
      <c r="BZ290" s="181"/>
      <c r="CA290" s="181"/>
      <c r="CB290" s="181"/>
      <c r="CC290" s="181"/>
      <c r="CD290" s="1"/>
      <c r="CE290" s="1"/>
    </row>
    <row r="291" spans="1:93" s="24" customFormat="1" ht="16.350000000000001" customHeight="1" thickBot="1">
      <c r="A291" s="25"/>
      <c r="B291" s="68"/>
      <c r="C291" s="706" t="s">
        <v>228</v>
      </c>
      <c r="D291" s="706"/>
      <c r="E291" s="706"/>
      <c r="F291" s="706"/>
      <c r="G291" s="706"/>
      <c r="H291" s="706"/>
      <c r="I291" s="706"/>
      <c r="J291" s="706"/>
      <c r="K291" s="706"/>
      <c r="L291" s="706"/>
      <c r="M291" s="706"/>
      <c r="N291" s="706"/>
      <c r="O291" s="706"/>
      <c r="P291" s="706"/>
      <c r="Q291" s="706"/>
      <c r="R291" s="706"/>
      <c r="S291" s="706"/>
      <c r="T291" s="706"/>
      <c r="U291" s="706"/>
      <c r="V291" s="706"/>
      <c r="W291" s="706"/>
      <c r="X291" s="81"/>
      <c r="Y291" s="323" t="s">
        <v>229</v>
      </c>
      <c r="Z291" s="329"/>
      <c r="AA291" s="329"/>
      <c r="AB291" s="329"/>
      <c r="AC291" s="329"/>
      <c r="AD291" s="329"/>
      <c r="AE291" s="329"/>
      <c r="AF291" s="435"/>
      <c r="AG291" s="442" t="s">
        <v>230</v>
      </c>
      <c r="AH291" s="443"/>
      <c r="AI291" s="443"/>
      <c r="AJ291" s="443"/>
      <c r="AK291" s="443"/>
      <c r="AL291" s="443"/>
      <c r="AM291" s="444"/>
      <c r="AN291" s="81"/>
      <c r="AO291" s="1"/>
      <c r="AP291" s="181"/>
      <c r="AQ291" s="181"/>
      <c r="AR291" s="181"/>
      <c r="AS291" s="181"/>
      <c r="AT291" s="181"/>
      <c r="AU291" s="181"/>
      <c r="AV291" s="181"/>
      <c r="AW291" s="181"/>
      <c r="AX291" s="181"/>
      <c r="AY291" s="181"/>
      <c r="AZ291" s="181"/>
      <c r="BA291" s="181"/>
      <c r="BB291" s="181"/>
      <c r="BC291" s="181"/>
      <c r="BD291" s="181"/>
      <c r="BE291" s="181"/>
      <c r="BF291" s="181"/>
      <c r="BG291" s="181"/>
      <c r="BH291" s="181"/>
      <c r="BI291" s="181"/>
      <c r="BJ291" s="181"/>
      <c r="BK291" s="181"/>
      <c r="BL291" s="181"/>
      <c r="BM291" s="181"/>
      <c r="BN291" s="181"/>
      <c r="BO291" s="181"/>
      <c r="BP291" s="181"/>
      <c r="BQ291" s="181"/>
      <c r="BR291" s="181"/>
      <c r="BS291" s="181"/>
      <c r="BT291" s="181"/>
      <c r="BU291" s="181"/>
      <c r="BV291" s="181"/>
      <c r="BW291" s="181"/>
      <c r="BX291" s="181"/>
      <c r="BY291" s="181"/>
      <c r="BZ291" s="181"/>
      <c r="CA291" s="181"/>
      <c r="CB291" s="181"/>
      <c r="CC291" s="181"/>
      <c r="CD291" s="1"/>
      <c r="CE291" s="1"/>
    </row>
    <row r="292" spans="1:93" s="24" customFormat="1" ht="16.350000000000001" customHeight="1" thickBot="1">
      <c r="A292" s="25"/>
      <c r="B292" s="68"/>
      <c r="C292" s="706"/>
      <c r="D292" s="706"/>
      <c r="E292" s="706"/>
      <c r="F292" s="706"/>
      <c r="G292" s="706"/>
      <c r="H292" s="706"/>
      <c r="I292" s="706"/>
      <c r="J292" s="706"/>
      <c r="K292" s="706"/>
      <c r="L292" s="706"/>
      <c r="M292" s="706"/>
      <c r="N292" s="706"/>
      <c r="O292" s="706"/>
      <c r="P292" s="706"/>
      <c r="Q292" s="706"/>
      <c r="R292" s="706"/>
      <c r="S292" s="706"/>
      <c r="T292" s="706"/>
      <c r="U292" s="706"/>
      <c r="V292" s="706"/>
      <c r="W292" s="706"/>
      <c r="X292" s="81"/>
      <c r="Y292" s="324"/>
      <c r="Z292" s="297" t="s">
        <v>231</v>
      </c>
      <c r="AA292" s="298"/>
      <c r="AB292" s="298"/>
      <c r="AC292" s="298"/>
      <c r="AD292" s="298"/>
      <c r="AE292" s="298"/>
      <c r="AF292" s="298"/>
      <c r="AG292" s="453"/>
      <c r="AH292" s="445"/>
      <c r="AI292" s="446"/>
      <c r="AJ292" s="454"/>
      <c r="AK292" s="446"/>
      <c r="AL292" s="446"/>
      <c r="AM292" s="447"/>
      <c r="AN292" s="81"/>
      <c r="AO292" s="1"/>
      <c r="AP292" s="181"/>
      <c r="AQ292" s="181"/>
      <c r="AR292" s="181"/>
      <c r="AS292" s="181"/>
      <c r="AT292" s="181"/>
      <c r="AU292" s="181"/>
      <c r="AV292" s="181"/>
      <c r="AW292" s="181"/>
      <c r="AX292" s="181"/>
      <c r="AY292" s="181"/>
      <c r="AZ292" s="181"/>
      <c r="BA292" s="181"/>
      <c r="BB292" s="181"/>
      <c r="BC292" s="181"/>
      <c r="BD292" s="181"/>
      <c r="BE292" s="181"/>
      <c r="BF292" s="181"/>
      <c r="BG292" s="181"/>
      <c r="BH292" s="181"/>
      <c r="BI292" s="181"/>
      <c r="BJ292" s="181"/>
      <c r="BK292" s="181"/>
      <c r="BL292" s="181"/>
      <c r="BM292" s="181"/>
      <c r="BN292" s="181"/>
      <c r="BO292" s="181"/>
      <c r="BP292" s="181"/>
      <c r="BQ292" s="181"/>
      <c r="BR292" s="181"/>
      <c r="BS292" s="181"/>
      <c r="BT292" s="181"/>
      <c r="BU292" s="181"/>
      <c r="BV292" s="181"/>
      <c r="BW292" s="181"/>
      <c r="BX292" s="181"/>
      <c r="BY292" s="181"/>
      <c r="BZ292" s="181"/>
      <c r="CA292" s="181"/>
      <c r="CB292" s="181"/>
      <c r="CC292" s="181"/>
      <c r="CD292" s="1"/>
      <c r="CE292" s="1"/>
    </row>
    <row r="293" spans="1:93" s="24" customFormat="1" ht="16.350000000000001" customHeight="1" thickBot="1">
      <c r="A293" s="25"/>
      <c r="B293" s="68"/>
      <c r="C293" s="706"/>
      <c r="D293" s="706"/>
      <c r="E293" s="706"/>
      <c r="F293" s="706"/>
      <c r="G293" s="706"/>
      <c r="H293" s="706"/>
      <c r="I293" s="706"/>
      <c r="J293" s="706"/>
      <c r="K293" s="706"/>
      <c r="L293" s="706"/>
      <c r="M293" s="706"/>
      <c r="N293" s="706"/>
      <c r="O293" s="706"/>
      <c r="P293" s="706"/>
      <c r="Q293" s="706"/>
      <c r="R293" s="706"/>
      <c r="S293" s="706"/>
      <c r="T293" s="706"/>
      <c r="U293" s="706"/>
      <c r="V293" s="706"/>
      <c r="W293" s="706"/>
      <c r="X293" s="81"/>
      <c r="Y293" s="325"/>
      <c r="Z293" s="299"/>
      <c r="AA293" s="455" t="s">
        <v>232</v>
      </c>
      <c r="AB293" s="456"/>
      <c r="AC293" s="456"/>
      <c r="AD293" s="456"/>
      <c r="AE293" s="456"/>
      <c r="AF293" s="457"/>
      <c r="AG293" s="452"/>
      <c r="AH293" s="885" t="s">
        <v>233</v>
      </c>
      <c r="AI293" s="886"/>
      <c r="AJ293" s="886"/>
      <c r="AK293" s="887"/>
      <c r="AL293" s="446"/>
      <c r="AM293" s="447"/>
      <c r="AN293" s="81"/>
      <c r="AO293" s="1"/>
      <c r="AP293" s="181"/>
      <c r="AQ293" s="181"/>
      <c r="AR293" s="181"/>
      <c r="AS293" s="181"/>
      <c r="AT293" s="181"/>
      <c r="AU293" s="181"/>
      <c r="AV293" s="181"/>
      <c r="AW293" s="181"/>
      <c r="AX293" s="181"/>
      <c r="AY293" s="181"/>
      <c r="AZ293" s="181"/>
      <c r="BA293" s="181"/>
      <c r="BB293" s="181"/>
      <c r="BC293" s="181"/>
      <c r="BD293" s="181"/>
      <c r="BE293" s="181"/>
      <c r="BF293" s="181"/>
      <c r="BG293" s="181"/>
      <c r="BH293" s="181"/>
      <c r="BI293" s="181"/>
      <c r="BJ293" s="181"/>
      <c r="BK293" s="181"/>
      <c r="BL293" s="181"/>
      <c r="BM293" s="181"/>
      <c r="BN293" s="181"/>
      <c r="BO293" s="181"/>
      <c r="BP293" s="181"/>
      <c r="BQ293" s="181"/>
      <c r="BR293" s="181"/>
      <c r="BS293" s="181"/>
      <c r="BT293" s="181"/>
      <c r="BU293" s="181"/>
      <c r="BV293" s="181"/>
      <c r="BW293" s="181"/>
      <c r="BX293" s="181"/>
      <c r="BY293" s="181"/>
      <c r="BZ293" s="181"/>
      <c r="CA293" s="181"/>
      <c r="CB293" s="181"/>
      <c r="CC293" s="181"/>
      <c r="CD293" s="1"/>
      <c r="CE293" s="1"/>
    </row>
    <row r="294" spans="1:93" s="24" customFormat="1" ht="16.350000000000001" customHeight="1" thickBot="1">
      <c r="A294" s="25"/>
      <c r="B294" s="68"/>
      <c r="C294" s="706"/>
      <c r="D294" s="706"/>
      <c r="E294" s="706"/>
      <c r="F294" s="706"/>
      <c r="G294" s="706"/>
      <c r="H294" s="706"/>
      <c r="I294" s="706"/>
      <c r="J294" s="706"/>
      <c r="K294" s="706"/>
      <c r="L294" s="706"/>
      <c r="M294" s="706"/>
      <c r="N294" s="706"/>
      <c r="O294" s="706"/>
      <c r="P294" s="706"/>
      <c r="Q294" s="706"/>
      <c r="R294" s="706"/>
      <c r="S294" s="706"/>
      <c r="T294" s="706"/>
      <c r="U294" s="706"/>
      <c r="V294" s="706"/>
      <c r="W294" s="706"/>
      <c r="X294" s="81"/>
      <c r="Y294" s="324"/>
      <c r="Z294" s="300"/>
      <c r="AA294" s="458"/>
      <c r="AB294" s="888" t="s">
        <v>234</v>
      </c>
      <c r="AC294" s="889"/>
      <c r="AD294" s="889"/>
      <c r="AE294" s="890"/>
      <c r="AF294" s="459"/>
      <c r="AG294" s="438"/>
      <c r="AH294" s="891" t="s">
        <v>235</v>
      </c>
      <c r="AI294" s="892"/>
      <c r="AJ294" s="892"/>
      <c r="AK294" s="893"/>
      <c r="AL294" s="446"/>
      <c r="AM294" s="451"/>
      <c r="AN294" s="81"/>
      <c r="AO294" s="1"/>
      <c r="AP294" s="181"/>
      <c r="AQ294" s="181"/>
      <c r="AR294" s="181"/>
      <c r="AS294" s="181"/>
      <c r="AT294" s="181"/>
      <c r="AU294" s="181"/>
      <c r="AV294" s="181"/>
      <c r="AW294" s="181"/>
      <c r="AX294" s="181"/>
      <c r="AY294" s="181"/>
      <c r="AZ294" s="181"/>
      <c r="BA294" s="181"/>
      <c r="BB294" s="181"/>
      <c r="BC294" s="181"/>
      <c r="BD294" s="181"/>
      <c r="BE294" s="181"/>
      <c r="BF294" s="181"/>
      <c r="BG294" s="181"/>
      <c r="BH294" s="181"/>
      <c r="BI294" s="181"/>
      <c r="BJ294" s="181"/>
      <c r="BK294" s="181"/>
      <c r="BL294" s="181"/>
      <c r="BM294" s="181"/>
      <c r="BN294" s="181"/>
      <c r="BO294" s="181"/>
      <c r="BP294" s="181"/>
      <c r="BQ294" s="181"/>
      <c r="BR294" s="181"/>
      <c r="BS294" s="181"/>
      <c r="BT294" s="181"/>
      <c r="BU294" s="181"/>
      <c r="BV294" s="181"/>
      <c r="BW294" s="181"/>
      <c r="BX294" s="181"/>
      <c r="BY294" s="181"/>
      <c r="BZ294" s="181"/>
      <c r="CA294" s="181"/>
      <c r="CB294" s="181"/>
      <c r="CC294" s="181"/>
      <c r="CD294" s="1"/>
      <c r="CE294" s="1"/>
    </row>
    <row r="295" spans="1:93" s="24" customFormat="1" ht="16.350000000000001" customHeight="1" thickBot="1">
      <c r="A295" s="25"/>
      <c r="B295" s="68"/>
      <c r="C295" s="706"/>
      <c r="D295" s="706"/>
      <c r="E295" s="706"/>
      <c r="F295" s="706"/>
      <c r="G295" s="706"/>
      <c r="H295" s="706"/>
      <c r="I295" s="706"/>
      <c r="J295" s="706"/>
      <c r="K295" s="706"/>
      <c r="L295" s="706"/>
      <c r="M295" s="706"/>
      <c r="N295" s="706"/>
      <c r="O295" s="706"/>
      <c r="P295" s="706"/>
      <c r="Q295" s="706"/>
      <c r="R295" s="706"/>
      <c r="S295" s="706"/>
      <c r="T295" s="706"/>
      <c r="U295" s="706"/>
      <c r="V295" s="706"/>
      <c r="W295" s="706"/>
      <c r="X295" s="81"/>
      <c r="Y295" s="326"/>
      <c r="Z295" s="301"/>
      <c r="AA295" s="460"/>
      <c r="AB295" s="461"/>
      <c r="AC295" s="461"/>
      <c r="AD295" s="461"/>
      <c r="AE295" s="461"/>
      <c r="AF295" s="462"/>
      <c r="AG295" s="301"/>
      <c r="AH295" s="330"/>
      <c r="AI295" s="437"/>
      <c r="AJ295" s="448"/>
      <c r="AK295" s="448"/>
      <c r="AL295" s="448"/>
      <c r="AM295" s="451"/>
      <c r="AN295" s="81"/>
      <c r="AO295" s="1"/>
      <c r="AP295" s="181"/>
      <c r="AQ295" s="181"/>
      <c r="AR295" s="181"/>
      <c r="AS295" s="181"/>
      <c r="AT295" s="181"/>
      <c r="AU295" s="181"/>
      <c r="AV295" s="181"/>
      <c r="AW295" s="181"/>
      <c r="AX295" s="181"/>
      <c r="AY295" s="181"/>
      <c r="AZ295" s="181"/>
      <c r="BA295" s="181"/>
      <c r="BB295" s="181"/>
      <c r="BC295" s="181"/>
      <c r="BD295" s="181"/>
      <c r="BE295" s="181"/>
      <c r="BF295" s="181"/>
      <c r="BG295" s="181"/>
      <c r="BH295" s="181"/>
      <c r="BI295" s="181"/>
      <c r="BJ295" s="181"/>
      <c r="BK295" s="181"/>
      <c r="BL295" s="181"/>
      <c r="BM295" s="181"/>
      <c r="BN295" s="181"/>
      <c r="BO295" s="181"/>
      <c r="BP295" s="181"/>
      <c r="BQ295" s="181"/>
      <c r="BR295" s="181"/>
      <c r="BS295" s="181"/>
      <c r="BT295" s="181"/>
      <c r="BU295" s="181"/>
      <c r="BV295" s="181"/>
      <c r="BW295" s="181"/>
      <c r="BX295" s="181"/>
      <c r="BY295" s="181"/>
      <c r="BZ295" s="181"/>
      <c r="CA295" s="181"/>
      <c r="CB295" s="181"/>
      <c r="CC295" s="181"/>
      <c r="CD295" s="1"/>
      <c r="CE295" s="1"/>
    </row>
    <row r="296" spans="1:93" s="24" customFormat="1" ht="16.350000000000001" customHeight="1" thickBot="1">
      <c r="A296" s="25"/>
      <c r="B296" s="68"/>
      <c r="C296" s="706"/>
      <c r="D296" s="706"/>
      <c r="E296" s="706"/>
      <c r="F296" s="706"/>
      <c r="G296" s="706"/>
      <c r="H296" s="706"/>
      <c r="I296" s="706"/>
      <c r="J296" s="706"/>
      <c r="K296" s="706"/>
      <c r="L296" s="706"/>
      <c r="M296" s="706"/>
      <c r="N296" s="706"/>
      <c r="O296" s="706"/>
      <c r="P296" s="706"/>
      <c r="Q296" s="706"/>
      <c r="R296" s="706"/>
      <c r="S296" s="706"/>
      <c r="T296" s="706"/>
      <c r="U296" s="706"/>
      <c r="V296" s="706"/>
      <c r="W296" s="706"/>
      <c r="X296" s="81"/>
      <c r="Y296" s="327"/>
      <c r="Z296" s="302"/>
      <c r="AA296" s="302"/>
      <c r="AB296" s="302"/>
      <c r="AC296" s="302"/>
      <c r="AD296" s="302"/>
      <c r="AE296" s="302"/>
      <c r="AF296" s="302"/>
      <c r="AG296" s="302"/>
      <c r="AH296" s="330"/>
      <c r="AI296" s="324"/>
      <c r="AJ296" s="449"/>
      <c r="AK296" s="449"/>
      <c r="AL296" s="449"/>
      <c r="AM296" s="451"/>
      <c r="AN296" s="81"/>
      <c r="AO296" s="1"/>
      <c r="AP296" s="181"/>
      <c r="AQ296" s="181"/>
      <c r="AR296" s="181"/>
      <c r="AS296" s="181"/>
      <c r="AT296" s="181"/>
      <c r="AU296" s="181"/>
      <c r="AV296" s="181"/>
      <c r="AW296" s="181"/>
      <c r="AX296" s="181"/>
      <c r="AY296" s="181"/>
      <c r="AZ296" s="181"/>
      <c r="BA296" s="181"/>
      <c r="BB296" s="181"/>
      <c r="BC296" s="181"/>
      <c r="BD296" s="181"/>
      <c r="BE296" s="181"/>
      <c r="BF296" s="181"/>
      <c r="BG296" s="181"/>
      <c r="BH296" s="181"/>
      <c r="BI296" s="181"/>
      <c r="BJ296" s="181"/>
      <c r="BK296" s="181"/>
      <c r="BL296" s="181"/>
      <c r="BM296" s="181"/>
      <c r="BN296" s="181"/>
      <c r="BO296" s="181"/>
      <c r="BP296" s="181"/>
      <c r="BQ296" s="181"/>
      <c r="BR296" s="181"/>
      <c r="BS296" s="181"/>
      <c r="BT296" s="181"/>
      <c r="BU296" s="181"/>
      <c r="BV296" s="181"/>
      <c r="BW296" s="181"/>
      <c r="BX296" s="181"/>
      <c r="BY296" s="181"/>
      <c r="BZ296" s="181"/>
      <c r="CA296" s="181"/>
      <c r="CB296" s="181"/>
      <c r="CC296" s="181"/>
      <c r="CD296" s="1"/>
      <c r="CE296" s="1"/>
    </row>
    <row r="297" spans="1:93" s="24" customFormat="1" ht="16.350000000000001" customHeight="1" thickBot="1">
      <c r="A297" s="25"/>
      <c r="B297" s="68"/>
      <c r="C297" s="706"/>
      <c r="D297" s="706"/>
      <c r="E297" s="706"/>
      <c r="F297" s="706"/>
      <c r="G297" s="706"/>
      <c r="H297" s="706"/>
      <c r="I297" s="706"/>
      <c r="J297" s="706"/>
      <c r="K297" s="706"/>
      <c r="L297" s="706"/>
      <c r="M297" s="706"/>
      <c r="N297" s="706"/>
      <c r="O297" s="706"/>
      <c r="P297" s="706"/>
      <c r="Q297" s="706"/>
      <c r="R297" s="706"/>
      <c r="S297" s="706"/>
      <c r="T297" s="706"/>
      <c r="U297" s="706"/>
      <c r="V297" s="706"/>
      <c r="W297" s="706"/>
      <c r="X297" s="81"/>
      <c r="Y297" s="328"/>
      <c r="Z297" s="332"/>
      <c r="AA297" s="332"/>
      <c r="AB297" s="332"/>
      <c r="AC297" s="332"/>
      <c r="AD297" s="332"/>
      <c r="AE297" s="332"/>
      <c r="AF297" s="332"/>
      <c r="AG297" s="332"/>
      <c r="AH297" s="331"/>
      <c r="AI297" s="436"/>
      <c r="AJ297" s="450"/>
      <c r="AK297" s="894" t="s">
        <v>236</v>
      </c>
      <c r="AL297" s="895"/>
      <c r="AM297" s="896"/>
      <c r="AN297" s="81"/>
      <c r="AO297" s="1"/>
      <c r="AP297" s="181"/>
      <c r="AQ297" s="181"/>
      <c r="AR297" s="181"/>
      <c r="AS297" s="181"/>
      <c r="AT297" s="181"/>
      <c r="AU297" s="181"/>
      <c r="AV297" s="181"/>
      <c r="AW297" s="181"/>
      <c r="AX297" s="181"/>
      <c r="AY297" s="181"/>
      <c r="AZ297" s="181"/>
      <c r="BA297" s="181"/>
      <c r="BB297" s="181"/>
      <c r="BC297" s="181"/>
      <c r="BD297" s="181"/>
      <c r="BE297" s="181"/>
      <c r="BF297" s="181"/>
      <c r="BG297" s="181"/>
      <c r="BH297" s="181"/>
      <c r="BI297" s="181"/>
      <c r="BJ297" s="181"/>
      <c r="BK297" s="181"/>
      <c r="BL297" s="181"/>
      <c r="BM297" s="181"/>
      <c r="BN297" s="181"/>
      <c r="BO297" s="181"/>
      <c r="BP297" s="181"/>
      <c r="BQ297" s="181"/>
      <c r="BR297" s="181"/>
      <c r="BS297" s="181"/>
      <c r="BT297" s="181"/>
      <c r="BU297" s="181"/>
      <c r="BV297" s="181"/>
      <c r="BW297" s="181"/>
      <c r="BX297" s="181"/>
      <c r="BY297" s="181"/>
      <c r="BZ297" s="181"/>
      <c r="CA297" s="181"/>
      <c r="CB297" s="181"/>
      <c r="CC297" s="181"/>
      <c r="CD297" s="1"/>
      <c r="CE297" s="1"/>
    </row>
    <row r="298" spans="1:93" s="24" customFormat="1" ht="16.7" customHeight="1">
      <c r="A298" s="25"/>
      <c r="B298" s="68"/>
      <c r="C298" s="74"/>
      <c r="D298" s="74"/>
      <c r="E298" s="74"/>
      <c r="F298" s="74"/>
      <c r="G298" s="74"/>
      <c r="H298" s="74"/>
      <c r="I298" s="74"/>
      <c r="J298" s="74"/>
      <c r="K298" s="74"/>
      <c r="L298" s="74"/>
      <c r="M298" s="74"/>
      <c r="N298" s="74"/>
      <c r="O298" s="74"/>
      <c r="P298" s="74"/>
      <c r="Q298" s="74"/>
      <c r="R298" s="74"/>
      <c r="S298" s="74"/>
      <c r="T298" s="74"/>
      <c r="U298" s="74"/>
      <c r="V298" s="74"/>
      <c r="W298" s="74"/>
      <c r="Y298" s="149"/>
      <c r="Z298" s="149"/>
      <c r="AA298" s="149"/>
      <c r="AB298" s="149"/>
      <c r="AC298" s="149"/>
      <c r="AD298" s="149"/>
      <c r="AE298" s="149"/>
      <c r="AF298" s="149"/>
      <c r="AG298" s="149"/>
      <c r="AH298" s="150"/>
      <c r="AI298" s="151"/>
      <c r="AJ298" s="151"/>
      <c r="AK298" s="152"/>
      <c r="AL298" s="152"/>
      <c r="AM298" s="152"/>
      <c r="AN298" s="81"/>
      <c r="AO298" s="1"/>
      <c r="AP298" s="181"/>
      <c r="AQ298" s="181"/>
      <c r="AR298" s="181"/>
      <c r="AS298" s="181"/>
      <c r="AT298" s="181"/>
      <c r="AU298" s="181"/>
      <c r="AV298" s="181"/>
      <c r="AW298" s="181"/>
      <c r="AX298" s="181"/>
      <c r="AY298" s="181"/>
      <c r="AZ298" s="181"/>
      <c r="BA298" s="181"/>
      <c r="BB298" s="181"/>
      <c r="BC298" s="181"/>
      <c r="BD298" s="181"/>
      <c r="BE298" s="181"/>
      <c r="BF298" s="181"/>
      <c r="BG298" s="181"/>
      <c r="BH298" s="181"/>
      <c r="BI298" s="181"/>
      <c r="BJ298" s="181"/>
      <c r="BK298" s="181"/>
      <c r="BL298" s="181"/>
      <c r="BM298" s="181"/>
      <c r="BN298" s="181"/>
      <c r="BO298" s="181"/>
      <c r="BP298" s="181"/>
      <c r="BQ298" s="181"/>
      <c r="BR298" s="181"/>
      <c r="BS298" s="181"/>
      <c r="BT298" s="181"/>
      <c r="BU298" s="181"/>
      <c r="BV298" s="181"/>
      <c r="BW298" s="181"/>
      <c r="BX298" s="181"/>
      <c r="BY298" s="181"/>
      <c r="BZ298" s="181"/>
      <c r="CA298" s="181"/>
      <c r="CB298" s="181"/>
      <c r="CC298" s="181"/>
      <c r="CD298" s="1"/>
      <c r="CE298" s="1"/>
    </row>
    <row r="299" spans="1:93" s="24" customFormat="1" ht="25.35" customHeight="1">
      <c r="A299" s="25"/>
      <c r="B299" s="68"/>
      <c r="C299" s="278" t="s">
        <v>237</v>
      </c>
      <c r="D299" s="251"/>
      <c r="E299" s="251"/>
      <c r="F299" s="251"/>
      <c r="G299" s="251"/>
      <c r="H299" s="800" t="s">
        <v>238</v>
      </c>
      <c r="I299" s="801"/>
      <c r="J299" s="801"/>
      <c r="K299" s="801"/>
      <c r="L299" s="801"/>
      <c r="M299" s="861"/>
      <c r="N299" s="800" t="s">
        <v>239</v>
      </c>
      <c r="O299" s="801"/>
      <c r="P299" s="801"/>
      <c r="Q299" s="801"/>
      <c r="R299" s="801"/>
      <c r="S299" s="801"/>
      <c r="T299" s="801"/>
      <c r="U299" s="801"/>
      <c r="V299" s="801"/>
      <c r="W299" s="861"/>
      <c r="X299" s="800" t="s">
        <v>240</v>
      </c>
      <c r="Y299" s="801"/>
      <c r="Z299" s="801"/>
      <c r="AA299" s="801"/>
      <c r="AB299" s="801"/>
      <c r="AC299" s="801"/>
      <c r="AD299" s="801"/>
      <c r="AE299" s="801"/>
      <c r="AF299" s="861"/>
      <c r="AH299" s="220" t="s">
        <v>193</v>
      </c>
      <c r="AN299" s="81"/>
      <c r="AO299" s="1"/>
      <c r="AP299" s="181"/>
      <c r="AQ299" s="181"/>
      <c r="AR299" s="181"/>
      <c r="AS299" s="181"/>
      <c r="AT299" s="181"/>
      <c r="AU299" s="181"/>
      <c r="AV299" s="181"/>
      <c r="AW299" s="181"/>
      <c r="AX299" s="181"/>
      <c r="AY299" s="181"/>
      <c r="AZ299" s="181"/>
      <c r="BA299" s="181"/>
      <c r="BB299" s="181"/>
      <c r="BC299" s="181"/>
      <c r="BD299" s="181"/>
      <c r="BE299" s="181"/>
      <c r="BF299" s="181"/>
      <c r="BG299" s="181"/>
      <c r="BH299" s="181"/>
      <c r="BI299" s="181"/>
      <c r="BJ299" s="181"/>
      <c r="BK299" s="181"/>
      <c r="BL299" s="181"/>
      <c r="BM299" s="181"/>
      <c r="BN299" s="181"/>
      <c r="BO299" s="181"/>
      <c r="BP299" s="181"/>
      <c r="BQ299" s="181"/>
      <c r="BR299" s="181"/>
      <c r="BS299" s="181"/>
      <c r="BT299" s="181"/>
      <c r="BU299" s="181"/>
      <c r="BV299" s="181"/>
      <c r="BW299" s="181"/>
      <c r="BX299" s="181"/>
      <c r="BY299" s="181"/>
      <c r="BZ299" s="181"/>
      <c r="CA299" s="181"/>
      <c r="CB299" s="181"/>
      <c r="CC299" s="181"/>
      <c r="CD299" s="1"/>
      <c r="CE299" s="1"/>
      <c r="CG299" s="434"/>
      <c r="CH299" s="217"/>
      <c r="CI299" s="217"/>
      <c r="CJ299" s="217"/>
      <c r="CK299" s="217"/>
      <c r="CL299" s="217"/>
      <c r="CM299" s="217"/>
      <c r="CN299" s="73"/>
      <c r="CO299" s="83"/>
    </row>
    <row r="300" spans="1:93" s="24" customFormat="1" ht="24" customHeight="1">
      <c r="A300" s="25"/>
      <c r="B300" s="68"/>
      <c r="C300" s="869" t="s">
        <v>241</v>
      </c>
      <c r="D300" s="870"/>
      <c r="E300" s="870"/>
      <c r="F300" s="870"/>
      <c r="G300" s="871"/>
      <c r="H300" s="485"/>
      <c r="I300" s="486"/>
      <c r="J300" s="487"/>
      <c r="K300" s="486"/>
      <c r="L300" s="488"/>
      <c r="M300" s="489"/>
      <c r="N300" s="875"/>
      <c r="O300" s="876"/>
      <c r="P300" s="876"/>
      <c r="Q300" s="876"/>
      <c r="R300" s="876"/>
      <c r="S300" s="876"/>
      <c r="T300" s="876"/>
      <c r="U300" s="876"/>
      <c r="V300" s="876"/>
      <c r="W300" s="876"/>
      <c r="X300" s="875"/>
      <c r="Y300" s="876"/>
      <c r="Z300" s="876"/>
      <c r="AA300" s="876"/>
      <c r="AB300" s="876"/>
      <c r="AC300" s="876"/>
      <c r="AD300" s="876"/>
      <c r="AE300" s="876"/>
      <c r="AF300" s="881"/>
      <c r="AG300" s="25"/>
      <c r="AH300" s="675" t="s">
        <v>242</v>
      </c>
      <c r="AI300" s="676"/>
      <c r="AJ300" s="676"/>
      <c r="AK300" s="676"/>
      <c r="AL300" s="676"/>
      <c r="AM300" s="676"/>
      <c r="AN300" s="677"/>
      <c r="AO300" s="1"/>
      <c r="AP300" s="181"/>
      <c r="AQ300" s="181"/>
      <c r="AR300" s="181"/>
      <c r="AS300" s="181"/>
      <c r="AT300" s="181"/>
      <c r="AU300" s="181"/>
      <c r="AV300" s="181"/>
      <c r="AW300" s="181"/>
      <c r="AX300" s="181"/>
      <c r="AY300" s="181"/>
      <c r="AZ300" s="181"/>
      <c r="BA300" s="181"/>
      <c r="BB300" s="181"/>
      <c r="BC300" s="181"/>
      <c r="BD300" s="181"/>
      <c r="BE300" s="181"/>
      <c r="BF300" s="181"/>
      <c r="BG300" s="181"/>
      <c r="BH300" s="181"/>
      <c r="BI300" s="181"/>
      <c r="BJ300" s="181"/>
      <c r="BK300" s="181"/>
      <c r="BL300" s="181"/>
      <c r="BM300" s="181"/>
      <c r="BN300" s="181"/>
      <c r="BO300" s="181"/>
      <c r="BP300" s="181"/>
      <c r="BQ300" s="181"/>
      <c r="BR300" s="181"/>
      <c r="BS300" s="181"/>
      <c r="BT300" s="181"/>
      <c r="BU300" s="181"/>
      <c r="BV300" s="181"/>
      <c r="BW300" s="181"/>
      <c r="BX300" s="181"/>
      <c r="BY300" s="181"/>
      <c r="BZ300" s="181"/>
      <c r="CA300" s="181"/>
      <c r="CB300" s="181"/>
      <c r="CC300" s="181"/>
      <c r="CD300" s="1"/>
      <c r="CE300" s="1"/>
      <c r="CH300" s="219"/>
      <c r="CI300" s="219"/>
      <c r="CJ300" s="219"/>
      <c r="CK300" s="219"/>
      <c r="CL300" s="219"/>
      <c r="CM300" s="219"/>
      <c r="CN300" s="73"/>
      <c r="CO300" s="83"/>
    </row>
    <row r="301" spans="1:93" s="24" customFormat="1" ht="24" customHeight="1">
      <c r="A301" s="25"/>
      <c r="B301" s="68"/>
      <c r="C301" s="872"/>
      <c r="D301" s="873"/>
      <c r="E301" s="873"/>
      <c r="F301" s="873"/>
      <c r="G301" s="874"/>
      <c r="H301" s="490"/>
      <c r="I301" s="491"/>
      <c r="J301" s="492"/>
      <c r="K301" s="491"/>
      <c r="L301" s="493"/>
      <c r="M301" s="494"/>
      <c r="N301" s="877"/>
      <c r="O301" s="878"/>
      <c r="P301" s="878"/>
      <c r="Q301" s="878"/>
      <c r="R301" s="878"/>
      <c r="S301" s="878"/>
      <c r="T301" s="878"/>
      <c r="U301" s="878"/>
      <c r="V301" s="878"/>
      <c r="W301" s="878"/>
      <c r="X301" s="877"/>
      <c r="Y301" s="878"/>
      <c r="Z301" s="878"/>
      <c r="AA301" s="878"/>
      <c r="AB301" s="878"/>
      <c r="AC301" s="878"/>
      <c r="AD301" s="878"/>
      <c r="AE301" s="878"/>
      <c r="AF301" s="882"/>
      <c r="AG301" s="25"/>
      <c r="AH301" s="675"/>
      <c r="AI301" s="676"/>
      <c r="AJ301" s="676"/>
      <c r="AK301" s="676"/>
      <c r="AL301" s="676"/>
      <c r="AM301" s="676"/>
      <c r="AN301" s="677"/>
      <c r="AO301" s="1"/>
      <c r="AP301" s="181"/>
      <c r="AQ301" s="181"/>
      <c r="AR301" s="181"/>
      <c r="AS301" s="181"/>
      <c r="AT301" s="181"/>
      <c r="AU301" s="181"/>
      <c r="AV301" s="181"/>
      <c r="AW301" s="181"/>
      <c r="AX301" s="181"/>
      <c r="AY301" s="181"/>
      <c r="AZ301" s="181"/>
      <c r="BA301" s="181"/>
      <c r="BB301" s="181"/>
      <c r="BC301" s="181"/>
      <c r="BD301" s="181"/>
      <c r="BE301" s="181"/>
      <c r="BF301" s="181"/>
      <c r="BG301" s="181"/>
      <c r="BH301" s="181"/>
      <c r="BI301" s="181"/>
      <c r="BJ301" s="181"/>
      <c r="BK301" s="181"/>
      <c r="BL301" s="181"/>
      <c r="BM301" s="181"/>
      <c r="BN301" s="181"/>
      <c r="BO301" s="181"/>
      <c r="BP301" s="181"/>
      <c r="BQ301" s="181"/>
      <c r="BR301" s="181"/>
      <c r="BS301" s="181"/>
      <c r="BT301" s="181"/>
      <c r="BU301" s="181"/>
      <c r="BV301" s="181"/>
      <c r="BW301" s="181"/>
      <c r="BX301" s="181"/>
      <c r="BY301" s="181"/>
      <c r="BZ301" s="181"/>
      <c r="CA301" s="181"/>
      <c r="CB301" s="181"/>
      <c r="CC301" s="181"/>
      <c r="CD301" s="1"/>
      <c r="CE301" s="1"/>
      <c r="CH301" s="219"/>
      <c r="CI301" s="219"/>
      <c r="CJ301" s="219"/>
      <c r="CK301" s="219"/>
      <c r="CL301" s="219"/>
      <c r="CM301" s="219"/>
      <c r="CN301" s="73"/>
      <c r="CO301" s="83"/>
    </row>
    <row r="302" spans="1:93" s="24" customFormat="1" ht="24" customHeight="1">
      <c r="A302" s="25"/>
      <c r="B302" s="68"/>
      <c r="C302" s="866"/>
      <c r="D302" s="867"/>
      <c r="E302" s="867"/>
      <c r="F302" s="867"/>
      <c r="G302" s="868"/>
      <c r="H302" s="495"/>
      <c r="I302" s="496"/>
      <c r="J302" s="497"/>
      <c r="K302" s="496"/>
      <c r="L302" s="498"/>
      <c r="M302" s="499"/>
      <c r="N302" s="879"/>
      <c r="O302" s="880"/>
      <c r="P302" s="880"/>
      <c r="Q302" s="880"/>
      <c r="R302" s="880"/>
      <c r="S302" s="880"/>
      <c r="T302" s="880"/>
      <c r="U302" s="880"/>
      <c r="V302" s="880"/>
      <c r="W302" s="880"/>
      <c r="X302" s="879"/>
      <c r="Y302" s="880"/>
      <c r="Z302" s="880"/>
      <c r="AA302" s="880"/>
      <c r="AB302" s="880"/>
      <c r="AC302" s="880"/>
      <c r="AD302" s="880"/>
      <c r="AE302" s="880"/>
      <c r="AF302" s="883"/>
      <c r="AG302" s="25"/>
      <c r="AH302" s="675"/>
      <c r="AI302" s="676"/>
      <c r="AJ302" s="676"/>
      <c r="AK302" s="676"/>
      <c r="AL302" s="676"/>
      <c r="AM302" s="676"/>
      <c r="AN302" s="677"/>
      <c r="AO302" s="1"/>
      <c r="AP302" s="181"/>
      <c r="AQ302" s="181"/>
      <c r="AR302" s="181"/>
      <c r="AS302" s="181"/>
      <c r="AT302" s="181"/>
      <c r="AU302" s="181"/>
      <c r="AV302" s="181"/>
      <c r="AW302" s="181"/>
      <c r="AX302" s="181"/>
      <c r="AY302" s="181"/>
      <c r="AZ302" s="181"/>
      <c r="BA302" s="181"/>
      <c r="BB302" s="181"/>
      <c r="BC302" s="181"/>
      <c r="BD302" s="181"/>
      <c r="BE302" s="181"/>
      <c r="BF302" s="181"/>
      <c r="BG302" s="181"/>
      <c r="BH302" s="181"/>
      <c r="BI302" s="181"/>
      <c r="BJ302" s="181"/>
      <c r="BK302" s="181"/>
      <c r="BL302" s="181"/>
      <c r="BM302" s="181"/>
      <c r="BN302" s="181"/>
      <c r="BO302" s="181"/>
      <c r="BP302" s="181"/>
      <c r="BQ302" s="181"/>
      <c r="BR302" s="181"/>
      <c r="BS302" s="181"/>
      <c r="BT302" s="181"/>
      <c r="BU302" s="181"/>
      <c r="BV302" s="181"/>
      <c r="BW302" s="181"/>
      <c r="BX302" s="181"/>
      <c r="BY302" s="181"/>
      <c r="BZ302" s="181"/>
      <c r="CA302" s="181"/>
      <c r="CB302" s="181"/>
      <c r="CC302" s="181"/>
      <c r="CD302" s="1"/>
      <c r="CE302" s="1"/>
      <c r="CG302" s="219"/>
      <c r="CH302" s="219"/>
      <c r="CI302" s="219"/>
      <c r="CJ302" s="219"/>
      <c r="CK302" s="219"/>
      <c r="CL302" s="219"/>
      <c r="CM302" s="219"/>
    </row>
    <row r="303" spans="1:93" s="24" customFormat="1" ht="24" customHeight="1">
      <c r="A303" s="25"/>
      <c r="B303" s="68"/>
      <c r="C303" s="869" t="s">
        <v>243</v>
      </c>
      <c r="D303" s="870"/>
      <c r="E303" s="870"/>
      <c r="F303" s="870"/>
      <c r="G303" s="871"/>
      <c r="H303" s="485"/>
      <c r="I303" s="486"/>
      <c r="J303" s="487"/>
      <c r="K303" s="486"/>
      <c r="L303" s="488"/>
      <c r="M303" s="489"/>
      <c r="N303" s="875"/>
      <c r="O303" s="876"/>
      <c r="P303" s="876"/>
      <c r="Q303" s="876"/>
      <c r="R303" s="876"/>
      <c r="S303" s="876"/>
      <c r="T303" s="876"/>
      <c r="U303" s="876"/>
      <c r="V303" s="876"/>
      <c r="W303" s="876"/>
      <c r="X303" s="875"/>
      <c r="Y303" s="876"/>
      <c r="Z303" s="876"/>
      <c r="AA303" s="876"/>
      <c r="AB303" s="876"/>
      <c r="AC303" s="876"/>
      <c r="AD303" s="876"/>
      <c r="AE303" s="876"/>
      <c r="AF303" s="881"/>
      <c r="AG303" s="25"/>
      <c r="AH303" s="675"/>
      <c r="AI303" s="676"/>
      <c r="AJ303" s="676"/>
      <c r="AK303" s="676"/>
      <c r="AL303" s="676"/>
      <c r="AM303" s="676"/>
      <c r="AN303" s="677"/>
      <c r="AO303" s="1"/>
      <c r="AP303" s="181"/>
      <c r="AQ303" s="181"/>
      <c r="AR303" s="181"/>
      <c r="AS303" s="181"/>
      <c r="AT303" s="181"/>
      <c r="AU303" s="181"/>
      <c r="AV303" s="181"/>
      <c r="AW303" s="181"/>
      <c r="AX303" s="181"/>
      <c r="AY303" s="181"/>
      <c r="AZ303" s="181"/>
      <c r="BA303" s="181"/>
      <c r="BB303" s="181"/>
      <c r="BC303" s="181"/>
      <c r="BD303" s="181"/>
      <c r="BE303" s="181"/>
      <c r="BF303" s="181"/>
      <c r="BG303" s="181"/>
      <c r="BH303" s="181"/>
      <c r="BI303" s="181"/>
      <c r="BJ303" s="181"/>
      <c r="BK303" s="181"/>
      <c r="BL303" s="181"/>
      <c r="BM303" s="181"/>
      <c r="BN303" s="181"/>
      <c r="BO303" s="181"/>
      <c r="BP303" s="181"/>
      <c r="BQ303" s="181"/>
      <c r="BR303" s="181"/>
      <c r="BS303" s="181"/>
      <c r="BT303" s="181"/>
      <c r="BU303" s="181"/>
      <c r="BV303" s="181"/>
      <c r="BW303" s="181"/>
      <c r="BX303" s="181"/>
      <c r="BY303" s="181"/>
      <c r="BZ303" s="181"/>
      <c r="CA303" s="181"/>
      <c r="CB303" s="181"/>
      <c r="CC303" s="181"/>
      <c r="CD303" s="1"/>
      <c r="CE303" s="1"/>
      <c r="CG303" s="219"/>
      <c r="CH303" s="219"/>
      <c r="CI303" s="219"/>
      <c r="CJ303" s="219"/>
      <c r="CK303" s="219"/>
      <c r="CL303" s="219"/>
      <c r="CM303" s="219"/>
    </row>
    <row r="304" spans="1:93" s="24" customFormat="1" ht="24" customHeight="1">
      <c r="A304" s="25"/>
      <c r="B304" s="68"/>
      <c r="C304" s="872"/>
      <c r="D304" s="873"/>
      <c r="E304" s="873"/>
      <c r="F304" s="873"/>
      <c r="G304" s="874"/>
      <c r="H304" s="490"/>
      <c r="I304" s="491"/>
      <c r="J304" s="492"/>
      <c r="K304" s="491"/>
      <c r="L304" s="493"/>
      <c r="M304" s="494"/>
      <c r="N304" s="877"/>
      <c r="O304" s="878"/>
      <c r="P304" s="878"/>
      <c r="Q304" s="878"/>
      <c r="R304" s="878"/>
      <c r="S304" s="878"/>
      <c r="T304" s="878"/>
      <c r="U304" s="878"/>
      <c r="V304" s="878"/>
      <c r="W304" s="878"/>
      <c r="X304" s="877"/>
      <c r="Y304" s="878"/>
      <c r="Z304" s="878"/>
      <c r="AA304" s="878"/>
      <c r="AB304" s="878"/>
      <c r="AC304" s="878"/>
      <c r="AD304" s="878"/>
      <c r="AE304" s="878"/>
      <c r="AF304" s="882"/>
      <c r="AG304" s="25"/>
      <c r="AH304" s="675"/>
      <c r="AI304" s="676"/>
      <c r="AJ304" s="676"/>
      <c r="AK304" s="676"/>
      <c r="AL304" s="676"/>
      <c r="AM304" s="676"/>
      <c r="AN304" s="677"/>
      <c r="AO304" s="1"/>
      <c r="AP304" s="181"/>
      <c r="AQ304" s="181"/>
      <c r="AR304" s="181"/>
      <c r="AS304" s="181"/>
      <c r="AT304" s="181"/>
      <c r="AU304" s="181"/>
      <c r="AV304" s="181"/>
      <c r="AW304" s="181"/>
      <c r="AX304" s="181"/>
      <c r="AY304" s="181"/>
      <c r="AZ304" s="181"/>
      <c r="BA304" s="181"/>
      <c r="BB304" s="181"/>
      <c r="BC304" s="181"/>
      <c r="BD304" s="181"/>
      <c r="BE304" s="181"/>
      <c r="BF304" s="181"/>
      <c r="BG304" s="181"/>
      <c r="BH304" s="181"/>
      <c r="BI304" s="181"/>
      <c r="BJ304" s="181"/>
      <c r="BK304" s="181"/>
      <c r="BL304" s="181"/>
      <c r="BM304" s="181"/>
      <c r="BN304" s="181"/>
      <c r="BO304" s="181"/>
      <c r="BP304" s="181"/>
      <c r="BQ304" s="181"/>
      <c r="BR304" s="181"/>
      <c r="BS304" s="181"/>
      <c r="BT304" s="181"/>
      <c r="BU304" s="181"/>
      <c r="BV304" s="181"/>
      <c r="BW304" s="181"/>
      <c r="BX304" s="181"/>
      <c r="BY304" s="181"/>
      <c r="BZ304" s="181"/>
      <c r="CA304" s="181"/>
      <c r="CB304" s="181"/>
      <c r="CC304" s="181"/>
      <c r="CD304" s="1"/>
      <c r="CE304" s="1"/>
      <c r="CG304" s="219"/>
      <c r="CH304" s="219"/>
      <c r="CI304" s="219"/>
      <c r="CJ304" s="219"/>
      <c r="CK304" s="219"/>
      <c r="CL304" s="219"/>
      <c r="CM304" s="219"/>
    </row>
    <row r="305" spans="1:91" s="24" customFormat="1" ht="24" customHeight="1">
      <c r="A305" s="25"/>
      <c r="B305" s="68"/>
      <c r="C305" s="866"/>
      <c r="D305" s="867"/>
      <c r="E305" s="867"/>
      <c r="F305" s="867"/>
      <c r="G305" s="868"/>
      <c r="H305" s="495"/>
      <c r="I305" s="496"/>
      <c r="J305" s="497"/>
      <c r="K305" s="496"/>
      <c r="L305" s="498"/>
      <c r="M305" s="499"/>
      <c r="N305" s="879"/>
      <c r="O305" s="880"/>
      <c r="P305" s="880"/>
      <c r="Q305" s="880"/>
      <c r="R305" s="880"/>
      <c r="S305" s="880"/>
      <c r="T305" s="880"/>
      <c r="U305" s="880"/>
      <c r="V305" s="880"/>
      <c r="W305" s="880"/>
      <c r="X305" s="879"/>
      <c r="Y305" s="880"/>
      <c r="Z305" s="880"/>
      <c r="AA305" s="880"/>
      <c r="AB305" s="880"/>
      <c r="AC305" s="880"/>
      <c r="AD305" s="880"/>
      <c r="AE305" s="880"/>
      <c r="AF305" s="883"/>
      <c r="AG305" s="25"/>
      <c r="AH305" s="220" t="s">
        <v>199</v>
      </c>
      <c r="AI305" s="219"/>
      <c r="AJ305" s="219"/>
      <c r="AK305" s="219"/>
      <c r="AL305" s="219"/>
      <c r="AM305" s="219"/>
      <c r="AN305" s="224"/>
      <c r="AO305" s="1"/>
      <c r="AP305" s="181"/>
      <c r="AQ305" s="181"/>
      <c r="AR305" s="181"/>
      <c r="AS305" s="181"/>
      <c r="AT305" s="181"/>
      <c r="AU305" s="181"/>
      <c r="AV305" s="181"/>
      <c r="AW305" s="181"/>
      <c r="AX305" s="181"/>
      <c r="AY305" s="181"/>
      <c r="AZ305" s="181"/>
      <c r="BA305" s="181"/>
      <c r="BB305" s="181"/>
      <c r="BC305" s="181"/>
      <c r="BD305" s="181"/>
      <c r="BE305" s="181"/>
      <c r="BF305" s="181"/>
      <c r="BG305" s="181"/>
      <c r="BH305" s="181"/>
      <c r="BI305" s="181"/>
      <c r="BJ305" s="181"/>
      <c r="BK305" s="181"/>
      <c r="BL305" s="181"/>
      <c r="BM305" s="181"/>
      <c r="BN305" s="181"/>
      <c r="BO305" s="181"/>
      <c r="BP305" s="181"/>
      <c r="BQ305" s="181"/>
      <c r="BR305" s="181"/>
      <c r="BS305" s="181"/>
      <c r="BT305" s="181"/>
      <c r="BU305" s="181"/>
      <c r="BV305" s="181"/>
      <c r="BW305" s="181"/>
      <c r="BX305" s="181"/>
      <c r="BY305" s="181"/>
      <c r="BZ305" s="181"/>
      <c r="CA305" s="181"/>
      <c r="CB305" s="181"/>
      <c r="CC305" s="181"/>
      <c r="CD305" s="1"/>
      <c r="CE305" s="1"/>
      <c r="CG305" s="219"/>
      <c r="CH305" s="219"/>
      <c r="CI305" s="219"/>
      <c r="CJ305" s="219"/>
      <c r="CK305" s="219"/>
      <c r="CL305" s="219"/>
      <c r="CM305" s="219"/>
    </row>
    <row r="306" spans="1:91" s="24" customFormat="1" ht="24" customHeight="1">
      <c r="A306" s="25"/>
      <c r="B306" s="68"/>
      <c r="C306" s="869" t="s">
        <v>244</v>
      </c>
      <c r="D306" s="870"/>
      <c r="E306" s="870"/>
      <c r="F306" s="870"/>
      <c r="G306" s="871"/>
      <c r="H306" s="485"/>
      <c r="I306" s="486"/>
      <c r="J306" s="487"/>
      <c r="K306" s="486"/>
      <c r="L306" s="488"/>
      <c r="M306" s="489"/>
      <c r="N306" s="875"/>
      <c r="O306" s="876"/>
      <c r="P306" s="876"/>
      <c r="Q306" s="876"/>
      <c r="R306" s="876"/>
      <c r="S306" s="876"/>
      <c r="T306" s="876"/>
      <c r="U306" s="876"/>
      <c r="V306" s="876"/>
      <c r="W306" s="876"/>
      <c r="X306" s="875"/>
      <c r="Y306" s="876"/>
      <c r="Z306" s="876"/>
      <c r="AA306" s="876"/>
      <c r="AB306" s="876"/>
      <c r="AC306" s="876"/>
      <c r="AD306" s="876"/>
      <c r="AE306" s="876"/>
      <c r="AF306" s="881"/>
      <c r="AG306" s="25"/>
      <c r="AH306" s="675" t="s">
        <v>245</v>
      </c>
      <c r="AI306" s="676"/>
      <c r="AJ306" s="676"/>
      <c r="AK306" s="676"/>
      <c r="AL306" s="676"/>
      <c r="AM306" s="676"/>
      <c r="AN306" s="677"/>
      <c r="AO306" s="1"/>
      <c r="AP306" s="181"/>
      <c r="AQ306" s="181"/>
      <c r="AR306" s="181"/>
      <c r="AS306" s="181"/>
      <c r="AT306" s="181"/>
      <c r="AU306" s="181"/>
      <c r="AV306" s="181"/>
      <c r="AW306" s="181"/>
      <c r="AX306" s="181"/>
      <c r="AY306" s="181"/>
      <c r="AZ306" s="181"/>
      <c r="BA306" s="181"/>
      <c r="BB306" s="181"/>
      <c r="BC306" s="181"/>
      <c r="BD306" s="181"/>
      <c r="BE306" s="181"/>
      <c r="BF306" s="181"/>
      <c r="BG306" s="181"/>
      <c r="BH306" s="181"/>
      <c r="BI306" s="181"/>
      <c r="BJ306" s="181"/>
      <c r="BK306" s="181"/>
      <c r="BL306" s="181"/>
      <c r="BM306" s="181"/>
      <c r="BN306" s="181"/>
      <c r="BO306" s="181"/>
      <c r="BP306" s="181"/>
      <c r="BQ306" s="181"/>
      <c r="BR306" s="181"/>
      <c r="BS306" s="181"/>
      <c r="BT306" s="181"/>
      <c r="BU306" s="181"/>
      <c r="BV306" s="181"/>
      <c r="BW306" s="181"/>
      <c r="BX306" s="181"/>
      <c r="BY306" s="181"/>
      <c r="BZ306" s="181"/>
      <c r="CA306" s="181"/>
      <c r="CB306" s="181"/>
      <c r="CC306" s="181"/>
      <c r="CD306" s="1"/>
      <c r="CE306" s="1"/>
    </row>
    <row r="307" spans="1:91" s="24" customFormat="1" ht="24" customHeight="1">
      <c r="A307" s="25"/>
      <c r="B307" s="68"/>
      <c r="C307" s="872"/>
      <c r="D307" s="873"/>
      <c r="E307" s="873"/>
      <c r="F307" s="873"/>
      <c r="G307" s="874"/>
      <c r="H307" s="490"/>
      <c r="I307" s="491"/>
      <c r="J307" s="492"/>
      <c r="K307" s="491"/>
      <c r="L307" s="493"/>
      <c r="M307" s="494"/>
      <c r="N307" s="877"/>
      <c r="O307" s="878"/>
      <c r="P307" s="878"/>
      <c r="Q307" s="878"/>
      <c r="R307" s="878"/>
      <c r="S307" s="878"/>
      <c r="T307" s="878"/>
      <c r="U307" s="878"/>
      <c r="V307" s="878"/>
      <c r="W307" s="878"/>
      <c r="X307" s="877"/>
      <c r="Y307" s="878"/>
      <c r="Z307" s="878"/>
      <c r="AA307" s="878"/>
      <c r="AB307" s="878"/>
      <c r="AC307" s="878"/>
      <c r="AD307" s="878"/>
      <c r="AE307" s="878"/>
      <c r="AF307" s="882"/>
      <c r="AG307" s="25"/>
      <c r="AH307" s="675"/>
      <c r="AI307" s="676"/>
      <c r="AJ307" s="676"/>
      <c r="AK307" s="676"/>
      <c r="AL307" s="676"/>
      <c r="AM307" s="676"/>
      <c r="AN307" s="677"/>
      <c r="AO307" s="1"/>
      <c r="AP307" s="181"/>
      <c r="AQ307" s="181"/>
      <c r="AR307" s="181"/>
      <c r="AS307" s="181"/>
      <c r="AT307" s="181"/>
      <c r="AU307" s="181"/>
      <c r="AV307" s="181"/>
      <c r="AW307" s="181"/>
      <c r="AX307" s="181"/>
      <c r="AY307" s="181"/>
      <c r="AZ307" s="181"/>
      <c r="BA307" s="181"/>
      <c r="BB307" s="181"/>
      <c r="BC307" s="181"/>
      <c r="BD307" s="181"/>
      <c r="BE307" s="181"/>
      <c r="BF307" s="181"/>
      <c r="BG307" s="181"/>
      <c r="BH307" s="181"/>
      <c r="BI307" s="181"/>
      <c r="BJ307" s="181"/>
      <c r="BK307" s="181"/>
      <c r="BL307" s="181"/>
      <c r="BM307" s="181"/>
      <c r="BN307" s="181"/>
      <c r="BO307" s="181"/>
      <c r="BP307" s="181"/>
      <c r="BQ307" s="181"/>
      <c r="BR307" s="181"/>
      <c r="BS307" s="181"/>
      <c r="BT307" s="181"/>
      <c r="BU307" s="181"/>
      <c r="BV307" s="181"/>
      <c r="BW307" s="181"/>
      <c r="BX307" s="181"/>
      <c r="BY307" s="181"/>
      <c r="BZ307" s="181"/>
      <c r="CA307" s="181"/>
      <c r="CB307" s="181"/>
      <c r="CC307" s="181"/>
      <c r="CD307" s="1"/>
      <c r="CE307" s="1"/>
    </row>
    <row r="308" spans="1:91" s="24" customFormat="1" ht="24" customHeight="1">
      <c r="A308" s="25"/>
      <c r="B308" s="68"/>
      <c r="C308" s="866"/>
      <c r="D308" s="867"/>
      <c r="E308" s="867"/>
      <c r="F308" s="867"/>
      <c r="G308" s="868"/>
      <c r="H308" s="495"/>
      <c r="I308" s="496"/>
      <c r="J308" s="497"/>
      <c r="K308" s="496"/>
      <c r="L308" s="498"/>
      <c r="M308" s="499"/>
      <c r="N308" s="879"/>
      <c r="O308" s="880"/>
      <c r="P308" s="880"/>
      <c r="Q308" s="880"/>
      <c r="R308" s="880"/>
      <c r="S308" s="880"/>
      <c r="T308" s="880"/>
      <c r="U308" s="880"/>
      <c r="V308" s="880"/>
      <c r="W308" s="880"/>
      <c r="X308" s="879"/>
      <c r="Y308" s="880"/>
      <c r="Z308" s="880"/>
      <c r="AA308" s="880"/>
      <c r="AB308" s="880"/>
      <c r="AC308" s="880"/>
      <c r="AD308" s="880"/>
      <c r="AE308" s="880"/>
      <c r="AF308" s="883"/>
      <c r="AG308" s="25"/>
      <c r="AH308" s="675"/>
      <c r="AI308" s="676"/>
      <c r="AJ308" s="676"/>
      <c r="AK308" s="676"/>
      <c r="AL308" s="676"/>
      <c r="AM308" s="676"/>
      <c r="AN308" s="677"/>
      <c r="AO308" s="1"/>
      <c r="AP308" s="181"/>
      <c r="AQ308" s="181"/>
      <c r="AR308" s="181"/>
      <c r="AS308" s="181"/>
      <c r="AT308" s="181"/>
      <c r="AU308" s="181"/>
      <c r="AV308" s="181"/>
      <c r="AW308" s="181"/>
      <c r="AX308" s="181"/>
      <c r="AY308" s="181"/>
      <c r="AZ308" s="181"/>
      <c r="BA308" s="181"/>
      <c r="BB308" s="181"/>
      <c r="BC308" s="181"/>
      <c r="BD308" s="181"/>
      <c r="BE308" s="181"/>
      <c r="BF308" s="181"/>
      <c r="BG308" s="181"/>
      <c r="BH308" s="181"/>
      <c r="BI308" s="181"/>
      <c r="BJ308" s="181"/>
      <c r="BK308" s="181"/>
      <c r="BL308" s="181"/>
      <c r="BM308" s="181"/>
      <c r="BN308" s="181"/>
      <c r="BO308" s="181"/>
      <c r="BP308" s="181"/>
      <c r="BQ308" s="181"/>
      <c r="BR308" s="181"/>
      <c r="BS308" s="181"/>
      <c r="BT308" s="181"/>
      <c r="BU308" s="181"/>
      <c r="BV308" s="181"/>
      <c r="BW308" s="181"/>
      <c r="BX308" s="181"/>
      <c r="BY308" s="181"/>
      <c r="BZ308" s="181"/>
      <c r="CA308" s="181"/>
      <c r="CB308" s="181"/>
      <c r="CC308" s="181"/>
      <c r="CD308" s="1"/>
      <c r="CE308" s="1"/>
    </row>
    <row r="309" spans="1:91" s="24" customFormat="1" ht="5.45" customHeight="1">
      <c r="A309" s="25"/>
      <c r="B309" s="68"/>
      <c r="C309" s="466"/>
      <c r="D309" s="466"/>
      <c r="E309" s="466"/>
      <c r="F309" s="466"/>
      <c r="G309" s="466"/>
      <c r="H309" s="467"/>
      <c r="I309" s="467"/>
      <c r="J309" s="467"/>
      <c r="K309" s="467"/>
      <c r="L309" s="154"/>
      <c r="M309" s="154"/>
      <c r="N309" s="84"/>
      <c r="O309" s="84"/>
      <c r="P309" s="84"/>
      <c r="Q309" s="84"/>
      <c r="R309" s="84"/>
      <c r="S309" s="84"/>
      <c r="T309" s="84"/>
      <c r="U309" s="84"/>
      <c r="V309" s="84"/>
      <c r="W309" s="84"/>
      <c r="X309" s="269"/>
      <c r="Y309" s="269"/>
      <c r="Z309" s="269"/>
      <c r="AA309" s="269"/>
      <c r="AB309" s="269"/>
      <c r="AC309" s="269"/>
      <c r="AD309" s="269"/>
      <c r="AE309" s="269"/>
      <c r="AF309" s="269"/>
      <c r="AG309" s="25"/>
      <c r="AH309" s="556"/>
      <c r="AI309" s="557"/>
      <c r="AJ309" s="557"/>
      <c r="AK309" s="557"/>
      <c r="AL309" s="557"/>
      <c r="AM309" s="557"/>
      <c r="AN309" s="558"/>
      <c r="AO309" s="1"/>
      <c r="AP309" s="181"/>
      <c r="AQ309" s="181"/>
      <c r="AR309" s="181"/>
      <c r="AS309" s="181"/>
      <c r="AT309" s="181"/>
      <c r="AU309" s="181"/>
      <c r="AV309" s="181"/>
      <c r="AW309" s="181"/>
      <c r="AX309" s="181"/>
      <c r="AY309" s="181"/>
      <c r="AZ309" s="181"/>
      <c r="BA309" s="181"/>
      <c r="BB309" s="181"/>
      <c r="BC309" s="181"/>
      <c r="BD309" s="181"/>
      <c r="BE309" s="181"/>
      <c r="BF309" s="181"/>
      <c r="BG309" s="181"/>
      <c r="BH309" s="181"/>
      <c r="BI309" s="181"/>
      <c r="BJ309" s="181"/>
      <c r="BK309" s="181"/>
      <c r="BL309" s="181"/>
      <c r="BM309" s="181"/>
      <c r="BN309" s="181"/>
      <c r="BO309" s="181"/>
      <c r="BP309" s="181"/>
      <c r="BQ309" s="181"/>
      <c r="BR309" s="181"/>
      <c r="BS309" s="181"/>
      <c r="BT309" s="181"/>
      <c r="BU309" s="181"/>
      <c r="BV309" s="181"/>
      <c r="BW309" s="181"/>
      <c r="BX309" s="181"/>
      <c r="BY309" s="181"/>
      <c r="BZ309" s="181"/>
      <c r="CA309" s="181"/>
      <c r="CB309" s="181"/>
      <c r="CC309" s="181"/>
      <c r="CD309" s="1"/>
      <c r="CE309" s="1"/>
    </row>
    <row r="310" spans="1:91" s="24" customFormat="1" ht="6" customHeight="1">
      <c r="A310" s="25"/>
      <c r="B310" s="68"/>
      <c r="C310" s="14"/>
      <c r="AG310" s="25"/>
      <c r="AH310" s="234"/>
      <c r="AI310" s="219"/>
      <c r="AJ310" s="219"/>
      <c r="AK310" s="219"/>
      <c r="AL310" s="219"/>
      <c r="AM310" s="219"/>
      <c r="AN310" s="224"/>
      <c r="AO310" s="1"/>
      <c r="AP310" s="181"/>
      <c r="AQ310" s="181"/>
      <c r="AR310" s="181"/>
      <c r="AS310" s="181"/>
      <c r="AT310" s="181"/>
      <c r="AU310" s="181"/>
      <c r="AV310" s="181"/>
      <c r="AW310" s="181"/>
      <c r="AX310" s="181"/>
      <c r="AY310" s="181"/>
      <c r="AZ310" s="181"/>
      <c r="BA310" s="181"/>
      <c r="BB310" s="181"/>
      <c r="BC310" s="181"/>
      <c r="BD310" s="181"/>
      <c r="BE310" s="181"/>
      <c r="BF310" s="181"/>
      <c r="BG310" s="181"/>
      <c r="BH310" s="181"/>
      <c r="BI310" s="181"/>
      <c r="BJ310" s="181"/>
      <c r="BK310" s="181"/>
      <c r="BL310" s="181"/>
      <c r="BM310" s="181"/>
      <c r="BN310" s="181"/>
      <c r="BO310" s="181"/>
      <c r="BP310" s="181"/>
      <c r="BQ310" s="181"/>
      <c r="BR310" s="181"/>
      <c r="BS310" s="181"/>
      <c r="BT310" s="181"/>
      <c r="BU310" s="181"/>
      <c r="BV310" s="181"/>
      <c r="BW310" s="181"/>
      <c r="BX310" s="181"/>
      <c r="BY310" s="181"/>
      <c r="BZ310" s="181"/>
      <c r="CA310" s="181"/>
      <c r="CB310" s="181"/>
      <c r="CC310" s="181"/>
      <c r="CD310" s="1"/>
      <c r="CE310" s="1"/>
      <c r="CG310" s="83"/>
      <c r="CH310" s="51"/>
      <c r="CI310" s="97"/>
      <c r="CJ310" s="97"/>
    </row>
    <row r="311" spans="1:91" s="51" customFormat="1" ht="5.45" customHeight="1">
      <c r="B311" s="116"/>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H311" s="247"/>
      <c r="AI311" s="219"/>
      <c r="AJ311" s="219"/>
      <c r="AK311" s="219"/>
      <c r="AL311" s="219"/>
      <c r="AM311" s="219"/>
      <c r="AN311" s="224"/>
      <c r="AP311" s="181"/>
      <c r="AQ311" s="181"/>
      <c r="AR311" s="181"/>
      <c r="AS311" s="181"/>
      <c r="AT311" s="181"/>
      <c r="AU311" s="181"/>
      <c r="AV311" s="181"/>
      <c r="AW311" s="181"/>
      <c r="AX311" s="181"/>
      <c r="AY311" s="181"/>
      <c r="AZ311" s="181"/>
      <c r="BA311" s="181"/>
      <c r="BB311" s="181"/>
      <c r="BC311" s="181"/>
      <c r="BD311" s="181"/>
      <c r="BE311" s="181"/>
      <c r="BF311" s="181"/>
      <c r="BG311" s="181"/>
      <c r="BH311" s="181"/>
      <c r="BI311" s="181"/>
      <c r="BJ311" s="181"/>
      <c r="BK311" s="181"/>
      <c r="BL311" s="181"/>
      <c r="BM311" s="181"/>
      <c r="BN311" s="181"/>
      <c r="BO311" s="181"/>
      <c r="BP311" s="181"/>
      <c r="BQ311" s="181"/>
      <c r="BR311" s="181"/>
      <c r="BS311" s="181"/>
      <c r="BT311" s="181"/>
      <c r="BU311" s="181"/>
      <c r="BV311" s="181"/>
      <c r="BW311" s="181"/>
      <c r="BX311" s="181"/>
      <c r="BY311" s="181"/>
      <c r="BZ311" s="181"/>
      <c r="CA311" s="181"/>
      <c r="CB311" s="181"/>
      <c r="CC311" s="181"/>
    </row>
    <row r="312" spans="1:91" s="24" customFormat="1" ht="18" customHeight="1">
      <c r="A312" s="25"/>
      <c r="B312" s="275">
        <v>3</v>
      </c>
      <c r="C312" s="206" t="s">
        <v>246</v>
      </c>
      <c r="D312" s="42"/>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20"/>
      <c r="AI312" s="213"/>
      <c r="AJ312" s="213"/>
      <c r="AK312" s="213"/>
      <c r="AL312" s="214"/>
      <c r="AM312" s="214"/>
      <c r="AN312" s="221"/>
      <c r="AO312" s="1"/>
      <c r="AP312" s="181"/>
      <c r="AQ312" s="181"/>
      <c r="AR312" s="181"/>
      <c r="AS312" s="181"/>
      <c r="AT312" s="181"/>
      <c r="AU312" s="181"/>
      <c r="AV312" s="181"/>
      <c r="AW312" s="181"/>
      <c r="AX312" s="181"/>
      <c r="AY312" s="181"/>
      <c r="AZ312" s="181"/>
      <c r="BA312" s="181"/>
      <c r="BB312" s="181"/>
      <c r="BC312" s="181"/>
      <c r="BD312" s="181"/>
      <c r="BE312" s="181"/>
      <c r="BF312" s="181"/>
      <c r="BG312" s="181"/>
      <c r="BH312" s="181"/>
      <c r="BI312" s="181"/>
      <c r="BJ312" s="181"/>
      <c r="BK312" s="181"/>
      <c r="BL312" s="181"/>
      <c r="BM312" s="181"/>
      <c r="BN312" s="181"/>
      <c r="BO312" s="181"/>
      <c r="BP312" s="181"/>
      <c r="BQ312" s="181"/>
      <c r="BR312" s="181"/>
      <c r="BS312" s="181"/>
      <c r="BT312" s="181"/>
      <c r="BU312" s="181"/>
      <c r="BV312" s="181"/>
      <c r="BW312" s="181"/>
      <c r="BX312" s="181"/>
      <c r="BY312" s="181"/>
      <c r="BZ312" s="181"/>
      <c r="CA312" s="181"/>
      <c r="CB312" s="181"/>
      <c r="CC312" s="181"/>
    </row>
    <row r="313" spans="1:91" s="24" customFormat="1" ht="18" customHeight="1">
      <c r="A313" s="25"/>
      <c r="B313" s="70"/>
      <c r="C313" s="706" t="s">
        <v>920</v>
      </c>
      <c r="D313" s="706"/>
      <c r="E313" s="706"/>
      <c r="F313" s="706"/>
      <c r="G313" s="706"/>
      <c r="H313" s="706"/>
      <c r="I313" s="706"/>
      <c r="J313" s="706"/>
      <c r="K313" s="706"/>
      <c r="L313" s="706"/>
      <c r="M313" s="706"/>
      <c r="N313" s="706"/>
      <c r="O313" s="706"/>
      <c r="P313" s="706"/>
      <c r="Q313" s="706"/>
      <c r="R313" s="706"/>
      <c r="S313" s="706"/>
      <c r="T313" s="706"/>
      <c r="U313" s="706"/>
      <c r="V313" s="706"/>
      <c r="W313" s="706"/>
      <c r="X313" s="706"/>
      <c r="Y313" s="706"/>
      <c r="Z313" s="706"/>
      <c r="AA313" s="706"/>
      <c r="AB313" s="706"/>
      <c r="AC313" s="706"/>
      <c r="AD313" s="706"/>
      <c r="AE313" s="706"/>
      <c r="AF313" s="706"/>
      <c r="AG313" s="25"/>
      <c r="AH313" s="220" t="s">
        <v>83</v>
      </c>
      <c r="AI313" s="219"/>
      <c r="AJ313" s="219"/>
      <c r="AK313" s="219"/>
      <c r="AL313" s="219"/>
      <c r="AM313" s="219"/>
      <c r="AN313" s="224"/>
      <c r="AO313" s="1"/>
      <c r="AP313" s="181"/>
      <c r="AQ313" s="181"/>
      <c r="AR313" s="181"/>
      <c r="AS313" s="181"/>
      <c r="AT313" s="181"/>
      <c r="AU313" s="181"/>
      <c r="AV313" s="181"/>
      <c r="AW313" s="181"/>
      <c r="AX313" s="181"/>
      <c r="AY313" s="181"/>
      <c r="AZ313" s="181"/>
      <c r="BA313" s="181"/>
      <c r="BB313" s="181"/>
      <c r="BC313" s="181"/>
      <c r="BD313" s="181"/>
      <c r="BE313" s="181"/>
      <c r="BF313" s="181"/>
      <c r="BG313" s="181"/>
      <c r="BH313" s="181"/>
      <c r="BI313" s="181"/>
      <c r="BJ313" s="181"/>
      <c r="BK313" s="181"/>
      <c r="BL313" s="181"/>
      <c r="BM313" s="181"/>
      <c r="BN313" s="181"/>
      <c r="BO313" s="181"/>
      <c r="BP313" s="181"/>
      <c r="BQ313" s="181"/>
      <c r="BR313" s="181"/>
      <c r="BS313" s="181"/>
      <c r="BT313" s="181"/>
      <c r="BU313" s="181"/>
      <c r="BV313" s="181"/>
      <c r="BW313" s="181"/>
      <c r="BX313" s="181"/>
      <c r="BY313" s="181"/>
      <c r="BZ313" s="181"/>
      <c r="CA313" s="181"/>
      <c r="CB313" s="181"/>
      <c r="CC313" s="181"/>
    </row>
    <row r="314" spans="1:91" s="24" customFormat="1" ht="21" customHeight="1">
      <c r="A314" s="25"/>
      <c r="B314" s="70"/>
      <c r="C314" s="706"/>
      <c r="D314" s="706"/>
      <c r="E314" s="706"/>
      <c r="F314" s="706"/>
      <c r="G314" s="706"/>
      <c r="H314" s="706"/>
      <c r="I314" s="706"/>
      <c r="J314" s="706"/>
      <c r="K314" s="706"/>
      <c r="L314" s="706"/>
      <c r="M314" s="706"/>
      <c r="N314" s="706"/>
      <c r="O314" s="706"/>
      <c r="P314" s="706"/>
      <c r="Q314" s="706"/>
      <c r="R314" s="706"/>
      <c r="S314" s="706"/>
      <c r="T314" s="706"/>
      <c r="U314" s="706"/>
      <c r="V314" s="706"/>
      <c r="W314" s="706"/>
      <c r="X314" s="706"/>
      <c r="Y314" s="706"/>
      <c r="Z314" s="706"/>
      <c r="AA314" s="706"/>
      <c r="AB314" s="706"/>
      <c r="AC314" s="706"/>
      <c r="AD314" s="706"/>
      <c r="AE314" s="706"/>
      <c r="AF314" s="706"/>
      <c r="AG314" s="25"/>
      <c r="AH314" s="675" t="s">
        <v>247</v>
      </c>
      <c r="AI314" s="676"/>
      <c r="AJ314" s="676"/>
      <c r="AK314" s="676"/>
      <c r="AL314" s="676"/>
      <c r="AM314" s="676"/>
      <c r="AN314" s="677"/>
      <c r="AO314" s="1"/>
      <c r="AP314" s="181"/>
      <c r="AQ314" s="181"/>
      <c r="AR314" s="181"/>
      <c r="AS314" s="181"/>
      <c r="AT314" s="181"/>
      <c r="AU314" s="181"/>
      <c r="AV314" s="181"/>
      <c r="AW314" s="181"/>
      <c r="AX314" s="181"/>
      <c r="AY314" s="181"/>
      <c r="AZ314" s="181"/>
      <c r="BA314" s="181"/>
      <c r="BB314" s="181"/>
      <c r="BC314" s="181"/>
      <c r="BD314" s="181"/>
      <c r="BE314" s="181"/>
      <c r="BF314" s="181"/>
      <c r="BG314" s="181"/>
      <c r="BH314" s="181"/>
      <c r="BI314" s="181"/>
      <c r="BJ314" s="181"/>
      <c r="BK314" s="181"/>
      <c r="BL314" s="181"/>
      <c r="BM314" s="181"/>
      <c r="BN314" s="181"/>
      <c r="BO314" s="181"/>
      <c r="BP314" s="181"/>
      <c r="BQ314" s="181"/>
      <c r="BR314" s="181"/>
      <c r="BS314" s="181"/>
      <c r="BT314" s="181"/>
      <c r="BU314" s="181"/>
      <c r="BV314" s="181"/>
      <c r="BW314" s="181"/>
      <c r="BX314" s="181"/>
      <c r="BY314" s="181"/>
      <c r="BZ314" s="181"/>
      <c r="CA314" s="181"/>
      <c r="CB314" s="181"/>
      <c r="CC314" s="181"/>
    </row>
    <row r="315" spans="1:91" s="24" customFormat="1" ht="24.6" customHeight="1">
      <c r="A315" s="25"/>
      <c r="B315" s="70"/>
      <c r="C315" s="473" t="s">
        <v>99</v>
      </c>
      <c r="D315" s="862" t="s">
        <v>921</v>
      </c>
      <c r="E315" s="862"/>
      <c r="F315" s="862"/>
      <c r="G315" s="862"/>
      <c r="H315" s="862"/>
      <c r="I315" s="862"/>
      <c r="J315" s="862"/>
      <c r="K315" s="862"/>
      <c r="L315" s="862"/>
      <c r="M315" s="862"/>
      <c r="N315" s="862"/>
      <c r="O315" s="862"/>
      <c r="P315" s="862"/>
      <c r="Q315" s="862"/>
      <c r="R315" s="862"/>
      <c r="S315" s="862"/>
      <c r="T315" s="862"/>
      <c r="U315" s="862"/>
      <c r="V315" s="862"/>
      <c r="W315" s="862"/>
      <c r="X315" s="862"/>
      <c r="Y315" s="862"/>
      <c r="Z315" s="862"/>
      <c r="AA315" s="862"/>
      <c r="AB315" s="862"/>
      <c r="AC315" s="862"/>
      <c r="AD315" s="862"/>
      <c r="AE315" s="862"/>
      <c r="AF315" s="863"/>
      <c r="AG315" s="25"/>
      <c r="AH315" s="675"/>
      <c r="AI315" s="676"/>
      <c r="AJ315" s="676"/>
      <c r="AK315" s="676"/>
      <c r="AL315" s="676"/>
      <c r="AM315" s="676"/>
      <c r="AN315" s="677"/>
      <c r="AO315" s="1"/>
      <c r="AP315" s="181"/>
      <c r="AQ315" s="181"/>
      <c r="AR315" s="181"/>
      <c r="AS315" s="181"/>
      <c r="AT315" s="181"/>
      <c r="AU315" s="181"/>
      <c r="AV315" s="181"/>
      <c r="AW315" s="181"/>
      <c r="AX315" s="181"/>
      <c r="AY315" s="181"/>
      <c r="AZ315" s="181"/>
      <c r="BA315" s="181"/>
      <c r="BB315" s="181"/>
      <c r="BC315" s="181"/>
      <c r="BD315" s="181"/>
      <c r="BE315" s="181"/>
      <c r="BF315" s="181"/>
      <c r="BG315" s="181"/>
      <c r="BH315" s="181"/>
      <c r="BI315" s="181"/>
      <c r="BJ315" s="181"/>
      <c r="BK315" s="181"/>
      <c r="BL315" s="181"/>
      <c r="BM315" s="181"/>
      <c r="BN315" s="181"/>
      <c r="BO315" s="181"/>
      <c r="BP315" s="181"/>
      <c r="BQ315" s="181"/>
      <c r="BR315" s="181"/>
      <c r="BS315" s="181"/>
      <c r="BT315" s="181"/>
      <c r="BU315" s="181"/>
      <c r="BV315" s="181"/>
      <c r="BW315" s="181"/>
      <c r="BX315" s="181"/>
      <c r="BY315" s="181"/>
      <c r="BZ315" s="181"/>
      <c r="CA315" s="181"/>
      <c r="CB315" s="181"/>
      <c r="CC315" s="181"/>
    </row>
    <row r="316" spans="1:91" s="24" customFormat="1" ht="16.7" customHeight="1">
      <c r="A316" s="25"/>
      <c r="B316" s="70"/>
      <c r="C316" s="474" t="s">
        <v>103</v>
      </c>
      <c r="D316" s="864" t="s">
        <v>248</v>
      </c>
      <c r="E316" s="864"/>
      <c r="F316" s="864"/>
      <c r="G316" s="864"/>
      <c r="H316" s="864"/>
      <c r="I316" s="864"/>
      <c r="J316" s="864"/>
      <c r="K316" s="864"/>
      <c r="L316" s="864"/>
      <c r="M316" s="864"/>
      <c r="N316" s="864"/>
      <c r="O316" s="864"/>
      <c r="P316" s="864"/>
      <c r="Q316" s="864"/>
      <c r="R316" s="864"/>
      <c r="S316" s="864"/>
      <c r="T316" s="864"/>
      <c r="U316" s="864"/>
      <c r="V316" s="864"/>
      <c r="W316" s="864"/>
      <c r="X316" s="864"/>
      <c r="Y316" s="864"/>
      <c r="Z316" s="864"/>
      <c r="AA316" s="864"/>
      <c r="AB316" s="864"/>
      <c r="AC316" s="864"/>
      <c r="AD316" s="864"/>
      <c r="AE316" s="864"/>
      <c r="AF316" s="865"/>
      <c r="AG316" s="25"/>
      <c r="AH316" s="675"/>
      <c r="AI316" s="676"/>
      <c r="AJ316" s="676"/>
      <c r="AK316" s="676"/>
      <c r="AL316" s="676"/>
      <c r="AM316" s="676"/>
      <c r="AN316" s="677"/>
      <c r="AO316" s="1"/>
      <c r="AP316" s="181"/>
      <c r="AQ316" s="181"/>
      <c r="AR316" s="181"/>
      <c r="AS316" s="181"/>
      <c r="AT316" s="181"/>
      <c r="AU316" s="181"/>
      <c r="AV316" s="181"/>
      <c r="AW316" s="181"/>
      <c r="AX316" s="181"/>
      <c r="AY316" s="181"/>
      <c r="AZ316" s="181"/>
      <c r="BA316" s="181"/>
      <c r="BB316" s="181"/>
      <c r="BC316" s="181"/>
      <c r="BD316" s="181"/>
      <c r="BE316" s="181"/>
      <c r="BF316" s="181"/>
      <c r="BG316" s="181"/>
      <c r="BH316" s="181"/>
      <c r="BI316" s="181"/>
      <c r="BJ316" s="181"/>
      <c r="BK316" s="181"/>
      <c r="BL316" s="181"/>
      <c r="BM316" s="181"/>
      <c r="BN316" s="181"/>
      <c r="BO316" s="181"/>
      <c r="BP316" s="181"/>
      <c r="BQ316" s="181"/>
      <c r="BR316" s="181"/>
      <c r="BS316" s="181"/>
      <c r="BT316" s="181"/>
      <c r="BU316" s="181"/>
      <c r="BV316" s="181"/>
      <c r="BW316" s="181"/>
      <c r="BX316" s="181"/>
      <c r="BY316" s="181"/>
      <c r="BZ316" s="181"/>
      <c r="CA316" s="181"/>
      <c r="CB316" s="181"/>
      <c r="CC316" s="181"/>
    </row>
    <row r="317" spans="1:91" s="24" customFormat="1" ht="39" customHeight="1">
      <c r="A317" s="25"/>
      <c r="B317" s="70"/>
      <c r="C317" s="475" t="s">
        <v>107</v>
      </c>
      <c r="D317" s="864" t="s">
        <v>922</v>
      </c>
      <c r="E317" s="864"/>
      <c r="F317" s="864"/>
      <c r="G317" s="864"/>
      <c r="H317" s="864"/>
      <c r="I317" s="864"/>
      <c r="J317" s="864"/>
      <c r="K317" s="864"/>
      <c r="L317" s="864"/>
      <c r="M317" s="864"/>
      <c r="N317" s="864"/>
      <c r="O317" s="864"/>
      <c r="P317" s="864"/>
      <c r="Q317" s="864"/>
      <c r="R317" s="864"/>
      <c r="S317" s="864"/>
      <c r="T317" s="864"/>
      <c r="U317" s="864"/>
      <c r="V317" s="864"/>
      <c r="W317" s="864"/>
      <c r="X317" s="864"/>
      <c r="Y317" s="864"/>
      <c r="Z317" s="864"/>
      <c r="AA317" s="864"/>
      <c r="AB317" s="864"/>
      <c r="AC317" s="864"/>
      <c r="AD317" s="864"/>
      <c r="AE317" s="864"/>
      <c r="AF317" s="865"/>
      <c r="AG317" s="25"/>
      <c r="AH317" s="675"/>
      <c r="AI317" s="676"/>
      <c r="AJ317" s="676"/>
      <c r="AK317" s="676"/>
      <c r="AL317" s="676"/>
      <c r="AM317" s="676"/>
      <c r="AN317" s="677"/>
      <c r="AO317" s="1"/>
      <c r="AP317" s="181"/>
      <c r="AQ317" s="181"/>
      <c r="AR317" s="181"/>
      <c r="AS317" s="181"/>
      <c r="AT317" s="181"/>
      <c r="AU317" s="181"/>
      <c r="AV317" s="181"/>
      <c r="AW317" s="181"/>
      <c r="AX317" s="181"/>
      <c r="AY317" s="181"/>
      <c r="AZ317" s="181"/>
      <c r="BA317" s="181"/>
      <c r="BB317" s="181"/>
      <c r="BC317" s="181"/>
      <c r="BD317" s="181"/>
      <c r="BE317" s="181"/>
      <c r="BF317" s="181"/>
      <c r="BG317" s="181"/>
      <c r="BH317" s="181"/>
      <c r="BI317" s="181"/>
      <c r="BJ317" s="181"/>
      <c r="BK317" s="181"/>
      <c r="BL317" s="181"/>
      <c r="BM317" s="181"/>
      <c r="BN317" s="181"/>
      <c r="BO317" s="181"/>
      <c r="BP317" s="181"/>
      <c r="BQ317" s="181"/>
      <c r="BR317" s="181"/>
      <c r="BS317" s="181"/>
      <c r="BT317" s="181"/>
      <c r="BU317" s="181"/>
      <c r="BV317" s="181"/>
      <c r="BW317" s="181"/>
      <c r="BX317" s="181"/>
      <c r="BY317" s="181"/>
      <c r="BZ317" s="181"/>
      <c r="CA317" s="181"/>
      <c r="CB317" s="181"/>
      <c r="CC317" s="181"/>
    </row>
    <row r="318" spans="1:91" s="24" customFormat="1" ht="39" customHeight="1">
      <c r="A318" s="25"/>
      <c r="B318" s="70"/>
      <c r="C318" s="475" t="s">
        <v>111</v>
      </c>
      <c r="D318" s="857" t="s">
        <v>923</v>
      </c>
      <c r="E318" s="857"/>
      <c r="F318" s="857"/>
      <c r="G318" s="857"/>
      <c r="H318" s="857"/>
      <c r="I318" s="857"/>
      <c r="J318" s="857"/>
      <c r="K318" s="857"/>
      <c r="L318" s="857"/>
      <c r="M318" s="857"/>
      <c r="N318" s="857"/>
      <c r="O318" s="857"/>
      <c r="P318" s="857"/>
      <c r="Q318" s="857"/>
      <c r="R318" s="857"/>
      <c r="S318" s="857"/>
      <c r="T318" s="857"/>
      <c r="U318" s="857"/>
      <c r="V318" s="857"/>
      <c r="W318" s="857"/>
      <c r="X318" s="857"/>
      <c r="Y318" s="857"/>
      <c r="Z318" s="857"/>
      <c r="AA318" s="857"/>
      <c r="AB318" s="857"/>
      <c r="AC318" s="857"/>
      <c r="AD318" s="857"/>
      <c r="AE318" s="857"/>
      <c r="AF318" s="858"/>
      <c r="AG318" s="25"/>
      <c r="AH318" s="220"/>
      <c r="AI318" s="219"/>
      <c r="AJ318" s="219"/>
      <c r="AK318" s="219"/>
      <c r="AL318" s="219"/>
      <c r="AM318" s="219"/>
      <c r="AN318" s="224"/>
      <c r="AO318" s="1"/>
      <c r="AP318" s="181"/>
      <c r="AQ318" s="181"/>
      <c r="AR318" s="181"/>
      <c r="AS318" s="181"/>
      <c r="AT318" s="181"/>
      <c r="AU318" s="181"/>
      <c r="AV318" s="181"/>
      <c r="AW318" s="181"/>
      <c r="AX318" s="181"/>
      <c r="AY318" s="181"/>
      <c r="AZ318" s="181"/>
      <c r="BA318" s="181"/>
      <c r="BB318" s="181"/>
      <c r="BC318" s="181"/>
      <c r="BD318" s="181"/>
      <c r="BE318" s="181"/>
      <c r="BF318" s="181"/>
      <c r="BG318" s="181"/>
      <c r="BH318" s="181"/>
      <c r="BI318" s="181"/>
      <c r="BJ318" s="181"/>
      <c r="BK318" s="181"/>
      <c r="BL318" s="181"/>
      <c r="BM318" s="181"/>
      <c r="BN318" s="181"/>
      <c r="BO318" s="181"/>
      <c r="BP318" s="181"/>
      <c r="BQ318" s="181"/>
      <c r="BR318" s="181"/>
      <c r="BS318" s="181"/>
      <c r="BT318" s="181"/>
      <c r="BU318" s="181"/>
      <c r="BV318" s="181"/>
      <c r="BW318" s="181"/>
      <c r="BX318" s="181"/>
      <c r="BY318" s="181"/>
      <c r="BZ318" s="181"/>
      <c r="CA318" s="181"/>
      <c r="CB318" s="181"/>
      <c r="CC318" s="181"/>
    </row>
    <row r="319" spans="1:91" s="24" customFormat="1" ht="7.35" customHeight="1">
      <c r="A319" s="25"/>
      <c r="B319" s="70"/>
      <c r="C319" s="277"/>
      <c r="D319" s="560"/>
      <c r="E319" s="560"/>
      <c r="F319" s="560"/>
      <c r="G319" s="560"/>
      <c r="H319" s="560"/>
      <c r="I319" s="560"/>
      <c r="J319" s="560"/>
      <c r="K319" s="560"/>
      <c r="L319" s="560"/>
      <c r="M319" s="560"/>
      <c r="N319" s="560"/>
      <c r="O319" s="560"/>
      <c r="P319" s="560"/>
      <c r="Q319" s="560"/>
      <c r="R319" s="560"/>
      <c r="S319" s="560"/>
      <c r="T319" s="560"/>
      <c r="U319" s="560"/>
      <c r="V319" s="560"/>
      <c r="W319" s="560"/>
      <c r="X319" s="560"/>
      <c r="Y319" s="560"/>
      <c r="Z319" s="560"/>
      <c r="AA319" s="560"/>
      <c r="AB319" s="560"/>
      <c r="AC319" s="560"/>
      <c r="AD319" s="560"/>
      <c r="AE319" s="560"/>
      <c r="AF319" s="560"/>
      <c r="AG319" s="25"/>
      <c r="AH319" s="250"/>
      <c r="AI319" s="219"/>
      <c r="AJ319" s="219"/>
      <c r="AK319" s="219"/>
      <c r="AL319" s="219"/>
      <c r="AM319" s="219"/>
      <c r="AN319" s="224"/>
      <c r="AO319" s="1"/>
      <c r="AP319" s="181"/>
      <c r="AQ319" s="181"/>
      <c r="AR319" s="181"/>
      <c r="AS319" s="181"/>
      <c r="AT319" s="181"/>
      <c r="AU319" s="181"/>
      <c r="AV319" s="181"/>
      <c r="AW319" s="181"/>
      <c r="AX319" s="181"/>
      <c r="AY319" s="181"/>
      <c r="AZ319" s="181"/>
      <c r="BA319" s="181"/>
      <c r="BB319" s="181"/>
      <c r="BC319" s="181"/>
      <c r="BD319" s="181"/>
      <c r="BE319" s="181"/>
      <c r="BF319" s="181"/>
      <c r="BG319" s="181"/>
      <c r="BH319" s="181"/>
      <c r="BI319" s="181"/>
      <c r="BJ319" s="181"/>
      <c r="BK319" s="181"/>
      <c r="BL319" s="181"/>
      <c r="BM319" s="181"/>
      <c r="BN319" s="181"/>
      <c r="BO319" s="181"/>
      <c r="BP319" s="181"/>
      <c r="BQ319" s="181"/>
      <c r="BR319" s="181"/>
      <c r="BS319" s="181"/>
      <c r="BT319" s="181"/>
      <c r="BU319" s="181"/>
      <c r="BV319" s="181"/>
      <c r="BW319" s="181"/>
      <c r="BX319" s="181"/>
      <c r="BY319" s="181"/>
      <c r="BZ319" s="181"/>
      <c r="CA319" s="181"/>
      <c r="CB319" s="181"/>
      <c r="CC319" s="181"/>
    </row>
    <row r="320" spans="1:91" s="24" customFormat="1" ht="15" customHeight="1">
      <c r="A320" s="25"/>
      <c r="B320" s="70"/>
      <c r="C320" s="794" t="s">
        <v>249</v>
      </c>
      <c r="D320" s="796" t="s">
        <v>815</v>
      </c>
      <c r="E320" s="796"/>
      <c r="F320" s="796"/>
      <c r="G320" s="796"/>
      <c r="H320" s="797"/>
      <c r="I320" s="800" t="s">
        <v>250</v>
      </c>
      <c r="J320" s="801"/>
      <c r="K320" s="801"/>
      <c r="L320" s="859"/>
      <c r="M320" s="860" t="s">
        <v>251</v>
      </c>
      <c r="N320" s="801"/>
      <c r="O320" s="801"/>
      <c r="P320" s="801"/>
      <c r="Q320" s="801"/>
      <c r="R320" s="801"/>
      <c r="S320" s="801"/>
      <c r="T320" s="861"/>
      <c r="U320" s="800" t="s">
        <v>250</v>
      </c>
      <c r="V320" s="801"/>
      <c r="W320" s="801"/>
      <c r="X320" s="859"/>
      <c r="Y320" s="860" t="s">
        <v>251</v>
      </c>
      <c r="Z320" s="801"/>
      <c r="AA320" s="801"/>
      <c r="AB320" s="801"/>
      <c r="AC320" s="801"/>
      <c r="AD320" s="801"/>
      <c r="AE320" s="801"/>
      <c r="AF320" s="861"/>
      <c r="AG320" s="25"/>
      <c r="AH320" s="675"/>
      <c r="AI320" s="676"/>
      <c r="AJ320" s="676"/>
      <c r="AK320" s="676"/>
      <c r="AL320" s="676"/>
      <c r="AM320" s="676"/>
      <c r="AN320" s="677"/>
      <c r="AO320" s="1"/>
      <c r="AP320" s="181"/>
      <c r="AQ320" s="181"/>
      <c r="AR320" s="181"/>
      <c r="AS320" s="181"/>
      <c r="AT320" s="181"/>
      <c r="AU320" s="181"/>
      <c r="AV320" s="181"/>
      <c r="AW320" s="181"/>
      <c r="AX320" s="181"/>
      <c r="AY320" s="181"/>
      <c r="AZ320" s="181"/>
      <c r="BA320" s="181"/>
      <c r="BB320" s="181"/>
      <c r="BC320" s="181"/>
      <c r="BD320" s="181"/>
      <c r="BE320" s="181"/>
      <c r="BF320" s="181"/>
      <c r="BG320" s="181"/>
      <c r="BH320" s="181"/>
      <c r="BI320" s="181"/>
      <c r="BJ320" s="181"/>
      <c r="BK320" s="181"/>
      <c r="BL320" s="181"/>
      <c r="BM320" s="181"/>
      <c r="BN320" s="181"/>
      <c r="BO320" s="181"/>
      <c r="BP320" s="181"/>
      <c r="BQ320" s="181"/>
      <c r="BR320" s="181"/>
      <c r="BS320" s="181"/>
      <c r="BT320" s="181"/>
      <c r="BU320" s="181"/>
      <c r="BV320" s="181"/>
      <c r="BW320" s="181"/>
      <c r="BX320" s="181"/>
      <c r="BY320" s="181"/>
      <c r="BZ320" s="181"/>
      <c r="CA320" s="181"/>
      <c r="CB320" s="181"/>
      <c r="CC320" s="181"/>
    </row>
    <row r="321" spans="1:81" s="24" customFormat="1" ht="23.25" customHeight="1">
      <c r="A321" s="25"/>
      <c r="B321" s="70"/>
      <c r="C321" s="828"/>
      <c r="D321" s="804"/>
      <c r="E321" s="804"/>
      <c r="F321" s="804"/>
      <c r="G321" s="804"/>
      <c r="H321" s="829"/>
      <c r="I321" s="839" t="str">
        <f>IF(ISTEXT(D131),D131,"-")</f>
        <v>-</v>
      </c>
      <c r="J321" s="840"/>
      <c r="K321" s="840"/>
      <c r="L321" s="844"/>
      <c r="M321" s="845" t="str">
        <f>IF(ISTEXT(W131),W131,"-")</f>
        <v>-</v>
      </c>
      <c r="N321" s="840"/>
      <c r="O321" s="840"/>
      <c r="P321" s="840"/>
      <c r="Q321" s="840"/>
      <c r="R321" s="840"/>
      <c r="S321" s="840"/>
      <c r="T321" s="841"/>
      <c r="U321" s="839" t="str">
        <f>IF(ISTEXT(D135),D135,"-")</f>
        <v>-</v>
      </c>
      <c r="V321" s="840"/>
      <c r="W321" s="840"/>
      <c r="X321" s="844"/>
      <c r="Y321" s="845" t="str">
        <f>IF(ISTEXT(W135),W135,"-")</f>
        <v>-</v>
      </c>
      <c r="Z321" s="840"/>
      <c r="AA321" s="840"/>
      <c r="AB321" s="840"/>
      <c r="AC321" s="840"/>
      <c r="AD321" s="840"/>
      <c r="AE321" s="840"/>
      <c r="AF321" s="841"/>
      <c r="AG321" s="25"/>
      <c r="AH321" s="675"/>
      <c r="AI321" s="676"/>
      <c r="AJ321" s="676"/>
      <c r="AK321" s="676"/>
      <c r="AL321" s="676"/>
      <c r="AM321" s="676"/>
      <c r="AN321" s="677"/>
      <c r="AO321" s="1"/>
      <c r="AP321" s="181"/>
      <c r="AQ321" s="181"/>
      <c r="AR321" s="181"/>
      <c r="AS321" s="181"/>
      <c r="AT321" s="181"/>
      <c r="AU321" s="181"/>
      <c r="AV321" s="181"/>
      <c r="AW321" s="181"/>
      <c r="AX321" s="181"/>
      <c r="AY321" s="181"/>
      <c r="AZ321" s="181"/>
      <c r="BA321" s="181"/>
      <c r="BB321" s="181"/>
      <c r="BC321" s="181"/>
      <c r="BD321" s="181"/>
      <c r="BE321" s="181"/>
      <c r="BF321" s="181"/>
      <c r="BG321" s="181"/>
      <c r="BH321" s="181"/>
      <c r="BI321" s="181"/>
      <c r="BJ321" s="181"/>
      <c r="BK321" s="181"/>
      <c r="BL321" s="181"/>
      <c r="BM321" s="181"/>
      <c r="BN321" s="181"/>
      <c r="BO321" s="181"/>
      <c r="BP321" s="181"/>
      <c r="BQ321" s="181"/>
      <c r="BR321" s="181"/>
      <c r="BS321" s="181"/>
      <c r="BT321" s="181"/>
      <c r="BU321" s="181"/>
      <c r="BV321" s="181"/>
      <c r="BW321" s="181"/>
      <c r="BX321" s="181"/>
      <c r="BY321" s="181"/>
      <c r="BZ321" s="181"/>
      <c r="CA321" s="181"/>
      <c r="CB321" s="181"/>
      <c r="CC321" s="181"/>
    </row>
    <row r="322" spans="1:81" s="24" customFormat="1" ht="23.25" customHeight="1">
      <c r="A322" s="25"/>
      <c r="B322" s="70"/>
      <c r="C322" s="828"/>
      <c r="D322" s="804"/>
      <c r="E322" s="804"/>
      <c r="F322" s="804"/>
      <c r="G322" s="804"/>
      <c r="H322" s="829"/>
      <c r="I322" s="839" t="str">
        <f>IF(ISTEXT(D132),D132,"-")</f>
        <v>-</v>
      </c>
      <c r="J322" s="840"/>
      <c r="K322" s="840"/>
      <c r="L322" s="844"/>
      <c r="M322" s="845" t="str">
        <f>IF(ISTEXT(W132),W132,"-")</f>
        <v>-</v>
      </c>
      <c r="N322" s="840"/>
      <c r="O322" s="840"/>
      <c r="P322" s="840"/>
      <c r="Q322" s="840"/>
      <c r="R322" s="840"/>
      <c r="S322" s="840"/>
      <c r="T322" s="841"/>
      <c r="U322" s="839" t="str">
        <f>IF(ISTEXT(D136),D136,"-")</f>
        <v>-</v>
      </c>
      <c r="V322" s="840"/>
      <c r="W322" s="840"/>
      <c r="X322" s="844"/>
      <c r="Y322" s="845" t="str">
        <f>IF(ISTEXT(W136),W136,"-")</f>
        <v>-</v>
      </c>
      <c r="Z322" s="840"/>
      <c r="AA322" s="840"/>
      <c r="AB322" s="840"/>
      <c r="AC322" s="840"/>
      <c r="AD322" s="840"/>
      <c r="AE322" s="840"/>
      <c r="AF322" s="841"/>
      <c r="AG322" s="25"/>
      <c r="AH322" s="250"/>
      <c r="AI322" s="219"/>
      <c r="AJ322" s="219"/>
      <c r="AK322" s="219"/>
      <c r="AL322" s="219"/>
      <c r="AM322" s="219"/>
      <c r="AN322" s="224"/>
      <c r="AO322" s="1"/>
      <c r="AP322" s="181"/>
      <c r="AQ322" s="181"/>
      <c r="AR322" s="181"/>
      <c r="AS322" s="181"/>
      <c r="AT322" s="181"/>
      <c r="AU322" s="181"/>
      <c r="AV322" s="181"/>
      <c r="AW322" s="181"/>
      <c r="AX322" s="181"/>
      <c r="AY322" s="181"/>
      <c r="AZ322" s="181"/>
      <c r="BA322" s="181"/>
      <c r="BB322" s="181"/>
      <c r="BC322" s="181"/>
      <c r="BD322" s="181"/>
      <c r="BE322" s="181"/>
      <c r="BF322" s="181"/>
      <c r="BG322" s="181"/>
      <c r="BH322" s="181"/>
      <c r="BI322" s="181"/>
      <c r="BJ322" s="181"/>
      <c r="BK322" s="181"/>
      <c r="BL322" s="181"/>
      <c r="BM322" s="181"/>
      <c r="BN322" s="181"/>
      <c r="BO322" s="181"/>
      <c r="BP322" s="181"/>
      <c r="BQ322" s="181"/>
      <c r="BR322" s="181"/>
      <c r="BS322" s="181"/>
      <c r="BT322" s="181"/>
      <c r="BU322" s="181"/>
      <c r="BV322" s="181"/>
      <c r="BW322" s="181"/>
      <c r="BX322" s="181"/>
      <c r="BY322" s="181"/>
      <c r="BZ322" s="181"/>
      <c r="CA322" s="181"/>
      <c r="CB322" s="181"/>
      <c r="CC322" s="181"/>
    </row>
    <row r="323" spans="1:81" s="24" customFormat="1" ht="23.25" customHeight="1">
      <c r="A323" s="25"/>
      <c r="B323" s="70"/>
      <c r="C323" s="828"/>
      <c r="D323" s="804"/>
      <c r="E323" s="804"/>
      <c r="F323" s="804"/>
      <c r="G323" s="804"/>
      <c r="H323" s="829"/>
      <c r="I323" s="839" t="str">
        <f>IF(ISTEXT(D133),D133,"-")</f>
        <v>-</v>
      </c>
      <c r="J323" s="840"/>
      <c r="K323" s="840"/>
      <c r="L323" s="844"/>
      <c r="M323" s="845" t="str">
        <f>IF(ISTEXT(W133),W133,"-")</f>
        <v>-</v>
      </c>
      <c r="N323" s="840"/>
      <c r="O323" s="840"/>
      <c r="P323" s="840"/>
      <c r="Q323" s="840"/>
      <c r="R323" s="840"/>
      <c r="S323" s="840"/>
      <c r="T323" s="841"/>
      <c r="U323" s="839" t="str">
        <f>IF(ISTEXT(D137),D137,"-")</f>
        <v>-</v>
      </c>
      <c r="V323" s="840"/>
      <c r="W323" s="840"/>
      <c r="X323" s="844"/>
      <c r="Y323" s="845" t="str">
        <f>IF(ISTEXT(W137),W137,"-")</f>
        <v>-</v>
      </c>
      <c r="Z323" s="840"/>
      <c r="AA323" s="840"/>
      <c r="AB323" s="840"/>
      <c r="AC323" s="840"/>
      <c r="AD323" s="840"/>
      <c r="AE323" s="840"/>
      <c r="AF323" s="841"/>
      <c r="AG323" s="25"/>
      <c r="AH323" s="69"/>
      <c r="AI323" s="26"/>
      <c r="AJ323" s="26"/>
      <c r="AK323" s="26"/>
      <c r="AL323" s="26"/>
      <c r="AM323" s="26"/>
      <c r="AN323" s="82"/>
      <c r="AO323" s="1"/>
      <c r="AP323" s="181"/>
      <c r="AQ323" s="181"/>
      <c r="AR323" s="181"/>
      <c r="AS323" s="181"/>
      <c r="AT323" s="181"/>
      <c r="AU323" s="181"/>
      <c r="AV323" s="181"/>
      <c r="AW323" s="181"/>
      <c r="AX323" s="181"/>
      <c r="AY323" s="181"/>
      <c r="AZ323" s="181"/>
      <c r="BA323" s="181"/>
      <c r="BB323" s="181"/>
      <c r="BC323" s="181"/>
      <c r="BD323" s="181"/>
      <c r="BE323" s="181"/>
      <c r="BF323" s="181"/>
      <c r="BG323" s="181"/>
      <c r="BH323" s="181"/>
      <c r="BI323" s="181"/>
      <c r="BJ323" s="181"/>
      <c r="BK323" s="181"/>
      <c r="BL323" s="181"/>
      <c r="BM323" s="181"/>
      <c r="BN323" s="181"/>
      <c r="BO323" s="181"/>
      <c r="BP323" s="181"/>
      <c r="BQ323" s="181"/>
      <c r="BR323" s="181"/>
      <c r="BS323" s="181"/>
      <c r="BT323" s="181"/>
      <c r="BU323" s="181"/>
      <c r="BV323" s="181"/>
      <c r="BW323" s="181"/>
      <c r="BX323" s="181"/>
      <c r="BY323" s="181"/>
      <c r="BZ323" s="181"/>
      <c r="CA323" s="181"/>
      <c r="CB323" s="181"/>
      <c r="CC323" s="181"/>
    </row>
    <row r="324" spans="1:81" s="24" customFormat="1" ht="23.25" customHeight="1">
      <c r="A324" s="25"/>
      <c r="B324" s="70"/>
      <c r="C324" s="795"/>
      <c r="D324" s="798"/>
      <c r="E324" s="798"/>
      <c r="F324" s="798"/>
      <c r="G324" s="798"/>
      <c r="H324" s="799"/>
      <c r="I324" s="839" t="str">
        <f>IF(ISTEXT(D134),D134,"-")</f>
        <v>-</v>
      </c>
      <c r="J324" s="840"/>
      <c r="K324" s="840"/>
      <c r="L324" s="844"/>
      <c r="M324" s="845" t="str">
        <f>IF(ISTEXT(W134),W134,"-")</f>
        <v>-</v>
      </c>
      <c r="N324" s="840"/>
      <c r="O324" s="840"/>
      <c r="P324" s="840"/>
      <c r="Q324" s="840"/>
      <c r="R324" s="840"/>
      <c r="S324" s="840"/>
      <c r="T324" s="841"/>
      <c r="U324" s="839" t="str">
        <f>IF(ISTEXT(D138),D138,"-")</f>
        <v>-</v>
      </c>
      <c r="V324" s="840"/>
      <c r="W324" s="840"/>
      <c r="X324" s="844"/>
      <c r="Y324" s="845" t="str">
        <f>IF(ISTEXT(W138),W138,"-")</f>
        <v>-</v>
      </c>
      <c r="Z324" s="840"/>
      <c r="AA324" s="840"/>
      <c r="AB324" s="840"/>
      <c r="AC324" s="840"/>
      <c r="AD324" s="840"/>
      <c r="AE324" s="840"/>
      <c r="AF324" s="841"/>
      <c r="AG324" s="25"/>
      <c r="AH324" s="69"/>
      <c r="AI324" s="26"/>
      <c r="AJ324" s="26"/>
      <c r="AK324" s="26"/>
      <c r="AL324" s="26"/>
      <c r="AM324" s="26"/>
      <c r="AN324" s="82"/>
      <c r="AO324" s="1"/>
      <c r="AP324" s="181"/>
      <c r="AQ324" s="181"/>
      <c r="AR324" s="181"/>
      <c r="AS324" s="181"/>
      <c r="AT324" s="181"/>
      <c r="AU324" s="181"/>
      <c r="AV324" s="181"/>
      <c r="AW324" s="181"/>
      <c r="AX324" s="181"/>
      <c r="AY324" s="181"/>
      <c r="AZ324" s="181"/>
      <c r="BA324" s="181"/>
      <c r="BB324" s="181"/>
      <c r="BC324" s="181"/>
      <c r="BD324" s="181"/>
      <c r="BE324" s="181"/>
      <c r="BF324" s="181"/>
      <c r="BG324" s="181"/>
      <c r="BH324" s="181"/>
      <c r="BI324" s="181"/>
      <c r="BJ324" s="181"/>
      <c r="BK324" s="181"/>
      <c r="BL324" s="181"/>
      <c r="BM324" s="181"/>
      <c r="BN324" s="181"/>
      <c r="BO324" s="181"/>
      <c r="BP324" s="181"/>
      <c r="BQ324" s="181"/>
      <c r="BR324" s="181"/>
      <c r="BS324" s="181"/>
      <c r="BT324" s="181"/>
      <c r="BU324" s="181"/>
      <c r="BV324" s="181"/>
      <c r="BW324" s="181"/>
      <c r="BX324" s="181"/>
      <c r="BY324" s="181"/>
      <c r="BZ324" s="181"/>
      <c r="CA324" s="181"/>
      <c r="CB324" s="181"/>
      <c r="CC324" s="181"/>
    </row>
    <row r="325" spans="1:81" s="24" customFormat="1" ht="12" customHeight="1">
      <c r="A325" s="25"/>
      <c r="B325" s="70"/>
      <c r="C325" s="794" t="s">
        <v>249</v>
      </c>
      <c r="D325" s="796" t="s">
        <v>252</v>
      </c>
      <c r="E325" s="796"/>
      <c r="F325" s="796"/>
      <c r="G325" s="796"/>
      <c r="H325" s="797"/>
      <c r="I325" s="846" t="s">
        <v>253</v>
      </c>
      <c r="J325" s="847"/>
      <c r="K325" s="847"/>
      <c r="L325" s="847"/>
      <c r="M325" s="847"/>
      <c r="N325" s="847"/>
      <c r="O325" s="847"/>
      <c r="P325" s="847"/>
      <c r="Q325" s="847"/>
      <c r="R325" s="847"/>
      <c r="S325" s="847"/>
      <c r="T325" s="847"/>
      <c r="U325" s="847"/>
      <c r="V325" s="847"/>
      <c r="W325" s="847"/>
      <c r="X325" s="847"/>
      <c r="Y325" s="847"/>
      <c r="Z325" s="848"/>
      <c r="AA325" s="849" t="s">
        <v>164</v>
      </c>
      <c r="AB325" s="850"/>
      <c r="AC325" s="850" t="s">
        <v>165</v>
      </c>
      <c r="AD325" s="850"/>
      <c r="AE325" s="850" t="s">
        <v>166</v>
      </c>
      <c r="AF325" s="851"/>
      <c r="AG325" s="25"/>
      <c r="AH325" s="69"/>
      <c r="AI325" s="26"/>
      <c r="AJ325" s="26"/>
      <c r="AK325" s="26"/>
      <c r="AL325" s="26"/>
      <c r="AM325" s="26"/>
      <c r="AN325" s="82"/>
      <c r="AO325" s="1"/>
      <c r="AP325" s="181"/>
      <c r="AQ325" s="181"/>
      <c r="AR325" s="181"/>
      <c r="AS325" s="181"/>
      <c r="AT325" s="181"/>
      <c r="AU325" s="181"/>
      <c r="AV325" s="181"/>
      <c r="AW325" s="181"/>
      <c r="AX325" s="181"/>
      <c r="AY325" s="181"/>
      <c r="AZ325" s="181"/>
      <c r="BA325" s="181"/>
      <c r="BB325" s="181"/>
      <c r="BC325" s="181"/>
      <c r="BD325" s="181"/>
      <c r="BE325" s="181"/>
      <c r="BF325" s="181"/>
      <c r="BG325" s="181"/>
      <c r="BH325" s="181"/>
      <c r="BI325" s="181"/>
      <c r="BJ325" s="181"/>
      <c r="BK325" s="181"/>
      <c r="BL325" s="181"/>
      <c r="BM325" s="181"/>
      <c r="BN325" s="181"/>
      <c r="BO325" s="181"/>
      <c r="BP325" s="181"/>
      <c r="BQ325" s="181"/>
      <c r="BR325" s="181"/>
      <c r="BS325" s="181"/>
      <c r="BT325" s="181"/>
      <c r="BU325" s="181"/>
      <c r="BV325" s="181"/>
      <c r="BW325" s="181"/>
      <c r="BX325" s="181"/>
      <c r="BY325" s="181"/>
      <c r="BZ325" s="181"/>
      <c r="CA325" s="181"/>
      <c r="CB325" s="181"/>
      <c r="CC325" s="181"/>
    </row>
    <row r="326" spans="1:81" s="24" customFormat="1" ht="14.45" customHeight="1">
      <c r="A326" s="25"/>
      <c r="B326" s="70"/>
      <c r="C326" s="828"/>
      <c r="D326" s="804"/>
      <c r="E326" s="804"/>
      <c r="F326" s="804"/>
      <c r="G326" s="804"/>
      <c r="H326" s="829"/>
      <c r="I326" s="839" t="str">
        <f>IF(ISTEXT('転記用BD (協議会)'!D2),'転記用BD (協議会)'!D2,"-")</f>
        <v>-</v>
      </c>
      <c r="J326" s="840"/>
      <c r="K326" s="840"/>
      <c r="L326" s="840"/>
      <c r="M326" s="840"/>
      <c r="N326" s="840"/>
      <c r="O326" s="840"/>
      <c r="P326" s="840"/>
      <c r="Q326" s="840"/>
      <c r="R326" s="840"/>
      <c r="S326" s="840"/>
      <c r="T326" s="840"/>
      <c r="U326" s="840"/>
      <c r="V326" s="840"/>
      <c r="W326" s="840"/>
      <c r="X326" s="840"/>
      <c r="Y326" s="840"/>
      <c r="Z326" s="841"/>
      <c r="AA326" s="320" t="str">
        <f>IF(ISTEXT('転記用BD (協議会)'!H2),'転記用BD (協議会)'!H2,"")</f>
        <v/>
      </c>
      <c r="AB326" s="321" t="str">
        <f>IF(ISTEXT('転記用BD (協議会)'!I2),'転記用BD (協議会)'!I2,"")</f>
        <v/>
      </c>
      <c r="AC326" s="321" t="str">
        <f>IF(ISTEXT('転記用BD (協議会)'!J2),'転記用BD (協議会)'!J2,"")</f>
        <v/>
      </c>
      <c r="AD326" s="321" t="str">
        <f>IF(ISTEXT('転記用BD (協議会)'!K2),'転記用BD (協議会)'!K2,"")</f>
        <v/>
      </c>
      <c r="AE326" s="321" t="str">
        <f>IF(ISTEXT('転記用BD (協議会)'!L2),'転記用BD (協議会)'!L2,"")</f>
        <v/>
      </c>
      <c r="AF326" s="322" t="str">
        <f>IF(ISTEXT('転記用BD (協議会)'!M2),'転記用BD (協議会)'!M2,"")</f>
        <v/>
      </c>
      <c r="AG326" s="25"/>
      <c r="AH326" s="69"/>
      <c r="AI326" s="153"/>
      <c r="AJ326" s="153"/>
      <c r="AK326" s="153"/>
      <c r="AL326" s="153"/>
      <c r="AM326" s="153"/>
      <c r="AN326" s="148"/>
      <c r="AO326" s="1"/>
      <c r="AP326" s="181"/>
      <c r="AQ326" s="181"/>
      <c r="AR326" s="181"/>
      <c r="AS326" s="181"/>
      <c r="AT326" s="181"/>
      <c r="AU326" s="181"/>
      <c r="AV326" s="181"/>
      <c r="AW326" s="181"/>
      <c r="AX326" s="181"/>
      <c r="AY326" s="181"/>
      <c r="AZ326" s="181"/>
      <c r="BA326" s="181"/>
      <c r="BB326" s="181"/>
      <c r="BC326" s="181"/>
      <c r="BD326" s="181"/>
      <c r="BE326" s="181"/>
      <c r="BF326" s="181"/>
      <c r="BG326" s="181"/>
      <c r="BH326" s="181"/>
      <c r="BI326" s="181"/>
      <c r="BJ326" s="181"/>
      <c r="BK326" s="181"/>
      <c r="BL326" s="181"/>
      <c r="BM326" s="181"/>
      <c r="BN326" s="181"/>
      <c r="BO326" s="181"/>
      <c r="BP326" s="181"/>
      <c r="BQ326" s="181"/>
      <c r="BR326" s="181"/>
      <c r="BS326" s="181"/>
      <c r="BT326" s="181"/>
      <c r="BU326" s="181"/>
      <c r="BV326" s="181"/>
      <c r="BW326" s="181"/>
      <c r="BX326" s="181"/>
      <c r="BY326" s="181"/>
      <c r="BZ326" s="181"/>
      <c r="CA326" s="181"/>
      <c r="CB326" s="181"/>
      <c r="CC326" s="181"/>
    </row>
    <row r="327" spans="1:81" s="24" customFormat="1" ht="14.45" customHeight="1">
      <c r="A327" s="25"/>
      <c r="B327" s="70"/>
      <c r="C327" s="828"/>
      <c r="D327" s="804"/>
      <c r="E327" s="804"/>
      <c r="F327" s="804"/>
      <c r="G327" s="804"/>
      <c r="H327" s="829"/>
      <c r="I327" s="839" t="str">
        <f>IF(ISTEXT('転記用BD (協議会)'!D3),'転記用BD (協議会)'!D3,"-")</f>
        <v>-</v>
      </c>
      <c r="J327" s="840"/>
      <c r="K327" s="840"/>
      <c r="L327" s="840"/>
      <c r="M327" s="840"/>
      <c r="N327" s="840"/>
      <c r="O327" s="840"/>
      <c r="P327" s="840"/>
      <c r="Q327" s="840"/>
      <c r="R327" s="840"/>
      <c r="S327" s="840"/>
      <c r="T327" s="840"/>
      <c r="U327" s="840"/>
      <c r="V327" s="840"/>
      <c r="W327" s="840"/>
      <c r="X327" s="840"/>
      <c r="Y327" s="840"/>
      <c r="Z327" s="841"/>
      <c r="AA327" s="320" t="str">
        <f>IF(ISTEXT('転記用BD (協議会)'!H3),'転記用BD (協議会)'!H3,"")</f>
        <v/>
      </c>
      <c r="AB327" s="321" t="str">
        <f>IF(ISTEXT('転記用BD (協議会)'!I3),'転記用BD (協議会)'!I3,"")</f>
        <v/>
      </c>
      <c r="AC327" s="321" t="str">
        <f>IF(ISTEXT('転記用BD (協議会)'!J3),'転記用BD (協議会)'!J3,"")</f>
        <v/>
      </c>
      <c r="AD327" s="321" t="str">
        <f>IF(ISTEXT('転記用BD (協議会)'!K3),'転記用BD (協議会)'!K3,"")</f>
        <v/>
      </c>
      <c r="AE327" s="321" t="str">
        <f>IF(ISTEXT('転記用BD (協議会)'!L3),'転記用BD (協議会)'!L3,"")</f>
        <v/>
      </c>
      <c r="AF327" s="322" t="str">
        <f>IF(ISTEXT('転記用BD (協議会)'!M3),'転記用BD (協議会)'!M3,"")</f>
        <v/>
      </c>
      <c r="AG327" s="25"/>
      <c r="AH327" s="69"/>
      <c r="AI327" s="153"/>
      <c r="AJ327" s="153"/>
      <c r="AK327" s="153"/>
      <c r="AL327" s="153"/>
      <c r="AM327" s="153"/>
      <c r="AN327" s="148"/>
      <c r="AO327" s="1"/>
      <c r="AP327" s="181"/>
      <c r="AQ327" s="181"/>
      <c r="AR327" s="181"/>
      <c r="AS327" s="181"/>
      <c r="AT327" s="181"/>
      <c r="AU327" s="181"/>
      <c r="AV327" s="181"/>
      <c r="AW327" s="181"/>
      <c r="AX327" s="181"/>
      <c r="AY327" s="181"/>
      <c r="AZ327" s="181"/>
      <c r="BA327" s="181"/>
      <c r="BB327" s="181"/>
      <c r="BC327" s="181"/>
      <c r="BD327" s="181"/>
      <c r="BE327" s="181"/>
      <c r="BF327" s="181"/>
      <c r="BG327" s="181"/>
      <c r="BH327" s="181"/>
      <c r="BI327" s="181"/>
      <c r="BJ327" s="181"/>
      <c r="BK327" s="181"/>
      <c r="BL327" s="181"/>
      <c r="BM327" s="181"/>
      <c r="BN327" s="181"/>
      <c r="BO327" s="181"/>
      <c r="BP327" s="181"/>
      <c r="BQ327" s="181"/>
      <c r="BR327" s="181"/>
      <c r="BS327" s="181"/>
      <c r="BT327" s="181"/>
      <c r="BU327" s="181"/>
      <c r="BV327" s="181"/>
      <c r="BW327" s="181"/>
      <c r="BX327" s="181"/>
      <c r="BY327" s="181"/>
      <c r="BZ327" s="181"/>
      <c r="CA327" s="181"/>
      <c r="CB327" s="181"/>
      <c r="CC327" s="181"/>
    </row>
    <row r="328" spans="1:81" s="24" customFormat="1" ht="14.45" customHeight="1">
      <c r="A328" s="25"/>
      <c r="B328" s="70"/>
      <c r="C328" s="828"/>
      <c r="D328" s="804"/>
      <c r="E328" s="804"/>
      <c r="F328" s="804"/>
      <c r="G328" s="804"/>
      <c r="H328" s="829"/>
      <c r="I328" s="839" t="str">
        <f>IF(ISTEXT('転記用BD (協議会)'!D4),'転記用BD (協議会)'!D4,"-")</f>
        <v>-</v>
      </c>
      <c r="J328" s="840"/>
      <c r="K328" s="840"/>
      <c r="L328" s="840"/>
      <c r="M328" s="840"/>
      <c r="N328" s="840"/>
      <c r="O328" s="840"/>
      <c r="P328" s="840"/>
      <c r="Q328" s="840"/>
      <c r="R328" s="840"/>
      <c r="S328" s="840"/>
      <c r="T328" s="840"/>
      <c r="U328" s="840"/>
      <c r="V328" s="840"/>
      <c r="W328" s="840"/>
      <c r="X328" s="840"/>
      <c r="Y328" s="840"/>
      <c r="Z328" s="841"/>
      <c r="AA328" s="320" t="str">
        <f>IF(ISTEXT('転記用BD (協議会)'!H4),'転記用BD (協議会)'!H4,"")</f>
        <v/>
      </c>
      <c r="AB328" s="321" t="str">
        <f>IF(ISTEXT('転記用BD (協議会)'!I4),'転記用BD (協議会)'!I4,"")</f>
        <v/>
      </c>
      <c r="AC328" s="321" t="str">
        <f>IF(ISTEXT('転記用BD (協議会)'!J4),'転記用BD (協議会)'!J4,"")</f>
        <v/>
      </c>
      <c r="AD328" s="321" t="str">
        <f>IF(ISTEXT('転記用BD (協議会)'!K4),'転記用BD (協議会)'!K4,"")</f>
        <v/>
      </c>
      <c r="AE328" s="321" t="str">
        <f>IF(ISTEXT('転記用BD (協議会)'!L4),'転記用BD (協議会)'!L4,"")</f>
        <v/>
      </c>
      <c r="AF328" s="322" t="str">
        <f>IF(ISTEXT('転記用BD (協議会)'!M4),'転記用BD (協議会)'!M4,"")</f>
        <v/>
      </c>
      <c r="AG328" s="25"/>
      <c r="AH328" s="69"/>
      <c r="AI328" s="153"/>
      <c r="AJ328" s="153"/>
      <c r="AK328" s="153"/>
      <c r="AL328" s="153"/>
      <c r="AM328" s="153"/>
      <c r="AN328" s="148"/>
      <c r="AO328" s="1"/>
      <c r="AP328" s="181"/>
      <c r="AQ328" s="181"/>
      <c r="AR328" s="181"/>
      <c r="AS328" s="181"/>
      <c r="AT328" s="181"/>
      <c r="AU328" s="181"/>
      <c r="AV328" s="181"/>
      <c r="AW328" s="181"/>
      <c r="AX328" s="181"/>
      <c r="AY328" s="181"/>
      <c r="AZ328" s="181"/>
      <c r="BA328" s="181"/>
      <c r="BB328" s="181"/>
      <c r="BC328" s="181"/>
      <c r="BD328" s="181"/>
      <c r="BE328" s="181"/>
      <c r="BF328" s="181"/>
      <c r="BG328" s="181"/>
      <c r="BH328" s="181"/>
      <c r="BI328" s="181"/>
      <c r="BJ328" s="181"/>
      <c r="BK328" s="181"/>
      <c r="BL328" s="181"/>
      <c r="BM328" s="181"/>
      <c r="BN328" s="181"/>
      <c r="BO328" s="181"/>
      <c r="BP328" s="181"/>
      <c r="BQ328" s="181"/>
      <c r="BR328" s="181"/>
      <c r="BS328" s="181"/>
      <c r="BT328" s="181"/>
      <c r="BU328" s="181"/>
      <c r="BV328" s="181"/>
      <c r="BW328" s="181"/>
      <c r="BX328" s="181"/>
      <c r="BY328" s="181"/>
      <c r="BZ328" s="181"/>
      <c r="CA328" s="181"/>
      <c r="CB328" s="181"/>
      <c r="CC328" s="181"/>
    </row>
    <row r="329" spans="1:81" s="24" customFormat="1" ht="14.45" customHeight="1">
      <c r="A329" s="25"/>
      <c r="B329" s="70"/>
      <c r="C329" s="795"/>
      <c r="D329" s="798"/>
      <c r="E329" s="798"/>
      <c r="F329" s="798"/>
      <c r="G329" s="798"/>
      <c r="H329" s="799"/>
      <c r="I329" s="839" t="str">
        <f>IF(ISTEXT('転記用BD (協議会)'!D5),'転記用BD (協議会)'!D5,"-")</f>
        <v>-</v>
      </c>
      <c r="J329" s="840"/>
      <c r="K329" s="840"/>
      <c r="L329" s="840"/>
      <c r="M329" s="840"/>
      <c r="N329" s="840"/>
      <c r="O329" s="840"/>
      <c r="P329" s="840"/>
      <c r="Q329" s="840"/>
      <c r="R329" s="840"/>
      <c r="S329" s="840"/>
      <c r="T329" s="840"/>
      <c r="U329" s="840"/>
      <c r="V329" s="840"/>
      <c r="W329" s="840"/>
      <c r="X329" s="840"/>
      <c r="Y329" s="840"/>
      <c r="Z329" s="841"/>
      <c r="AA329" s="320" t="str">
        <f>IF(ISTEXT('転記用BD (協議会)'!H5),'転記用BD (協議会)'!H5,"")</f>
        <v/>
      </c>
      <c r="AB329" s="321" t="str">
        <f>IF(ISTEXT('転記用BD (協議会)'!I5),'転記用BD (協議会)'!I5,"")</f>
        <v/>
      </c>
      <c r="AC329" s="321" t="str">
        <f>IF(ISTEXT('転記用BD (協議会)'!J5),'転記用BD (協議会)'!J5,"")</f>
        <v/>
      </c>
      <c r="AD329" s="321" t="str">
        <f>IF(ISTEXT('転記用BD (協議会)'!K5),'転記用BD (協議会)'!K5,"")</f>
        <v/>
      </c>
      <c r="AE329" s="321" t="str">
        <f>IF(ISTEXT('転記用BD (協議会)'!L5),'転記用BD (協議会)'!L5,"")</f>
        <v/>
      </c>
      <c r="AF329" s="322" t="str">
        <f>IF(ISTEXT('転記用BD (協議会)'!M5),'転記用BD (協議会)'!M5,"")</f>
        <v/>
      </c>
      <c r="AG329" s="25"/>
      <c r="AH329" s="69"/>
      <c r="AI329" s="153"/>
      <c r="AJ329" s="153"/>
      <c r="AK329" s="153"/>
      <c r="AL329" s="153"/>
      <c r="AM329" s="153"/>
      <c r="AN329" s="148"/>
      <c r="AO329" s="1"/>
      <c r="AP329" s="181"/>
      <c r="AQ329" s="181"/>
      <c r="AR329" s="181"/>
      <c r="AS329" s="181"/>
      <c r="AT329" s="181"/>
      <c r="AU329" s="181"/>
      <c r="AV329" s="181"/>
      <c r="AW329" s="181"/>
      <c r="AX329" s="181"/>
      <c r="AY329" s="181"/>
      <c r="AZ329" s="181"/>
      <c r="BA329" s="181"/>
      <c r="BB329" s="181"/>
      <c r="BC329" s="181"/>
      <c r="BD329" s="181"/>
      <c r="BE329" s="181"/>
      <c r="BF329" s="181"/>
      <c r="BG329" s="181"/>
      <c r="BH329" s="181"/>
      <c r="BI329" s="181"/>
      <c r="BJ329" s="181"/>
      <c r="BK329" s="181"/>
      <c r="BL329" s="181"/>
      <c r="BM329" s="181"/>
      <c r="BN329" s="181"/>
      <c r="BO329" s="181"/>
      <c r="BP329" s="181"/>
      <c r="BQ329" s="181"/>
      <c r="BR329" s="181"/>
      <c r="BS329" s="181"/>
      <c r="BT329" s="181"/>
      <c r="BU329" s="181"/>
      <c r="BV329" s="181"/>
      <c r="BW329" s="181"/>
      <c r="BX329" s="181"/>
      <c r="BY329" s="181"/>
      <c r="BZ329" s="181"/>
      <c r="CA329" s="181"/>
      <c r="CB329" s="181"/>
      <c r="CC329" s="181"/>
    </row>
    <row r="330" spans="1:81" s="24" customFormat="1" ht="23.45" customHeight="1">
      <c r="A330" s="25"/>
      <c r="B330" s="70"/>
      <c r="C330" s="794" t="s">
        <v>249</v>
      </c>
      <c r="D330" s="796" t="s">
        <v>254</v>
      </c>
      <c r="E330" s="796"/>
      <c r="F330" s="796"/>
      <c r="G330" s="796"/>
      <c r="H330" s="797"/>
      <c r="I330" s="808" t="s">
        <v>255</v>
      </c>
      <c r="J330" s="809"/>
      <c r="K330" s="809"/>
      <c r="L330" s="809"/>
      <c r="M330" s="809"/>
      <c r="N330" s="809"/>
      <c r="O330" s="809"/>
      <c r="P330" s="809"/>
      <c r="Q330" s="842"/>
      <c r="R330" s="808" t="s">
        <v>256</v>
      </c>
      <c r="S330" s="809"/>
      <c r="T330" s="809"/>
      <c r="U330" s="843" t="s">
        <v>903</v>
      </c>
      <c r="V330" s="843"/>
      <c r="W330" s="843"/>
      <c r="X330" s="843"/>
      <c r="Y330" s="843"/>
      <c r="Z330" s="843"/>
      <c r="AA330" s="789" t="s">
        <v>257</v>
      </c>
      <c r="AB330" s="790"/>
      <c r="AC330" s="790"/>
      <c r="AD330" s="856"/>
      <c r="AE330" s="808" t="s">
        <v>85</v>
      </c>
      <c r="AF330" s="842"/>
      <c r="AG330" s="25"/>
      <c r="AH330" s="69"/>
      <c r="AL330" s="1"/>
      <c r="AM330" s="1"/>
      <c r="AN330" s="6"/>
      <c r="AO330" s="1"/>
      <c r="AP330" s="181"/>
      <c r="AQ330" s="181"/>
      <c r="AR330" s="181"/>
      <c r="AS330" s="181"/>
      <c r="AT330" s="181"/>
      <c r="AU330" s="181"/>
      <c r="AV330" s="181"/>
      <c r="AW330" s="181"/>
      <c r="AX330" s="181"/>
      <c r="AY330" s="181"/>
      <c r="AZ330" s="181"/>
      <c r="BA330" s="181"/>
      <c r="BB330" s="181"/>
      <c r="BC330" s="181"/>
      <c r="BD330" s="181"/>
      <c r="BE330" s="181"/>
      <c r="BF330" s="181"/>
      <c r="BG330" s="181"/>
      <c r="BH330" s="181"/>
      <c r="BI330" s="181"/>
      <c r="BJ330" s="181"/>
      <c r="BK330" s="181"/>
      <c r="BL330" s="181"/>
      <c r="BM330" s="181"/>
      <c r="BN330" s="181"/>
      <c r="BO330" s="181"/>
      <c r="BP330" s="181"/>
      <c r="BQ330" s="181"/>
      <c r="BR330" s="181"/>
      <c r="BS330" s="181"/>
      <c r="BT330" s="181"/>
      <c r="BU330" s="181"/>
      <c r="BV330" s="181"/>
      <c r="BW330" s="181"/>
      <c r="BX330" s="181"/>
      <c r="BY330" s="181"/>
      <c r="BZ330" s="181"/>
      <c r="CA330" s="181"/>
      <c r="CB330" s="181"/>
      <c r="CC330" s="181"/>
    </row>
    <row r="331" spans="1:81" s="24" customFormat="1" ht="15" customHeight="1">
      <c r="A331" s="25"/>
      <c r="B331" s="70"/>
      <c r="C331" s="828"/>
      <c r="D331" s="804"/>
      <c r="E331" s="804"/>
      <c r="F331" s="804"/>
      <c r="G331" s="804"/>
      <c r="H331" s="829"/>
      <c r="I331" s="813" t="str">
        <f>IF(ISTEXT(D261),D261,"")</f>
        <v/>
      </c>
      <c r="J331" s="814"/>
      <c r="K331" s="814"/>
      <c r="L331" s="814"/>
      <c r="M331" s="814"/>
      <c r="N331" s="814"/>
      <c r="O331" s="814"/>
      <c r="P331" s="814"/>
      <c r="Q331" s="815"/>
      <c r="R331" s="816" t="str">
        <f>IF(ISNUMBER(O261),O261,"")</f>
        <v/>
      </c>
      <c r="S331" s="817"/>
      <c r="T331" s="817"/>
      <c r="U331" s="818">
        <f>AA262</f>
        <v>0</v>
      </c>
      <c r="V331" s="818"/>
      <c r="W331" s="818"/>
      <c r="X331" s="818"/>
      <c r="Y331" s="818"/>
      <c r="Z331" s="818"/>
      <c r="AA331" s="819" t="str">
        <f>IF(ISNUMBER(R261),R261,"")</f>
        <v/>
      </c>
      <c r="AB331" s="820"/>
      <c r="AC331" s="820"/>
      <c r="AD331" s="821"/>
      <c r="AE331" s="819" t="str">
        <f>IF(ISTEXT(M261),M261,"")</f>
        <v/>
      </c>
      <c r="AF331" s="821"/>
      <c r="AG331" s="25"/>
      <c r="AH331" s="69"/>
      <c r="AL331" s="1"/>
      <c r="AM331" s="1"/>
      <c r="AN331" s="6"/>
      <c r="AO331" s="1"/>
      <c r="AP331" s="181"/>
      <c r="AQ331" s="181"/>
      <c r="AR331" s="181"/>
      <c r="AS331" s="181"/>
      <c r="AT331" s="181"/>
      <c r="AU331" s="181"/>
      <c r="AV331" s="181"/>
      <c r="AW331" s="181"/>
      <c r="AX331" s="181"/>
      <c r="AY331" s="181"/>
      <c r="AZ331" s="181"/>
      <c r="BA331" s="181"/>
      <c r="BB331" s="181"/>
      <c r="BC331" s="181"/>
      <c r="BD331" s="181"/>
      <c r="BE331" s="181"/>
      <c r="BF331" s="181"/>
      <c r="BG331" s="181"/>
      <c r="BH331" s="181"/>
      <c r="BI331" s="181"/>
      <c r="BJ331" s="181"/>
      <c r="BK331" s="181"/>
      <c r="BL331" s="181"/>
      <c r="BM331" s="181"/>
      <c r="BN331" s="181"/>
      <c r="BO331" s="181"/>
      <c r="BP331" s="181"/>
      <c r="BQ331" s="181"/>
      <c r="BR331" s="181"/>
      <c r="BS331" s="181"/>
      <c r="BT331" s="181"/>
      <c r="BU331" s="181"/>
      <c r="BV331" s="181"/>
      <c r="BW331" s="181"/>
      <c r="BX331" s="181"/>
      <c r="BY331" s="181"/>
      <c r="BZ331" s="181"/>
      <c r="CA331" s="181"/>
      <c r="CB331" s="181"/>
      <c r="CC331" s="181"/>
    </row>
    <row r="332" spans="1:81" s="24" customFormat="1" ht="15" customHeight="1">
      <c r="A332" s="25"/>
      <c r="B332" s="70"/>
      <c r="C332" s="828"/>
      <c r="D332" s="804"/>
      <c r="E332" s="804"/>
      <c r="F332" s="804"/>
      <c r="G332" s="804"/>
      <c r="H332" s="829"/>
      <c r="I332" s="813" t="str">
        <f>IF(ISTEXT(D263),D263,"")</f>
        <v/>
      </c>
      <c r="J332" s="814"/>
      <c r="K332" s="814"/>
      <c r="L332" s="814"/>
      <c r="M332" s="814"/>
      <c r="N332" s="814"/>
      <c r="O332" s="814"/>
      <c r="P332" s="814"/>
      <c r="Q332" s="815"/>
      <c r="R332" s="816" t="str">
        <f>IF(ISNUMBER(O263),O263,"")</f>
        <v/>
      </c>
      <c r="S332" s="817"/>
      <c r="T332" s="817"/>
      <c r="U332" s="818">
        <f>AA264</f>
        <v>0</v>
      </c>
      <c r="V332" s="818"/>
      <c r="W332" s="818"/>
      <c r="X332" s="818"/>
      <c r="Y332" s="818"/>
      <c r="Z332" s="818"/>
      <c r="AA332" s="819" t="str">
        <f>IF(ISNUMBER(R263),R263,"")</f>
        <v/>
      </c>
      <c r="AB332" s="820"/>
      <c r="AC332" s="820"/>
      <c r="AD332" s="821"/>
      <c r="AE332" s="819" t="str">
        <f>IF(ISTEXT(M263),M263,"")</f>
        <v/>
      </c>
      <c r="AF332" s="821"/>
      <c r="AG332" s="25"/>
      <c r="AH332" s="69"/>
      <c r="AL332" s="1"/>
      <c r="AM332" s="1"/>
      <c r="AN332" s="6"/>
      <c r="AO332" s="1"/>
      <c r="AP332" s="181"/>
      <c r="AQ332" s="181"/>
      <c r="AR332" s="181"/>
      <c r="AS332" s="181"/>
      <c r="AT332" s="181"/>
      <c r="AU332" s="181"/>
      <c r="AV332" s="181"/>
      <c r="AW332" s="181"/>
      <c r="AX332" s="181"/>
      <c r="AY332" s="181"/>
      <c r="AZ332" s="181"/>
      <c r="BA332" s="181"/>
      <c r="BB332" s="181"/>
      <c r="BC332" s="181"/>
      <c r="BD332" s="181"/>
      <c r="BE332" s="181"/>
      <c r="BF332" s="181"/>
      <c r="BG332" s="181"/>
      <c r="BH332" s="181"/>
      <c r="BI332" s="181"/>
      <c r="BJ332" s="181"/>
      <c r="BK332" s="181"/>
      <c r="BL332" s="181"/>
      <c r="BM332" s="181"/>
      <c r="BN332" s="181"/>
      <c r="BO332" s="181"/>
      <c r="BP332" s="181"/>
      <c r="BQ332" s="181"/>
      <c r="BR332" s="181"/>
      <c r="BS332" s="181"/>
      <c r="BT332" s="181"/>
      <c r="BU332" s="181"/>
      <c r="BV332" s="181"/>
      <c r="BW332" s="181"/>
      <c r="BX332" s="181"/>
      <c r="BY332" s="181"/>
      <c r="BZ332" s="181"/>
      <c r="CA332" s="181"/>
      <c r="CB332" s="181"/>
      <c r="CC332" s="181"/>
    </row>
    <row r="333" spans="1:81" s="24" customFormat="1" ht="15" customHeight="1">
      <c r="A333" s="25"/>
      <c r="B333" s="70"/>
      <c r="C333" s="828"/>
      <c r="D333" s="852" t="s">
        <v>258</v>
      </c>
      <c r="E333" s="852"/>
      <c r="F333" s="852"/>
      <c r="G333" s="852"/>
      <c r="H333" s="853"/>
      <c r="I333" s="813" t="str">
        <f>IF(ISTEXT(D265),D265,"")</f>
        <v/>
      </c>
      <c r="J333" s="814"/>
      <c r="K333" s="814"/>
      <c r="L333" s="814"/>
      <c r="M333" s="814"/>
      <c r="N333" s="814"/>
      <c r="O333" s="814"/>
      <c r="P333" s="814"/>
      <c r="Q333" s="815"/>
      <c r="R333" s="816" t="str">
        <f>IF(ISNUMBER(O265),O265,"")</f>
        <v/>
      </c>
      <c r="S333" s="817"/>
      <c r="T333" s="817"/>
      <c r="U333" s="818">
        <f>AA266</f>
        <v>0</v>
      </c>
      <c r="V333" s="818"/>
      <c r="W333" s="818"/>
      <c r="X333" s="818"/>
      <c r="Y333" s="818"/>
      <c r="Z333" s="818"/>
      <c r="AA333" s="819" t="str">
        <f>IF(ISNUMBER(R265),R265,"")</f>
        <v/>
      </c>
      <c r="AB333" s="820"/>
      <c r="AC333" s="820"/>
      <c r="AD333" s="821"/>
      <c r="AE333" s="819" t="str">
        <f>IF(ISTEXT(M265),M265,"")</f>
        <v/>
      </c>
      <c r="AF333" s="821"/>
      <c r="AG333" s="25"/>
      <c r="AH333" s="69"/>
      <c r="AL333" s="1"/>
      <c r="AM333" s="1"/>
      <c r="AN333" s="6"/>
      <c r="AO333" s="1"/>
      <c r="AP333" s="181"/>
      <c r="AQ333" s="181"/>
      <c r="AR333" s="181"/>
      <c r="AS333" s="181"/>
      <c r="AT333" s="181"/>
      <c r="AU333" s="181"/>
      <c r="AV333" s="181"/>
      <c r="AW333" s="181"/>
      <c r="AX333" s="181"/>
      <c r="AY333" s="181"/>
      <c r="AZ333" s="181"/>
      <c r="BA333" s="181"/>
      <c r="BB333" s="181"/>
      <c r="BC333" s="181"/>
      <c r="BD333" s="181"/>
      <c r="BE333" s="181"/>
      <c r="BF333" s="181"/>
      <c r="BG333" s="181"/>
      <c r="BH333" s="181"/>
      <c r="BI333" s="181"/>
      <c r="BJ333" s="181"/>
      <c r="BK333" s="181"/>
      <c r="BL333" s="181"/>
      <c r="BM333" s="181"/>
      <c r="BN333" s="181"/>
      <c r="BO333" s="181"/>
      <c r="BP333" s="181"/>
      <c r="BQ333" s="181"/>
      <c r="BR333" s="181"/>
      <c r="BS333" s="181"/>
      <c r="BT333" s="181"/>
      <c r="BU333" s="181"/>
      <c r="BV333" s="181"/>
      <c r="BW333" s="181"/>
      <c r="BX333" s="181"/>
      <c r="BY333" s="181"/>
      <c r="BZ333" s="181"/>
      <c r="CA333" s="181"/>
      <c r="CB333" s="181"/>
      <c r="CC333" s="181"/>
    </row>
    <row r="334" spans="1:81" s="24" customFormat="1" ht="15" customHeight="1">
      <c r="A334" s="25"/>
      <c r="B334" s="70"/>
      <c r="C334" s="828"/>
      <c r="D334" s="852"/>
      <c r="E334" s="852"/>
      <c r="F334" s="852"/>
      <c r="G334" s="852"/>
      <c r="H334" s="853"/>
      <c r="I334" s="813" t="str">
        <f>IF(ISTEXT(D267),D267,"")</f>
        <v/>
      </c>
      <c r="J334" s="814"/>
      <c r="K334" s="814"/>
      <c r="L334" s="814"/>
      <c r="M334" s="814"/>
      <c r="N334" s="814"/>
      <c r="O334" s="814"/>
      <c r="P334" s="814"/>
      <c r="Q334" s="815"/>
      <c r="R334" s="816" t="str">
        <f>IF(ISNUMBER(O267),O267,"")</f>
        <v/>
      </c>
      <c r="S334" s="817"/>
      <c r="T334" s="817"/>
      <c r="U334" s="818">
        <f>AA268</f>
        <v>0</v>
      </c>
      <c r="V334" s="818"/>
      <c r="W334" s="818"/>
      <c r="X334" s="818"/>
      <c r="Y334" s="818"/>
      <c r="Z334" s="818"/>
      <c r="AA334" s="819" t="str">
        <f>IF(ISNUMBER(R267),R267,"")</f>
        <v/>
      </c>
      <c r="AB334" s="820"/>
      <c r="AC334" s="820"/>
      <c r="AD334" s="821"/>
      <c r="AE334" s="819" t="str">
        <f>IF(ISTEXT(M267),M267,"")</f>
        <v/>
      </c>
      <c r="AF334" s="821"/>
      <c r="AG334" s="25"/>
      <c r="AH334" s="69"/>
      <c r="AK334" s="168"/>
      <c r="AL334" s="1"/>
      <c r="AM334" s="1"/>
      <c r="AN334" s="6"/>
      <c r="AO334" s="1"/>
      <c r="AP334" s="181"/>
      <c r="AQ334" s="181"/>
      <c r="AR334" s="181"/>
      <c r="AS334" s="181"/>
      <c r="AT334" s="181"/>
      <c r="AU334" s="181"/>
      <c r="AV334" s="181"/>
      <c r="AW334" s="181"/>
      <c r="AX334" s="181"/>
      <c r="AY334" s="181"/>
      <c r="AZ334" s="181"/>
      <c r="BA334" s="181"/>
      <c r="BB334" s="181"/>
      <c r="BC334" s="181"/>
      <c r="BD334" s="181"/>
      <c r="BE334" s="181"/>
      <c r="BF334" s="181"/>
      <c r="BG334" s="181"/>
      <c r="BH334" s="181"/>
      <c r="BI334" s="181"/>
      <c r="BJ334" s="181"/>
      <c r="BK334" s="181"/>
      <c r="BL334" s="181"/>
      <c r="BM334" s="181"/>
      <c r="BN334" s="181"/>
      <c r="BO334" s="181"/>
      <c r="BP334" s="181"/>
      <c r="BQ334" s="181"/>
      <c r="BR334" s="181"/>
      <c r="BS334" s="181"/>
      <c r="BT334" s="181"/>
      <c r="BU334" s="181"/>
      <c r="BV334" s="181"/>
      <c r="BW334" s="181"/>
      <c r="BX334" s="181"/>
      <c r="BY334" s="181"/>
      <c r="BZ334" s="181"/>
      <c r="CA334" s="181"/>
      <c r="CB334" s="181"/>
      <c r="CC334" s="181"/>
    </row>
    <row r="335" spans="1:81" s="24" customFormat="1" ht="15" customHeight="1">
      <c r="A335" s="25"/>
      <c r="B335" s="70"/>
      <c r="C335" s="795"/>
      <c r="D335" s="854"/>
      <c r="E335" s="854"/>
      <c r="F335" s="854"/>
      <c r="G335" s="854"/>
      <c r="H335" s="855"/>
      <c r="I335" s="813" t="str">
        <f>IF(ISTEXT(D269),D269,"")</f>
        <v/>
      </c>
      <c r="J335" s="814"/>
      <c r="K335" s="814"/>
      <c r="L335" s="814"/>
      <c r="M335" s="814"/>
      <c r="N335" s="814"/>
      <c r="O335" s="814"/>
      <c r="P335" s="814"/>
      <c r="Q335" s="815"/>
      <c r="R335" s="816" t="str">
        <f>IF(ISNUMBER(O269),O269,"")</f>
        <v/>
      </c>
      <c r="S335" s="817"/>
      <c r="T335" s="817"/>
      <c r="U335" s="818">
        <f>AA270</f>
        <v>0</v>
      </c>
      <c r="V335" s="818"/>
      <c r="W335" s="818"/>
      <c r="X335" s="818"/>
      <c r="Y335" s="818"/>
      <c r="Z335" s="818"/>
      <c r="AA335" s="819" t="str">
        <f>IF(ISNUMBER(R269),R269,"")</f>
        <v/>
      </c>
      <c r="AB335" s="820"/>
      <c r="AC335" s="820"/>
      <c r="AD335" s="821"/>
      <c r="AE335" s="819" t="str">
        <f>IF(ISTEXT(M269),M269,"")</f>
        <v/>
      </c>
      <c r="AF335" s="821"/>
      <c r="AG335" s="25"/>
      <c r="AH335" s="69"/>
      <c r="AL335" s="1"/>
      <c r="AM335" s="1"/>
      <c r="AN335" s="6"/>
      <c r="AO335" s="1"/>
      <c r="AP335" s="181"/>
      <c r="AQ335" s="181"/>
      <c r="AR335" s="181"/>
      <c r="AS335" s="181"/>
      <c r="AT335" s="181"/>
      <c r="AU335" s="181"/>
      <c r="AV335" s="181"/>
      <c r="AW335" s="181"/>
      <c r="AX335" s="181"/>
      <c r="AY335" s="181"/>
      <c r="AZ335" s="181"/>
      <c r="BA335" s="181"/>
      <c r="BB335" s="181"/>
      <c r="BC335" s="181"/>
      <c r="BD335" s="181"/>
      <c r="BE335" s="181"/>
      <c r="BF335" s="181"/>
      <c r="BG335" s="181"/>
      <c r="BH335" s="181"/>
      <c r="BI335" s="181"/>
      <c r="BJ335" s="181"/>
      <c r="BK335" s="181"/>
      <c r="BL335" s="181"/>
      <c r="BM335" s="181"/>
      <c r="BN335" s="181"/>
      <c r="BO335" s="181"/>
      <c r="BP335" s="181"/>
      <c r="BQ335" s="181"/>
      <c r="BR335" s="181"/>
      <c r="BS335" s="181"/>
      <c r="BT335" s="181"/>
      <c r="BU335" s="181"/>
      <c r="BV335" s="181"/>
      <c r="BW335" s="181"/>
      <c r="BX335" s="181"/>
      <c r="BY335" s="181"/>
      <c r="BZ335" s="181"/>
      <c r="CA335" s="181"/>
      <c r="CB335" s="181"/>
      <c r="CC335" s="181"/>
    </row>
    <row r="336" spans="1:81" s="24" customFormat="1" ht="15" customHeight="1">
      <c r="A336" s="25"/>
      <c r="B336" s="70"/>
      <c r="C336" s="794" t="s">
        <v>249</v>
      </c>
      <c r="D336" s="796" t="s">
        <v>818</v>
      </c>
      <c r="E336" s="796"/>
      <c r="F336" s="796"/>
      <c r="G336" s="796"/>
      <c r="H336" s="797"/>
      <c r="I336" s="830" t="s">
        <v>259</v>
      </c>
      <c r="J336" s="831"/>
      <c r="K336" s="831"/>
      <c r="L336" s="831"/>
      <c r="M336" s="831"/>
      <c r="N336" s="831"/>
      <c r="O336" s="831"/>
      <c r="P336" s="832"/>
      <c r="Q336" s="833" t="str">
        <f>IF(ISTEXT('転記用BD (協議会)'!D24),'転記用BD (協議会)'!D24,"-")</f>
        <v>-</v>
      </c>
      <c r="R336" s="834"/>
      <c r="S336" s="834"/>
      <c r="T336" s="834"/>
      <c r="U336" s="834"/>
      <c r="V336" s="834"/>
      <c r="W336" s="834"/>
      <c r="X336" s="835"/>
      <c r="Y336" s="833" t="str">
        <f>IF(ISTEXT('転記用BD (協議会)'!D27),'転記用BD (協議会)'!D27,"-")</f>
        <v>-</v>
      </c>
      <c r="Z336" s="834"/>
      <c r="AA336" s="834"/>
      <c r="AB336" s="834"/>
      <c r="AC336" s="834"/>
      <c r="AD336" s="834"/>
      <c r="AE336" s="834"/>
      <c r="AF336" s="835"/>
      <c r="AG336" s="25"/>
      <c r="AH336" s="675"/>
      <c r="AI336" s="676"/>
      <c r="AJ336" s="676"/>
      <c r="AK336" s="676"/>
      <c r="AL336" s="676"/>
      <c r="AM336" s="676"/>
      <c r="AN336" s="677"/>
      <c r="AO336" s="1"/>
      <c r="AP336" s="181"/>
      <c r="AQ336" s="181"/>
      <c r="AR336" s="181"/>
      <c r="AS336" s="181"/>
      <c r="AT336" s="181"/>
      <c r="AU336" s="181"/>
      <c r="AV336" s="181"/>
      <c r="AW336" s="181"/>
      <c r="AX336" s="181"/>
      <c r="AY336" s="181"/>
      <c r="AZ336" s="181"/>
      <c r="BA336" s="181"/>
      <c r="BB336" s="181"/>
      <c r="BC336" s="181"/>
      <c r="BD336" s="181"/>
      <c r="BE336" s="181"/>
      <c r="BF336" s="181"/>
      <c r="BG336" s="181"/>
      <c r="BH336" s="181"/>
      <c r="BI336" s="181"/>
      <c r="BJ336" s="181"/>
      <c r="BK336" s="181"/>
      <c r="BL336" s="181"/>
      <c r="BM336" s="181"/>
      <c r="BN336" s="181"/>
      <c r="BO336" s="181"/>
      <c r="BP336" s="181"/>
      <c r="BQ336" s="181"/>
      <c r="BR336" s="181"/>
      <c r="BS336" s="181"/>
      <c r="BT336" s="181"/>
      <c r="BU336" s="181"/>
      <c r="BV336" s="181"/>
      <c r="BW336" s="181"/>
      <c r="BX336" s="181"/>
      <c r="BY336" s="181"/>
      <c r="BZ336" s="181"/>
      <c r="CA336" s="181"/>
      <c r="CB336" s="181"/>
      <c r="CC336" s="181"/>
    </row>
    <row r="337" spans="1:81" s="24" customFormat="1" ht="15" customHeight="1">
      <c r="A337" s="25"/>
      <c r="B337" s="70"/>
      <c r="C337" s="828"/>
      <c r="D337" s="804"/>
      <c r="E337" s="804"/>
      <c r="F337" s="804"/>
      <c r="G337" s="804"/>
      <c r="H337" s="829"/>
      <c r="I337" s="836" t="str">
        <f>IF(ISTEXT('転記用BD (協議会)'!D22),'転記用BD (協議会)'!D22,"-")</f>
        <v>-</v>
      </c>
      <c r="J337" s="837"/>
      <c r="K337" s="837"/>
      <c r="L337" s="837"/>
      <c r="M337" s="837"/>
      <c r="N337" s="837"/>
      <c r="O337" s="837"/>
      <c r="P337" s="837"/>
      <c r="Q337" s="836" t="str">
        <f>IF(ISTEXT('転記用BD (協議会)'!D25),'転記用BD (協議会)'!D25,"-")</f>
        <v>-</v>
      </c>
      <c r="R337" s="837"/>
      <c r="S337" s="837"/>
      <c r="T337" s="837"/>
      <c r="U337" s="837"/>
      <c r="V337" s="837"/>
      <c r="W337" s="837"/>
      <c r="X337" s="838"/>
      <c r="Y337" s="836" t="str">
        <f>IF(ISTEXT('転記用BD (協議会)'!D28),'転記用BD (協議会)'!D28,"-")</f>
        <v>-</v>
      </c>
      <c r="Z337" s="837"/>
      <c r="AA337" s="837"/>
      <c r="AB337" s="837"/>
      <c r="AC337" s="837"/>
      <c r="AD337" s="837"/>
      <c r="AE337" s="837"/>
      <c r="AF337" s="838"/>
      <c r="AG337" s="25"/>
      <c r="AH337" s="675"/>
      <c r="AI337" s="676"/>
      <c r="AJ337" s="676"/>
      <c r="AK337" s="676"/>
      <c r="AL337" s="676"/>
      <c r="AM337" s="676"/>
      <c r="AN337" s="677"/>
      <c r="AO337" s="1"/>
      <c r="AP337" s="181"/>
      <c r="AQ337" s="181"/>
      <c r="AR337" s="181"/>
      <c r="AS337" s="181"/>
      <c r="AT337" s="181"/>
      <c r="AU337" s="181"/>
      <c r="AV337" s="181"/>
      <c r="AW337" s="181"/>
      <c r="AX337" s="181"/>
      <c r="AY337" s="181"/>
      <c r="AZ337" s="181"/>
      <c r="BA337" s="181"/>
      <c r="BB337" s="181"/>
      <c r="BC337" s="181"/>
      <c r="BD337" s="181"/>
      <c r="BE337" s="181"/>
      <c r="BF337" s="181"/>
      <c r="BG337" s="181"/>
      <c r="BH337" s="181"/>
      <c r="BI337" s="181"/>
      <c r="BJ337" s="181"/>
      <c r="BK337" s="181"/>
      <c r="BL337" s="181"/>
      <c r="BM337" s="181"/>
      <c r="BN337" s="181"/>
      <c r="BO337" s="181"/>
      <c r="BP337" s="181"/>
      <c r="BQ337" s="181"/>
      <c r="BR337" s="181"/>
      <c r="BS337" s="181"/>
      <c r="BT337" s="181"/>
      <c r="BU337" s="181"/>
      <c r="BV337" s="181"/>
      <c r="BW337" s="181"/>
      <c r="BX337" s="181"/>
      <c r="BY337" s="181"/>
      <c r="BZ337" s="181"/>
      <c r="CA337" s="181"/>
      <c r="CB337" s="181"/>
      <c r="CC337" s="181"/>
    </row>
    <row r="338" spans="1:81" s="24" customFormat="1" ht="15" customHeight="1">
      <c r="A338" s="25"/>
      <c r="B338" s="70"/>
      <c r="C338" s="828"/>
      <c r="D338" s="804"/>
      <c r="E338" s="804"/>
      <c r="F338" s="804"/>
      <c r="G338" s="804"/>
      <c r="H338" s="829"/>
      <c r="I338" s="822" t="str">
        <f>IF(ISTEXT('転記用BD (協議会)'!D23),'転記用BD (協議会)'!D23,"-")</f>
        <v>-</v>
      </c>
      <c r="J338" s="823"/>
      <c r="K338" s="823"/>
      <c r="L338" s="823"/>
      <c r="M338" s="823"/>
      <c r="N338" s="823"/>
      <c r="O338" s="823"/>
      <c r="P338" s="823"/>
      <c r="Q338" s="822" t="str">
        <f>IF(ISTEXT('転記用BD (協議会)'!D26),'転記用BD (協議会)'!D26,"-")</f>
        <v>-</v>
      </c>
      <c r="R338" s="823"/>
      <c r="S338" s="823"/>
      <c r="T338" s="823"/>
      <c r="U338" s="823"/>
      <c r="V338" s="823"/>
      <c r="W338" s="823"/>
      <c r="X338" s="824"/>
      <c r="Y338" s="825" t="str">
        <f>IF('転記用BD (協議会)'!E37&gt;=8,"等","")</f>
        <v/>
      </c>
      <c r="Z338" s="826"/>
      <c r="AA338" s="826"/>
      <c r="AB338" s="826"/>
      <c r="AC338" s="826"/>
      <c r="AD338" s="826"/>
      <c r="AE338" s="826"/>
      <c r="AF338" s="827"/>
      <c r="AG338" s="25"/>
      <c r="AH338" s="675"/>
      <c r="AI338" s="676"/>
      <c r="AJ338" s="676"/>
      <c r="AK338" s="676"/>
      <c r="AL338" s="676"/>
      <c r="AM338" s="676"/>
      <c r="AN338" s="677"/>
      <c r="AO338" s="1"/>
      <c r="AP338" s="181"/>
      <c r="AQ338" s="181"/>
      <c r="AR338" s="181"/>
      <c r="AS338" s="181"/>
      <c r="AT338" s="181"/>
      <c r="AU338" s="181"/>
      <c r="AV338" s="181"/>
      <c r="AW338" s="181"/>
      <c r="AX338" s="181"/>
      <c r="AY338" s="181"/>
      <c r="AZ338" s="181"/>
      <c r="BA338" s="181"/>
      <c r="BB338" s="181"/>
      <c r="BC338" s="181"/>
      <c r="BD338" s="181"/>
      <c r="BE338" s="181"/>
      <c r="BF338" s="181"/>
      <c r="BG338" s="181"/>
      <c r="BH338" s="181"/>
      <c r="BI338" s="181"/>
      <c r="BJ338" s="181"/>
      <c r="BK338" s="181"/>
      <c r="BL338" s="181"/>
      <c r="BM338" s="181"/>
      <c r="BN338" s="181"/>
      <c r="BO338" s="181"/>
      <c r="BP338" s="181"/>
      <c r="BQ338" s="181"/>
      <c r="BR338" s="181"/>
      <c r="BS338" s="181"/>
      <c r="BT338" s="181"/>
      <c r="BU338" s="181"/>
      <c r="BV338" s="181"/>
      <c r="BW338" s="181"/>
      <c r="BX338" s="181"/>
      <c r="BY338" s="181"/>
      <c r="BZ338" s="181"/>
      <c r="CA338" s="181"/>
      <c r="CB338" s="181"/>
      <c r="CC338" s="181"/>
    </row>
    <row r="339" spans="1:81" s="24" customFormat="1" ht="15" customHeight="1">
      <c r="A339" s="25"/>
      <c r="B339" s="70"/>
      <c r="C339" s="279" t="s">
        <v>249</v>
      </c>
      <c r="D339" s="574" t="s">
        <v>260</v>
      </c>
      <c r="E339" s="572"/>
      <c r="F339" s="572"/>
      <c r="G339" s="572"/>
      <c r="H339" s="573"/>
      <c r="I339" s="808" t="s">
        <v>261</v>
      </c>
      <c r="J339" s="809"/>
      <c r="K339" s="809"/>
      <c r="L339" s="810">
        <f>T411+T479+T547</f>
        <v>0</v>
      </c>
      <c r="M339" s="811"/>
      <c r="N339" s="811"/>
      <c r="O339" s="792" t="s">
        <v>262</v>
      </c>
      <c r="P339" s="793"/>
      <c r="Q339" s="808" t="s">
        <v>263</v>
      </c>
      <c r="R339" s="809"/>
      <c r="S339" s="809"/>
      <c r="T339" s="812"/>
      <c r="U339" s="810">
        <f>O411+O479+O547</f>
        <v>0</v>
      </c>
      <c r="V339" s="811"/>
      <c r="W339" s="811"/>
      <c r="X339" s="792" t="s">
        <v>262</v>
      </c>
      <c r="Y339" s="793"/>
      <c r="Z339" s="789" t="s">
        <v>264</v>
      </c>
      <c r="AA339" s="790"/>
      <c r="AB339" s="791">
        <f>SUMIF(C352:G546,"委託料",T352:X546)</f>
        <v>0</v>
      </c>
      <c r="AC339" s="791"/>
      <c r="AD339" s="791"/>
      <c r="AE339" s="792" t="s">
        <v>262</v>
      </c>
      <c r="AF339" s="793"/>
      <c r="AG339" s="25"/>
      <c r="AH339" s="69"/>
      <c r="AL339" s="1"/>
      <c r="AM339" s="1"/>
      <c r="AN339" s="6"/>
      <c r="AO339" s="1"/>
      <c r="AP339" s="181"/>
      <c r="AQ339" s="181"/>
      <c r="AR339" s="181"/>
      <c r="AS339" s="181"/>
      <c r="AT339" s="181"/>
      <c r="AU339" s="181"/>
      <c r="AV339" s="181"/>
      <c r="AW339" s="181"/>
      <c r="AX339" s="181"/>
      <c r="AY339" s="181"/>
      <c r="AZ339" s="181"/>
      <c r="BA339" s="181"/>
      <c r="BB339" s="181"/>
      <c r="BC339" s="181"/>
      <c r="BD339" s="181"/>
      <c r="BE339" s="181"/>
      <c r="BF339" s="181"/>
      <c r="BG339" s="181"/>
      <c r="BH339" s="181"/>
      <c r="BI339" s="181"/>
      <c r="BJ339" s="181"/>
      <c r="BK339" s="181"/>
      <c r="BL339" s="181"/>
      <c r="BM339" s="181"/>
      <c r="BN339" s="181"/>
      <c r="BO339" s="181"/>
      <c r="BP339" s="181"/>
      <c r="BQ339" s="181"/>
      <c r="BR339" s="181"/>
      <c r="BS339" s="181"/>
      <c r="BT339" s="181"/>
      <c r="BU339" s="181"/>
      <c r="BV339" s="181"/>
      <c r="BW339" s="181"/>
      <c r="BX339" s="181"/>
      <c r="BY339" s="181"/>
      <c r="BZ339" s="181"/>
      <c r="CA339" s="181"/>
      <c r="CB339" s="181"/>
      <c r="CC339" s="181"/>
    </row>
    <row r="340" spans="1:81" s="24" customFormat="1" ht="27" customHeight="1">
      <c r="A340" s="25"/>
      <c r="B340" s="70"/>
      <c r="C340" s="794" t="s">
        <v>99</v>
      </c>
      <c r="D340" s="796" t="s">
        <v>924</v>
      </c>
      <c r="E340" s="796"/>
      <c r="F340" s="796"/>
      <c r="G340" s="796"/>
      <c r="H340" s="797"/>
      <c r="I340" s="800" t="s">
        <v>265</v>
      </c>
      <c r="J340" s="801"/>
      <c r="K340" s="802"/>
      <c r="L340" s="803"/>
      <c r="M340" s="803"/>
      <c r="N340" s="803"/>
      <c r="O340" s="803"/>
      <c r="P340" s="803"/>
      <c r="Q340" s="794" t="s">
        <v>103</v>
      </c>
      <c r="R340" s="804" t="s">
        <v>266</v>
      </c>
      <c r="S340" s="804"/>
      <c r="T340" s="804"/>
      <c r="U340" s="804"/>
      <c r="V340" s="805"/>
      <c r="W340" s="806"/>
      <c r="X340" s="806"/>
      <c r="Y340" s="806"/>
      <c r="Z340" s="806"/>
      <c r="AA340" s="806"/>
      <c r="AB340" s="806"/>
      <c r="AC340" s="806"/>
      <c r="AD340" s="806"/>
      <c r="AE340" s="806"/>
      <c r="AF340" s="807"/>
      <c r="AG340" s="25"/>
      <c r="AH340" s="220" t="s">
        <v>209</v>
      </c>
      <c r="AI340" s="219"/>
      <c r="AJ340" s="219"/>
      <c r="AK340" s="219"/>
      <c r="AL340" s="219"/>
      <c r="AM340" s="219"/>
      <c r="AN340" s="224"/>
      <c r="AO340" s="1"/>
      <c r="AP340" s="181"/>
      <c r="AQ340" s="181"/>
      <c r="AR340" s="181"/>
      <c r="AS340" s="181"/>
      <c r="AT340" s="181"/>
      <c r="AU340" s="181"/>
      <c r="AV340" s="181"/>
      <c r="AW340" s="181"/>
      <c r="AX340" s="181"/>
      <c r="AY340" s="181"/>
      <c r="AZ340" s="181"/>
      <c r="BA340" s="181"/>
      <c r="BB340" s="181"/>
      <c r="BC340" s="181"/>
      <c r="BD340" s="181"/>
      <c r="BE340" s="181"/>
      <c r="BF340" s="181"/>
      <c r="BG340" s="181"/>
      <c r="BH340" s="181"/>
      <c r="BI340" s="181"/>
      <c r="BJ340" s="181"/>
      <c r="BK340" s="181"/>
      <c r="BL340" s="181"/>
      <c r="BM340" s="181"/>
      <c r="BN340" s="181"/>
      <c r="BO340" s="181"/>
      <c r="BP340" s="181"/>
      <c r="BQ340" s="181"/>
      <c r="BR340" s="181"/>
      <c r="BS340" s="181"/>
      <c r="BT340" s="181"/>
      <c r="BU340" s="181"/>
      <c r="BV340" s="181"/>
      <c r="BW340" s="181"/>
      <c r="BX340" s="181"/>
      <c r="BY340" s="181"/>
      <c r="BZ340" s="181"/>
      <c r="CA340" s="181"/>
      <c r="CB340" s="181"/>
      <c r="CC340" s="181"/>
    </row>
    <row r="341" spans="1:81" s="24" customFormat="1" ht="23.45" customHeight="1">
      <c r="A341" s="25"/>
      <c r="B341" s="70"/>
      <c r="C341" s="795"/>
      <c r="D341" s="798"/>
      <c r="E341" s="798"/>
      <c r="F341" s="798"/>
      <c r="G341" s="798"/>
      <c r="H341" s="799"/>
      <c r="I341" s="780" t="s">
        <v>267</v>
      </c>
      <c r="J341" s="781"/>
      <c r="K341" s="782"/>
      <c r="L341" s="783"/>
      <c r="M341" s="783"/>
      <c r="N341" s="783"/>
      <c r="O341" s="783"/>
      <c r="P341" s="783"/>
      <c r="Q341" s="795"/>
      <c r="R341" s="804"/>
      <c r="S341" s="804"/>
      <c r="T341" s="804"/>
      <c r="U341" s="804"/>
      <c r="V341" s="805"/>
      <c r="W341" s="806"/>
      <c r="X341" s="806"/>
      <c r="Y341" s="806"/>
      <c r="Z341" s="806"/>
      <c r="AA341" s="806"/>
      <c r="AB341" s="806"/>
      <c r="AC341" s="806"/>
      <c r="AD341" s="806"/>
      <c r="AE341" s="806"/>
      <c r="AF341" s="807"/>
      <c r="AG341" s="25"/>
      <c r="AH341" s="675" t="s">
        <v>268</v>
      </c>
      <c r="AI341" s="676"/>
      <c r="AJ341" s="676"/>
      <c r="AK341" s="676"/>
      <c r="AL341" s="676"/>
      <c r="AM341" s="676"/>
      <c r="AN341" s="677"/>
      <c r="AO341" s="1"/>
      <c r="AP341" s="181"/>
      <c r="AQ341" s="181"/>
      <c r="AR341" s="181"/>
      <c r="AS341" s="181"/>
      <c r="AT341" s="181"/>
      <c r="AU341" s="181"/>
      <c r="AV341" s="181"/>
      <c r="AW341" s="181"/>
      <c r="AX341" s="181"/>
      <c r="AY341" s="181"/>
      <c r="AZ341" s="181"/>
      <c r="BA341" s="181"/>
      <c r="BB341" s="181"/>
      <c r="BC341" s="181"/>
      <c r="BD341" s="181"/>
      <c r="BE341" s="181"/>
      <c r="BF341" s="181"/>
      <c r="BG341" s="181"/>
      <c r="BH341" s="181"/>
      <c r="BI341" s="181"/>
      <c r="BJ341" s="181"/>
      <c r="BK341" s="181"/>
      <c r="BL341" s="181"/>
      <c r="BM341" s="181"/>
      <c r="BN341" s="181"/>
      <c r="BO341" s="181"/>
      <c r="BP341" s="181"/>
      <c r="BQ341" s="181"/>
      <c r="BR341" s="181"/>
      <c r="BS341" s="181"/>
      <c r="BT341" s="181"/>
      <c r="BU341" s="181"/>
      <c r="BV341" s="181"/>
      <c r="BW341" s="181"/>
      <c r="BX341" s="181"/>
      <c r="BY341" s="181"/>
      <c r="BZ341" s="181"/>
      <c r="CA341" s="181"/>
      <c r="CB341" s="181"/>
      <c r="CC341" s="181"/>
    </row>
    <row r="342" spans="1:81" s="24" customFormat="1" ht="52.7" customHeight="1">
      <c r="A342" s="25"/>
      <c r="B342" s="70"/>
      <c r="C342" s="279" t="s">
        <v>107</v>
      </c>
      <c r="D342" s="784" t="s">
        <v>269</v>
      </c>
      <c r="E342" s="784"/>
      <c r="F342" s="784"/>
      <c r="G342" s="784"/>
      <c r="H342" s="785"/>
      <c r="I342" s="786"/>
      <c r="J342" s="787"/>
      <c r="K342" s="787"/>
      <c r="L342" s="787"/>
      <c r="M342" s="787"/>
      <c r="N342" s="787"/>
      <c r="O342" s="787"/>
      <c r="P342" s="787"/>
      <c r="Q342" s="787"/>
      <c r="R342" s="787"/>
      <c r="S342" s="787"/>
      <c r="T342" s="787"/>
      <c r="U342" s="787"/>
      <c r="V342" s="787"/>
      <c r="W342" s="787"/>
      <c r="X342" s="787"/>
      <c r="Y342" s="787"/>
      <c r="Z342" s="787"/>
      <c r="AA342" s="787"/>
      <c r="AB342" s="787"/>
      <c r="AC342" s="787"/>
      <c r="AD342" s="787"/>
      <c r="AE342" s="787"/>
      <c r="AF342" s="788"/>
      <c r="AG342" s="25"/>
      <c r="AH342" s="675"/>
      <c r="AI342" s="676"/>
      <c r="AJ342" s="676"/>
      <c r="AK342" s="676"/>
      <c r="AL342" s="676"/>
      <c r="AM342" s="676"/>
      <c r="AN342" s="677"/>
      <c r="AO342" s="1"/>
      <c r="AP342" s="181"/>
      <c r="AQ342" s="181"/>
      <c r="AR342" s="181"/>
      <c r="AS342" s="181"/>
      <c r="AT342" s="181"/>
      <c r="AU342" s="181"/>
      <c r="AV342" s="181"/>
      <c r="AW342" s="181"/>
      <c r="AX342" s="181"/>
      <c r="AY342" s="181"/>
      <c r="AZ342" s="181"/>
      <c r="BA342" s="181"/>
      <c r="BB342" s="181"/>
      <c r="BC342" s="181"/>
      <c r="BD342" s="181"/>
      <c r="BE342" s="181"/>
      <c r="BF342" s="181"/>
      <c r="BG342" s="181"/>
      <c r="BH342" s="181"/>
      <c r="BI342" s="181"/>
      <c r="BJ342" s="181"/>
      <c r="BK342" s="181"/>
      <c r="BL342" s="181"/>
      <c r="BM342" s="181"/>
      <c r="BN342" s="181"/>
      <c r="BO342" s="181"/>
      <c r="BP342" s="181"/>
      <c r="BQ342" s="181"/>
      <c r="BR342" s="181"/>
      <c r="BS342" s="181"/>
      <c r="BT342" s="181"/>
      <c r="BU342" s="181"/>
      <c r="BV342" s="181"/>
      <c r="BW342" s="181"/>
      <c r="BX342" s="181"/>
      <c r="BY342" s="181"/>
      <c r="BZ342" s="181"/>
      <c r="CA342" s="181"/>
      <c r="CB342" s="181"/>
      <c r="CC342" s="181"/>
    </row>
    <row r="343" spans="1:81" s="51" customFormat="1" ht="70.7" customHeight="1">
      <c r="B343" s="116"/>
      <c r="C343" s="279" t="s">
        <v>111</v>
      </c>
      <c r="D343" s="784" t="s">
        <v>838</v>
      </c>
      <c r="E343" s="784"/>
      <c r="F343" s="784"/>
      <c r="G343" s="784"/>
      <c r="H343" s="785"/>
      <c r="I343" s="786"/>
      <c r="J343" s="787"/>
      <c r="K343" s="787"/>
      <c r="L343" s="787"/>
      <c r="M343" s="787"/>
      <c r="N343" s="787"/>
      <c r="O343" s="787"/>
      <c r="P343" s="787"/>
      <c r="Q343" s="787"/>
      <c r="R343" s="787"/>
      <c r="S343" s="787"/>
      <c r="T343" s="787"/>
      <c r="U343" s="787"/>
      <c r="V343" s="787"/>
      <c r="W343" s="787"/>
      <c r="X343" s="787"/>
      <c r="Y343" s="787"/>
      <c r="Z343" s="787"/>
      <c r="AA343" s="787"/>
      <c r="AB343" s="787"/>
      <c r="AC343" s="787"/>
      <c r="AD343" s="787"/>
      <c r="AE343" s="787"/>
      <c r="AF343" s="788"/>
      <c r="AH343" s="250"/>
      <c r="AI343" s="219"/>
      <c r="AJ343" s="219"/>
      <c r="AK343" s="219"/>
      <c r="AL343" s="219"/>
      <c r="AM343" s="219"/>
      <c r="AN343" s="224"/>
      <c r="AP343" s="181"/>
      <c r="AQ343" s="181"/>
      <c r="AR343" s="181"/>
      <c r="AS343" s="181"/>
      <c r="AT343" s="181"/>
      <c r="AU343" s="181"/>
      <c r="AV343" s="181"/>
      <c r="AW343" s="181"/>
      <c r="AX343" s="181"/>
      <c r="AY343" s="181"/>
      <c r="AZ343" s="181"/>
      <c r="BA343" s="181"/>
      <c r="BB343" s="181"/>
      <c r="BC343" s="181"/>
      <c r="BD343" s="181"/>
      <c r="BE343" s="181"/>
      <c r="BF343" s="181"/>
      <c r="BG343" s="181"/>
      <c r="BH343" s="181"/>
      <c r="BI343" s="181"/>
      <c r="BJ343" s="181"/>
      <c r="BK343" s="181"/>
      <c r="BL343" s="181"/>
      <c r="BM343" s="181"/>
      <c r="BN343" s="181"/>
      <c r="BO343" s="181"/>
      <c r="BP343" s="181"/>
      <c r="BQ343" s="181"/>
      <c r="BR343" s="181"/>
      <c r="BS343" s="181"/>
      <c r="BT343" s="181"/>
      <c r="BU343" s="181"/>
      <c r="BV343" s="181"/>
      <c r="BW343" s="181"/>
      <c r="BX343" s="181"/>
      <c r="BY343" s="181"/>
      <c r="BZ343" s="181"/>
      <c r="CA343" s="181"/>
      <c r="CB343" s="181"/>
      <c r="CC343" s="181"/>
    </row>
    <row r="344" spans="1:81" s="51" customFormat="1" ht="9" customHeight="1" thickBot="1">
      <c r="B344" s="119"/>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c r="AA344" s="120"/>
      <c r="AB344" s="120"/>
      <c r="AC344" s="120"/>
      <c r="AD344" s="120"/>
      <c r="AE344" s="120"/>
      <c r="AF344" s="120"/>
      <c r="AG344" s="121"/>
      <c r="AH344" s="122"/>
      <c r="AI344" s="121"/>
      <c r="AJ344" s="121"/>
      <c r="AK344" s="121"/>
      <c r="AL344" s="121"/>
      <c r="AM344" s="121"/>
      <c r="AN344" s="128"/>
    </row>
    <row r="345" spans="1:81" s="51" customFormat="1" ht="6.6" customHeight="1">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row>
    <row r="346" spans="1:81" ht="18" customHeight="1" thickBot="1">
      <c r="A346" s="181" t="s">
        <v>270</v>
      </c>
      <c r="B346" s="181"/>
      <c r="C346" s="286"/>
      <c r="D346" s="286"/>
      <c r="E346" s="1"/>
      <c r="F346" s="50"/>
      <c r="G346" s="50"/>
      <c r="H346" s="50"/>
      <c r="I346" s="50"/>
      <c r="J346" s="50"/>
      <c r="K346" s="52"/>
      <c r="L346" s="52"/>
      <c r="M346" s="52"/>
      <c r="N346" s="52"/>
      <c r="O346" s="52"/>
      <c r="P346" s="53"/>
      <c r="Q346" s="52"/>
      <c r="R346" s="52"/>
      <c r="S346" s="52"/>
      <c r="T346" s="52"/>
      <c r="U346" s="52"/>
      <c r="V346" s="52"/>
      <c r="W346" s="52"/>
      <c r="X346" s="52"/>
      <c r="Y346" s="52"/>
      <c r="Z346" s="52"/>
      <c r="AA346" s="52"/>
      <c r="AB346" s="52"/>
      <c r="AC346" s="52"/>
      <c r="AD346" s="52"/>
      <c r="AE346" s="52"/>
      <c r="AF346" s="52"/>
      <c r="AG346" s="52"/>
      <c r="AH346" s="52"/>
      <c r="AM346" s="21"/>
    </row>
    <row r="347" spans="1:81" ht="13.35" customHeight="1">
      <c r="B347" s="280" t="s">
        <v>271</v>
      </c>
      <c r="C347" s="281"/>
      <c r="D347" s="281"/>
      <c r="E347" s="281"/>
      <c r="F347" s="281"/>
      <c r="G347" s="281"/>
      <c r="H347" s="771" t="str">
        <f>IF(ISNUMBER(H210),H210,"")</f>
        <v/>
      </c>
      <c r="I347" s="771"/>
      <c r="J347" s="281" t="s">
        <v>272</v>
      </c>
      <c r="K347" s="281"/>
      <c r="L347" s="281"/>
      <c r="M347" s="281"/>
      <c r="N347" s="281"/>
      <c r="O347" s="281"/>
      <c r="P347" s="281"/>
      <c r="Q347" s="281"/>
      <c r="R347" s="281"/>
      <c r="S347" s="282"/>
      <c r="T347" s="282"/>
      <c r="U347" s="282"/>
      <c r="V347" s="282"/>
      <c r="W347" s="282"/>
      <c r="X347" s="282"/>
      <c r="Y347" s="282"/>
      <c r="Z347" s="282"/>
      <c r="AA347" s="283"/>
      <c r="AB347" s="283"/>
      <c r="AC347" s="283"/>
      <c r="AD347" s="283"/>
      <c r="AE347" s="284" t="s">
        <v>273</v>
      </c>
      <c r="AF347" s="285"/>
      <c r="AG347" s="76"/>
      <c r="AH347" s="76"/>
      <c r="AI347" s="76"/>
      <c r="AJ347" s="76"/>
      <c r="AK347" s="76"/>
      <c r="AL347" s="76"/>
      <c r="AM347" s="76"/>
      <c r="AN347" s="77"/>
      <c r="AO347" s="14"/>
      <c r="AP347" s="14"/>
      <c r="AW347" s="1"/>
      <c r="AX347" s="1"/>
      <c r="AY347" s="1"/>
      <c r="AZ347" s="1"/>
      <c r="BA347" s="1"/>
    </row>
    <row r="348" spans="1:81" ht="15.6" customHeight="1">
      <c r="B348" s="772" t="s">
        <v>274</v>
      </c>
      <c r="C348" s="773"/>
      <c r="D348" s="773"/>
      <c r="E348" s="773"/>
      <c r="F348" s="773"/>
      <c r="G348" s="773"/>
      <c r="H348" s="773"/>
      <c r="I348" s="773"/>
      <c r="J348" s="773"/>
      <c r="K348" s="773"/>
      <c r="L348" s="773"/>
      <c r="M348" s="773"/>
      <c r="N348" s="774"/>
      <c r="O348" s="775" t="s">
        <v>275</v>
      </c>
      <c r="P348" s="775"/>
      <c r="Q348" s="776"/>
      <c r="R348" s="776"/>
      <c r="S348" s="776"/>
      <c r="T348" s="776" t="s">
        <v>276</v>
      </c>
      <c r="U348" s="776"/>
      <c r="V348" s="776"/>
      <c r="W348" s="776"/>
      <c r="X348" s="776"/>
      <c r="Y348" s="777" t="s">
        <v>277</v>
      </c>
      <c r="Z348" s="778"/>
      <c r="AA348" s="778"/>
      <c r="AB348" s="779"/>
      <c r="AC348" s="776" t="s">
        <v>278</v>
      </c>
      <c r="AD348" s="776"/>
      <c r="AE348" s="776"/>
      <c r="AF348" s="776"/>
      <c r="AG348" s="91"/>
      <c r="AH348" s="468"/>
      <c r="AI348" s="468"/>
      <c r="AJ348" s="761" t="s">
        <v>279</v>
      </c>
      <c r="AK348" s="761"/>
      <c r="AL348" s="468"/>
      <c r="AM348" s="468"/>
      <c r="AN348" s="469"/>
      <c r="AO348" s="35"/>
      <c r="AP348" s="14"/>
      <c r="AW348" s="1"/>
      <c r="AX348" s="1"/>
      <c r="AY348" s="1"/>
      <c r="AZ348" s="1"/>
      <c r="BA348" s="1"/>
    </row>
    <row r="349" spans="1:81" ht="11.45" customHeight="1">
      <c r="B349" s="129"/>
      <c r="D349" s="49"/>
      <c r="E349" s="49"/>
      <c r="F349" s="49"/>
      <c r="G349" s="49"/>
      <c r="H349" s="49"/>
      <c r="I349" s="49"/>
      <c r="J349" s="49"/>
      <c r="K349" s="49"/>
      <c r="L349" s="49"/>
      <c r="M349" s="49"/>
      <c r="N349" s="49"/>
      <c r="O349" s="762" t="s">
        <v>280</v>
      </c>
      <c r="P349" s="762"/>
      <c r="Q349" s="762"/>
      <c r="R349" s="762"/>
      <c r="S349" s="762"/>
      <c r="T349" s="763" t="s">
        <v>281</v>
      </c>
      <c r="U349" s="763"/>
      <c r="V349" s="763"/>
      <c r="W349" s="763"/>
      <c r="X349" s="763"/>
      <c r="Y349" s="764" t="s">
        <v>282</v>
      </c>
      <c r="Z349" s="765"/>
      <c r="AA349" s="765"/>
      <c r="AB349" s="766"/>
      <c r="AC349" s="763" t="s">
        <v>283</v>
      </c>
      <c r="AD349" s="763"/>
      <c r="AE349" s="763"/>
      <c r="AF349" s="763"/>
      <c r="AG349" s="470"/>
      <c r="AH349" s="471"/>
      <c r="AI349" s="471"/>
      <c r="AJ349" s="471"/>
      <c r="AK349" s="471"/>
      <c r="AL349" s="471"/>
      <c r="AM349" s="471"/>
      <c r="AN349" s="472"/>
      <c r="AO349" s="35"/>
      <c r="AP349" s="14"/>
      <c r="AW349" s="1"/>
      <c r="AX349" s="1"/>
      <c r="AY349" s="1"/>
      <c r="AZ349" s="1"/>
      <c r="BA349" s="1"/>
    </row>
    <row r="350" spans="1:81" ht="13.35" customHeight="1">
      <c r="B350" s="294">
        <v>1</v>
      </c>
      <c r="C350" s="293" t="s">
        <v>284</v>
      </c>
      <c r="D350" s="288"/>
      <c r="E350" s="287"/>
      <c r="F350" s="287"/>
      <c r="G350" s="134"/>
      <c r="H350" s="134"/>
      <c r="I350" s="134"/>
      <c r="J350" s="134"/>
      <c r="K350" s="134"/>
      <c r="L350" s="134"/>
      <c r="M350" s="134"/>
      <c r="N350" s="134"/>
      <c r="O350" s="767">
        <f>SUM(T350:AF350)</f>
        <v>0</v>
      </c>
      <c r="P350" s="767"/>
      <c r="Q350" s="767"/>
      <c r="R350" s="767"/>
      <c r="S350" s="767"/>
      <c r="T350" s="767">
        <f>SUM(T351:X368)</f>
        <v>0</v>
      </c>
      <c r="U350" s="767"/>
      <c r="V350" s="767"/>
      <c r="W350" s="767"/>
      <c r="X350" s="767"/>
      <c r="Y350" s="768">
        <f>SUM(Y351:AB368)</f>
        <v>0</v>
      </c>
      <c r="Z350" s="769"/>
      <c r="AA350" s="769"/>
      <c r="AB350" s="770"/>
      <c r="AC350" s="767">
        <f>SUM(AC351:AF368)</f>
        <v>0</v>
      </c>
      <c r="AD350" s="767"/>
      <c r="AE350" s="767"/>
      <c r="AF350" s="767"/>
      <c r="AG350" s="135"/>
      <c r="AH350" s="136"/>
      <c r="AI350" s="136"/>
      <c r="AJ350" s="136"/>
      <c r="AK350" s="136"/>
      <c r="AL350" s="136"/>
      <c r="AM350" s="136"/>
      <c r="AN350" s="137"/>
      <c r="AO350" s="14"/>
      <c r="AP350" s="14"/>
      <c r="AW350" s="1"/>
      <c r="AX350" s="1"/>
      <c r="AY350" s="1"/>
      <c r="AZ350" s="1"/>
      <c r="BA350" s="1"/>
    </row>
    <row r="351" spans="1:81" ht="11.45" customHeight="1">
      <c r="B351" s="289" t="s">
        <v>285</v>
      </c>
      <c r="C351" s="290"/>
      <c r="D351" s="756" t="s">
        <v>286</v>
      </c>
      <c r="E351" s="756"/>
      <c r="F351" s="756"/>
      <c r="G351" s="131"/>
      <c r="H351" s="23"/>
      <c r="I351" s="23"/>
      <c r="J351" s="23"/>
      <c r="K351" s="23"/>
      <c r="L351" s="23"/>
      <c r="M351" s="23"/>
      <c r="N351" s="23"/>
      <c r="O351" s="757"/>
      <c r="P351" s="757"/>
      <c r="Q351" s="757"/>
      <c r="R351" s="757"/>
      <c r="S351" s="757"/>
      <c r="T351" s="757"/>
      <c r="U351" s="757"/>
      <c r="V351" s="757"/>
      <c r="W351" s="757"/>
      <c r="X351" s="757"/>
      <c r="Y351" s="758"/>
      <c r="Z351" s="759"/>
      <c r="AA351" s="759"/>
      <c r="AB351" s="760"/>
      <c r="AC351" s="757"/>
      <c r="AD351" s="757"/>
      <c r="AE351" s="757"/>
      <c r="AF351" s="757"/>
      <c r="AG351" s="1342"/>
      <c r="AH351" s="1343"/>
      <c r="AI351" s="1343"/>
      <c r="AJ351" s="1343"/>
      <c r="AK351" s="1343"/>
      <c r="AL351" s="1343"/>
      <c r="AM351" s="1343"/>
      <c r="AN351" s="1344"/>
      <c r="AO351" s="14"/>
      <c r="AP351" s="14"/>
      <c r="AW351" s="1"/>
      <c r="AX351" s="1"/>
      <c r="AY351" s="1"/>
      <c r="AZ351" s="1"/>
      <c r="BA351" s="1"/>
    </row>
    <row r="352" spans="1:81" ht="10.35" customHeight="1">
      <c r="B352" s="130" t="s">
        <v>287</v>
      </c>
      <c r="C352" s="737"/>
      <c r="D352" s="737"/>
      <c r="E352" s="737"/>
      <c r="F352" s="737"/>
      <c r="G352" s="737"/>
      <c r="H352" s="738" t="s">
        <v>288</v>
      </c>
      <c r="I352" s="738"/>
      <c r="J352" s="738"/>
      <c r="K352" s="738"/>
      <c r="L352" s="738"/>
      <c r="M352" s="738"/>
      <c r="N352" s="739"/>
      <c r="O352" s="740">
        <f t="shared" ref="O352:O368" si="0">T352+Y352+AC352</f>
        <v>0</v>
      </c>
      <c r="P352" s="740"/>
      <c r="Q352" s="740"/>
      <c r="R352" s="740"/>
      <c r="S352" s="740"/>
      <c r="T352" s="741"/>
      <c r="U352" s="741"/>
      <c r="V352" s="741"/>
      <c r="W352" s="741"/>
      <c r="X352" s="741"/>
      <c r="Y352" s="748"/>
      <c r="Z352" s="749"/>
      <c r="AA352" s="749"/>
      <c r="AB352" s="750"/>
      <c r="AC352" s="741"/>
      <c r="AD352" s="741"/>
      <c r="AE352" s="741"/>
      <c r="AF352" s="741"/>
      <c r="AG352" s="1345"/>
      <c r="AH352" s="1346"/>
      <c r="AI352" s="1346"/>
      <c r="AJ352" s="1346"/>
      <c r="AK352" s="1346"/>
      <c r="AL352" s="1346"/>
      <c r="AM352" s="1346"/>
      <c r="AN352" s="1347"/>
      <c r="AO352" s="14"/>
      <c r="AP352" s="14"/>
      <c r="AW352" s="1"/>
      <c r="AX352" s="1"/>
      <c r="AY352" s="1"/>
      <c r="AZ352" s="1"/>
      <c r="BA352" s="1"/>
    </row>
    <row r="353" spans="2:53" ht="10.35" customHeight="1">
      <c r="B353" s="130" t="s">
        <v>289</v>
      </c>
      <c r="C353" s="737"/>
      <c r="D353" s="737"/>
      <c r="E353" s="737"/>
      <c r="F353" s="737"/>
      <c r="G353" s="737"/>
      <c r="H353" s="738" t="s">
        <v>288</v>
      </c>
      <c r="I353" s="738"/>
      <c r="J353" s="738"/>
      <c r="K353" s="738"/>
      <c r="L353" s="738"/>
      <c r="M353" s="738"/>
      <c r="N353" s="739"/>
      <c r="O353" s="740">
        <f t="shared" si="0"/>
        <v>0</v>
      </c>
      <c r="P353" s="740"/>
      <c r="Q353" s="740"/>
      <c r="R353" s="740"/>
      <c r="S353" s="740"/>
      <c r="T353" s="741"/>
      <c r="U353" s="741"/>
      <c r="V353" s="741"/>
      <c r="W353" s="741"/>
      <c r="X353" s="741"/>
      <c r="Y353" s="748"/>
      <c r="Z353" s="749"/>
      <c r="AA353" s="749"/>
      <c r="AB353" s="750"/>
      <c r="AC353" s="741"/>
      <c r="AD353" s="741"/>
      <c r="AE353" s="741"/>
      <c r="AF353" s="741"/>
      <c r="AG353" s="1345"/>
      <c r="AH353" s="1346"/>
      <c r="AI353" s="1346"/>
      <c r="AJ353" s="1346"/>
      <c r="AK353" s="1346"/>
      <c r="AL353" s="1346"/>
      <c r="AM353" s="1346"/>
      <c r="AN353" s="1347"/>
      <c r="AO353" s="14"/>
      <c r="AP353" s="14"/>
      <c r="AW353" s="1"/>
      <c r="AX353" s="1"/>
      <c r="AY353" s="1"/>
      <c r="AZ353" s="1"/>
      <c r="BA353" s="1"/>
    </row>
    <row r="354" spans="2:53" ht="10.35" customHeight="1">
      <c r="B354" s="130" t="s">
        <v>290</v>
      </c>
      <c r="C354" s="737"/>
      <c r="D354" s="737"/>
      <c r="E354" s="737"/>
      <c r="F354" s="737"/>
      <c r="G354" s="737"/>
      <c r="H354" s="738" t="s">
        <v>288</v>
      </c>
      <c r="I354" s="738"/>
      <c r="J354" s="738"/>
      <c r="K354" s="738"/>
      <c r="L354" s="738"/>
      <c r="M354" s="738"/>
      <c r="N354" s="739"/>
      <c r="O354" s="740">
        <f t="shared" si="0"/>
        <v>0</v>
      </c>
      <c r="P354" s="740"/>
      <c r="Q354" s="740"/>
      <c r="R354" s="740"/>
      <c r="S354" s="740"/>
      <c r="T354" s="741"/>
      <c r="U354" s="741"/>
      <c r="V354" s="741"/>
      <c r="W354" s="741"/>
      <c r="X354" s="741"/>
      <c r="Y354" s="748"/>
      <c r="Z354" s="749"/>
      <c r="AA354" s="749"/>
      <c r="AB354" s="750"/>
      <c r="AC354" s="741"/>
      <c r="AD354" s="741"/>
      <c r="AE354" s="741"/>
      <c r="AF354" s="741"/>
      <c r="AG354" s="1345"/>
      <c r="AH354" s="1346"/>
      <c r="AI354" s="1346"/>
      <c r="AJ354" s="1346"/>
      <c r="AK354" s="1346"/>
      <c r="AL354" s="1346"/>
      <c r="AM354" s="1346"/>
      <c r="AN354" s="1347"/>
      <c r="AO354" s="14"/>
      <c r="AP354" s="14"/>
      <c r="AW354" s="1"/>
      <c r="AX354" s="1"/>
      <c r="AY354" s="1"/>
      <c r="AZ354" s="1"/>
      <c r="BA354" s="1"/>
    </row>
    <row r="355" spans="2:53" ht="10.35" customHeight="1">
      <c r="B355" s="130" t="s">
        <v>291</v>
      </c>
      <c r="C355" s="737"/>
      <c r="D355" s="737"/>
      <c r="E355" s="737"/>
      <c r="F355" s="737"/>
      <c r="G355" s="737"/>
      <c r="H355" s="738" t="s">
        <v>288</v>
      </c>
      <c r="I355" s="738"/>
      <c r="J355" s="738"/>
      <c r="K355" s="738"/>
      <c r="L355" s="738"/>
      <c r="M355" s="738"/>
      <c r="N355" s="739"/>
      <c r="O355" s="740">
        <f t="shared" si="0"/>
        <v>0</v>
      </c>
      <c r="P355" s="740"/>
      <c r="Q355" s="740"/>
      <c r="R355" s="740"/>
      <c r="S355" s="740"/>
      <c r="T355" s="741"/>
      <c r="U355" s="741"/>
      <c r="V355" s="741"/>
      <c r="W355" s="741"/>
      <c r="X355" s="741"/>
      <c r="Y355" s="748"/>
      <c r="Z355" s="749"/>
      <c r="AA355" s="749"/>
      <c r="AB355" s="750"/>
      <c r="AC355" s="741"/>
      <c r="AD355" s="741"/>
      <c r="AE355" s="741"/>
      <c r="AF355" s="741"/>
      <c r="AG355" s="1345"/>
      <c r="AH355" s="1346"/>
      <c r="AI355" s="1346"/>
      <c r="AJ355" s="1346"/>
      <c r="AK355" s="1346"/>
      <c r="AL355" s="1346"/>
      <c r="AM355" s="1346"/>
      <c r="AN355" s="1347"/>
      <c r="AO355" s="14"/>
      <c r="AP355" s="14"/>
      <c r="AW355" s="1"/>
      <c r="AX355" s="1"/>
      <c r="AY355" s="1"/>
      <c r="AZ355" s="1"/>
      <c r="BA355" s="1"/>
    </row>
    <row r="356" spans="2:53" ht="10.35" customHeight="1">
      <c r="B356" s="130" t="s">
        <v>292</v>
      </c>
      <c r="C356" s="737"/>
      <c r="D356" s="737"/>
      <c r="E356" s="737"/>
      <c r="F356" s="737"/>
      <c r="G356" s="737"/>
      <c r="H356" s="738" t="s">
        <v>288</v>
      </c>
      <c r="I356" s="738"/>
      <c r="J356" s="738"/>
      <c r="K356" s="738"/>
      <c r="L356" s="738"/>
      <c r="M356" s="738"/>
      <c r="N356" s="739"/>
      <c r="O356" s="740">
        <f t="shared" si="0"/>
        <v>0</v>
      </c>
      <c r="P356" s="740"/>
      <c r="Q356" s="740"/>
      <c r="R356" s="740"/>
      <c r="S356" s="740"/>
      <c r="T356" s="741"/>
      <c r="U356" s="741"/>
      <c r="V356" s="741"/>
      <c r="W356" s="741"/>
      <c r="X356" s="741"/>
      <c r="Y356" s="748"/>
      <c r="Z356" s="749"/>
      <c r="AA356" s="749"/>
      <c r="AB356" s="750"/>
      <c r="AC356" s="741"/>
      <c r="AD356" s="741"/>
      <c r="AE356" s="741"/>
      <c r="AF356" s="741"/>
      <c r="AG356" s="1345"/>
      <c r="AH356" s="1346"/>
      <c r="AI356" s="1346"/>
      <c r="AJ356" s="1346"/>
      <c r="AK356" s="1346"/>
      <c r="AL356" s="1346"/>
      <c r="AM356" s="1346"/>
      <c r="AN356" s="1347"/>
      <c r="AO356" s="14"/>
      <c r="AP356" s="14"/>
      <c r="AW356" s="1"/>
      <c r="AX356" s="1"/>
      <c r="AY356" s="1"/>
      <c r="AZ356" s="1"/>
      <c r="BA356" s="1"/>
    </row>
    <row r="357" spans="2:53" ht="10.35" customHeight="1">
      <c r="B357" s="130" t="s">
        <v>293</v>
      </c>
      <c r="C357" s="737"/>
      <c r="D357" s="737"/>
      <c r="E357" s="737"/>
      <c r="F357" s="737"/>
      <c r="G357" s="737"/>
      <c r="H357" s="738" t="s">
        <v>288</v>
      </c>
      <c r="I357" s="738"/>
      <c r="J357" s="738"/>
      <c r="K357" s="738"/>
      <c r="L357" s="738"/>
      <c r="M357" s="738"/>
      <c r="N357" s="739"/>
      <c r="O357" s="740">
        <f t="shared" si="0"/>
        <v>0</v>
      </c>
      <c r="P357" s="740"/>
      <c r="Q357" s="740"/>
      <c r="R357" s="740"/>
      <c r="S357" s="740"/>
      <c r="T357" s="741"/>
      <c r="U357" s="741"/>
      <c r="V357" s="741"/>
      <c r="W357" s="741"/>
      <c r="X357" s="741"/>
      <c r="Y357" s="748"/>
      <c r="Z357" s="749"/>
      <c r="AA357" s="749"/>
      <c r="AB357" s="750"/>
      <c r="AC357" s="741"/>
      <c r="AD357" s="741"/>
      <c r="AE357" s="741"/>
      <c r="AF357" s="741"/>
      <c r="AG357" s="1345"/>
      <c r="AH357" s="1346"/>
      <c r="AI357" s="1346"/>
      <c r="AJ357" s="1346"/>
      <c r="AK357" s="1346"/>
      <c r="AL357" s="1346"/>
      <c r="AM357" s="1346"/>
      <c r="AN357" s="1347"/>
      <c r="AO357" s="14"/>
      <c r="AP357" s="14"/>
      <c r="AW357" s="1"/>
      <c r="AX357" s="1"/>
      <c r="AY357" s="1"/>
      <c r="AZ357" s="1"/>
      <c r="BA357" s="1"/>
    </row>
    <row r="358" spans="2:53" ht="10.35" customHeight="1">
      <c r="B358" s="130" t="s">
        <v>294</v>
      </c>
      <c r="C358" s="737"/>
      <c r="D358" s="737"/>
      <c r="E358" s="737"/>
      <c r="F358" s="737"/>
      <c r="G358" s="737"/>
      <c r="H358" s="738" t="s">
        <v>288</v>
      </c>
      <c r="I358" s="738"/>
      <c r="J358" s="738"/>
      <c r="K358" s="738"/>
      <c r="L358" s="738"/>
      <c r="M358" s="738"/>
      <c r="N358" s="739"/>
      <c r="O358" s="740">
        <f t="shared" si="0"/>
        <v>0</v>
      </c>
      <c r="P358" s="740"/>
      <c r="Q358" s="740"/>
      <c r="R358" s="740"/>
      <c r="S358" s="740"/>
      <c r="T358" s="741"/>
      <c r="U358" s="741"/>
      <c r="V358" s="741"/>
      <c r="W358" s="741"/>
      <c r="X358" s="741"/>
      <c r="Y358" s="748"/>
      <c r="Z358" s="749"/>
      <c r="AA358" s="749"/>
      <c r="AB358" s="750"/>
      <c r="AC358" s="741"/>
      <c r="AD358" s="741"/>
      <c r="AE358" s="741"/>
      <c r="AF358" s="741"/>
      <c r="AG358" s="1345"/>
      <c r="AH358" s="1346"/>
      <c r="AI358" s="1346"/>
      <c r="AJ358" s="1346"/>
      <c r="AK358" s="1346"/>
      <c r="AL358" s="1346"/>
      <c r="AM358" s="1346"/>
      <c r="AN358" s="1347"/>
      <c r="AO358" s="14"/>
      <c r="AP358" s="14"/>
      <c r="AW358" s="1"/>
      <c r="AX358" s="1"/>
      <c r="AY358" s="1"/>
      <c r="AZ358" s="1"/>
      <c r="BA358" s="1"/>
    </row>
    <row r="359" spans="2:53" ht="10.35" customHeight="1">
      <c r="B359" s="130" t="s">
        <v>295</v>
      </c>
      <c r="C359" s="737"/>
      <c r="D359" s="737"/>
      <c r="E359" s="737"/>
      <c r="F359" s="737"/>
      <c r="G359" s="737"/>
      <c r="H359" s="738" t="s">
        <v>288</v>
      </c>
      <c r="I359" s="738"/>
      <c r="J359" s="738"/>
      <c r="K359" s="738"/>
      <c r="L359" s="738"/>
      <c r="M359" s="738"/>
      <c r="N359" s="739"/>
      <c r="O359" s="740">
        <f t="shared" si="0"/>
        <v>0</v>
      </c>
      <c r="P359" s="740"/>
      <c r="Q359" s="740"/>
      <c r="R359" s="740"/>
      <c r="S359" s="740"/>
      <c r="T359" s="741"/>
      <c r="U359" s="741"/>
      <c r="V359" s="741"/>
      <c r="W359" s="741"/>
      <c r="X359" s="741"/>
      <c r="Y359" s="748"/>
      <c r="Z359" s="749"/>
      <c r="AA359" s="749"/>
      <c r="AB359" s="750"/>
      <c r="AC359" s="741"/>
      <c r="AD359" s="741"/>
      <c r="AE359" s="741"/>
      <c r="AF359" s="741"/>
      <c r="AG359" s="1345"/>
      <c r="AH359" s="1346"/>
      <c r="AI359" s="1346"/>
      <c r="AJ359" s="1346"/>
      <c r="AK359" s="1346"/>
      <c r="AL359" s="1346"/>
      <c r="AM359" s="1346"/>
      <c r="AN359" s="1347"/>
      <c r="AO359" s="14"/>
      <c r="AP359" s="14"/>
      <c r="AW359" s="1"/>
      <c r="AX359" s="1"/>
      <c r="AY359" s="1"/>
      <c r="AZ359" s="1"/>
      <c r="BA359" s="1"/>
    </row>
    <row r="360" spans="2:53" ht="10.35" customHeight="1">
      <c r="B360" s="130" t="s">
        <v>296</v>
      </c>
      <c r="C360" s="737"/>
      <c r="D360" s="737"/>
      <c r="E360" s="737"/>
      <c r="F360" s="737"/>
      <c r="G360" s="737"/>
      <c r="H360" s="738" t="s">
        <v>288</v>
      </c>
      <c r="I360" s="738"/>
      <c r="J360" s="738"/>
      <c r="K360" s="738"/>
      <c r="L360" s="738"/>
      <c r="M360" s="738"/>
      <c r="N360" s="739"/>
      <c r="O360" s="740">
        <f t="shared" si="0"/>
        <v>0</v>
      </c>
      <c r="P360" s="740"/>
      <c r="Q360" s="740"/>
      <c r="R360" s="740"/>
      <c r="S360" s="740"/>
      <c r="T360" s="741"/>
      <c r="U360" s="741"/>
      <c r="V360" s="741"/>
      <c r="W360" s="741"/>
      <c r="X360" s="741"/>
      <c r="Y360" s="748"/>
      <c r="Z360" s="749"/>
      <c r="AA360" s="749"/>
      <c r="AB360" s="750"/>
      <c r="AC360" s="741"/>
      <c r="AD360" s="741"/>
      <c r="AE360" s="741"/>
      <c r="AF360" s="741"/>
      <c r="AG360" s="1345"/>
      <c r="AH360" s="1346"/>
      <c r="AI360" s="1346"/>
      <c r="AJ360" s="1346"/>
      <c r="AK360" s="1346"/>
      <c r="AL360" s="1346"/>
      <c r="AM360" s="1346"/>
      <c r="AN360" s="1347"/>
      <c r="AO360" s="14"/>
      <c r="AP360" s="14"/>
      <c r="AW360" s="1"/>
      <c r="AX360" s="1"/>
      <c r="AY360" s="1"/>
      <c r="AZ360" s="1"/>
      <c r="BA360" s="1"/>
    </row>
    <row r="361" spans="2:53" ht="10.35" customHeight="1">
      <c r="B361" s="130" t="s">
        <v>297</v>
      </c>
      <c r="C361" s="737"/>
      <c r="D361" s="737"/>
      <c r="E361" s="737"/>
      <c r="F361" s="737"/>
      <c r="G361" s="737"/>
      <c r="H361" s="738" t="s">
        <v>288</v>
      </c>
      <c r="I361" s="738"/>
      <c r="J361" s="738"/>
      <c r="K361" s="738"/>
      <c r="L361" s="738"/>
      <c r="M361" s="738"/>
      <c r="N361" s="739"/>
      <c r="O361" s="740">
        <f t="shared" si="0"/>
        <v>0</v>
      </c>
      <c r="P361" s="740"/>
      <c r="Q361" s="740"/>
      <c r="R361" s="740"/>
      <c r="S361" s="740"/>
      <c r="T361" s="741"/>
      <c r="U361" s="741"/>
      <c r="V361" s="741"/>
      <c r="W361" s="741"/>
      <c r="X361" s="741"/>
      <c r="Y361" s="748"/>
      <c r="Z361" s="749"/>
      <c r="AA361" s="749"/>
      <c r="AB361" s="750"/>
      <c r="AC361" s="741"/>
      <c r="AD361" s="741"/>
      <c r="AE361" s="741"/>
      <c r="AF361" s="741"/>
      <c r="AG361" s="1345"/>
      <c r="AH361" s="1346"/>
      <c r="AI361" s="1346"/>
      <c r="AJ361" s="1346"/>
      <c r="AK361" s="1346"/>
      <c r="AL361" s="1346"/>
      <c r="AM361" s="1346"/>
      <c r="AN361" s="1347"/>
      <c r="AO361" s="14"/>
      <c r="AP361" s="14"/>
      <c r="AW361" s="1"/>
      <c r="AX361" s="1"/>
      <c r="AY361" s="1"/>
      <c r="AZ361" s="1"/>
      <c r="BA361" s="1"/>
    </row>
    <row r="362" spans="2:53" ht="10.35" customHeight="1">
      <c r="B362" s="130" t="s">
        <v>298</v>
      </c>
      <c r="C362" s="737"/>
      <c r="D362" s="737"/>
      <c r="E362" s="737"/>
      <c r="F362" s="737"/>
      <c r="G362" s="737"/>
      <c r="H362" s="738" t="s">
        <v>288</v>
      </c>
      <c r="I362" s="738"/>
      <c r="J362" s="738"/>
      <c r="K362" s="738"/>
      <c r="L362" s="738"/>
      <c r="M362" s="738"/>
      <c r="N362" s="739"/>
      <c r="O362" s="740">
        <f t="shared" si="0"/>
        <v>0</v>
      </c>
      <c r="P362" s="740"/>
      <c r="Q362" s="740"/>
      <c r="R362" s="740"/>
      <c r="S362" s="740"/>
      <c r="T362" s="741"/>
      <c r="U362" s="741"/>
      <c r="V362" s="741"/>
      <c r="W362" s="741"/>
      <c r="X362" s="741"/>
      <c r="Y362" s="748"/>
      <c r="Z362" s="749"/>
      <c r="AA362" s="749"/>
      <c r="AB362" s="750"/>
      <c r="AC362" s="741"/>
      <c r="AD362" s="741"/>
      <c r="AE362" s="741"/>
      <c r="AF362" s="741"/>
      <c r="AG362" s="1345"/>
      <c r="AH362" s="1346"/>
      <c r="AI362" s="1346"/>
      <c r="AJ362" s="1346"/>
      <c r="AK362" s="1346"/>
      <c r="AL362" s="1346"/>
      <c r="AM362" s="1346"/>
      <c r="AN362" s="1347"/>
      <c r="AO362" s="14"/>
      <c r="AP362" s="14"/>
      <c r="AW362" s="1"/>
      <c r="AX362" s="1"/>
      <c r="AY362" s="1"/>
      <c r="AZ362" s="1"/>
      <c r="BA362" s="1"/>
    </row>
    <row r="363" spans="2:53" ht="10.35" customHeight="1">
      <c r="B363" s="130" t="s">
        <v>299</v>
      </c>
      <c r="C363" s="737"/>
      <c r="D363" s="737"/>
      <c r="E363" s="737"/>
      <c r="F363" s="737"/>
      <c r="G363" s="737"/>
      <c r="H363" s="738" t="s">
        <v>288</v>
      </c>
      <c r="I363" s="738"/>
      <c r="J363" s="738"/>
      <c r="K363" s="738"/>
      <c r="L363" s="738"/>
      <c r="M363" s="738"/>
      <c r="N363" s="739"/>
      <c r="O363" s="740">
        <f t="shared" si="0"/>
        <v>0</v>
      </c>
      <c r="P363" s="740"/>
      <c r="Q363" s="740"/>
      <c r="R363" s="740"/>
      <c r="S363" s="740"/>
      <c r="T363" s="741"/>
      <c r="U363" s="741"/>
      <c r="V363" s="741"/>
      <c r="W363" s="741"/>
      <c r="X363" s="741"/>
      <c r="Y363" s="748"/>
      <c r="Z363" s="749"/>
      <c r="AA363" s="749"/>
      <c r="AB363" s="750"/>
      <c r="AC363" s="741"/>
      <c r="AD363" s="741"/>
      <c r="AE363" s="741"/>
      <c r="AF363" s="741"/>
      <c r="AG363" s="1345"/>
      <c r="AH363" s="1346"/>
      <c r="AI363" s="1346"/>
      <c r="AJ363" s="1346"/>
      <c r="AK363" s="1346"/>
      <c r="AL363" s="1346"/>
      <c r="AM363" s="1346"/>
      <c r="AN363" s="1347"/>
      <c r="AO363" s="14"/>
      <c r="AP363" s="14"/>
      <c r="AW363" s="1"/>
      <c r="AX363" s="1"/>
      <c r="AY363" s="1"/>
      <c r="AZ363" s="1"/>
      <c r="BA363" s="1"/>
    </row>
    <row r="364" spans="2:53" ht="10.35" customHeight="1">
      <c r="B364" s="130" t="s">
        <v>300</v>
      </c>
      <c r="C364" s="737"/>
      <c r="D364" s="737"/>
      <c r="E364" s="737"/>
      <c r="F364" s="737"/>
      <c r="G364" s="737"/>
      <c r="H364" s="738" t="s">
        <v>288</v>
      </c>
      <c r="I364" s="738"/>
      <c r="J364" s="738"/>
      <c r="K364" s="738"/>
      <c r="L364" s="738"/>
      <c r="M364" s="738"/>
      <c r="N364" s="739"/>
      <c r="O364" s="740">
        <f t="shared" si="0"/>
        <v>0</v>
      </c>
      <c r="P364" s="740"/>
      <c r="Q364" s="740"/>
      <c r="R364" s="740"/>
      <c r="S364" s="740"/>
      <c r="T364" s="741"/>
      <c r="U364" s="741"/>
      <c r="V364" s="741"/>
      <c r="W364" s="741"/>
      <c r="X364" s="741"/>
      <c r="Y364" s="748"/>
      <c r="Z364" s="749"/>
      <c r="AA364" s="749"/>
      <c r="AB364" s="750"/>
      <c r="AC364" s="741"/>
      <c r="AD364" s="741"/>
      <c r="AE364" s="741"/>
      <c r="AF364" s="741"/>
      <c r="AG364" s="1345"/>
      <c r="AH364" s="1346"/>
      <c r="AI364" s="1346"/>
      <c r="AJ364" s="1346"/>
      <c r="AK364" s="1346"/>
      <c r="AL364" s="1346"/>
      <c r="AM364" s="1346"/>
      <c r="AN364" s="1347"/>
      <c r="AO364" s="14"/>
      <c r="AP364" s="14"/>
      <c r="AW364" s="1"/>
      <c r="AX364" s="1"/>
      <c r="AY364" s="1"/>
      <c r="AZ364" s="1"/>
      <c r="BA364" s="1"/>
    </row>
    <row r="365" spans="2:53" ht="10.35" customHeight="1">
      <c r="B365" s="130" t="s">
        <v>301</v>
      </c>
      <c r="C365" s="737"/>
      <c r="D365" s="737"/>
      <c r="E365" s="737"/>
      <c r="F365" s="737"/>
      <c r="G365" s="737"/>
      <c r="H365" s="738" t="s">
        <v>288</v>
      </c>
      <c r="I365" s="738"/>
      <c r="J365" s="738"/>
      <c r="K365" s="738"/>
      <c r="L365" s="738"/>
      <c r="M365" s="738"/>
      <c r="N365" s="739"/>
      <c r="O365" s="740">
        <f t="shared" si="0"/>
        <v>0</v>
      </c>
      <c r="P365" s="740"/>
      <c r="Q365" s="740"/>
      <c r="R365" s="740"/>
      <c r="S365" s="740"/>
      <c r="T365" s="741"/>
      <c r="U365" s="741"/>
      <c r="V365" s="741"/>
      <c r="W365" s="741"/>
      <c r="X365" s="741"/>
      <c r="Y365" s="748"/>
      <c r="Z365" s="749"/>
      <c r="AA365" s="749"/>
      <c r="AB365" s="750"/>
      <c r="AC365" s="741"/>
      <c r="AD365" s="741"/>
      <c r="AE365" s="741"/>
      <c r="AF365" s="741"/>
      <c r="AG365" s="1345"/>
      <c r="AH365" s="1346"/>
      <c r="AI365" s="1346"/>
      <c r="AJ365" s="1346"/>
      <c r="AK365" s="1346"/>
      <c r="AL365" s="1346"/>
      <c r="AM365" s="1346"/>
      <c r="AN365" s="1347"/>
      <c r="AO365" s="14"/>
      <c r="AP365" s="14"/>
      <c r="AW365" s="1"/>
      <c r="AX365" s="1"/>
      <c r="AY365" s="1"/>
      <c r="AZ365" s="1"/>
      <c r="BA365" s="1"/>
    </row>
    <row r="366" spans="2:53" ht="10.35" customHeight="1">
      <c r="B366" s="130" t="s">
        <v>302</v>
      </c>
      <c r="C366" s="737"/>
      <c r="D366" s="737"/>
      <c r="E366" s="737"/>
      <c r="F366" s="737"/>
      <c r="G366" s="737"/>
      <c r="H366" s="738" t="s">
        <v>288</v>
      </c>
      <c r="I366" s="738"/>
      <c r="J366" s="738"/>
      <c r="K366" s="738"/>
      <c r="L366" s="738"/>
      <c r="M366" s="738"/>
      <c r="N366" s="739"/>
      <c r="O366" s="740">
        <f t="shared" si="0"/>
        <v>0</v>
      </c>
      <c r="P366" s="740"/>
      <c r="Q366" s="740"/>
      <c r="R366" s="740"/>
      <c r="S366" s="740"/>
      <c r="T366" s="741"/>
      <c r="U366" s="741"/>
      <c r="V366" s="741"/>
      <c r="W366" s="741"/>
      <c r="X366" s="741"/>
      <c r="Y366" s="748"/>
      <c r="Z366" s="749"/>
      <c r="AA366" s="749"/>
      <c r="AB366" s="750"/>
      <c r="AC366" s="741"/>
      <c r="AD366" s="741"/>
      <c r="AE366" s="741"/>
      <c r="AF366" s="741"/>
      <c r="AG366" s="1345"/>
      <c r="AH366" s="1346"/>
      <c r="AI366" s="1346"/>
      <c r="AJ366" s="1346"/>
      <c r="AK366" s="1346"/>
      <c r="AL366" s="1346"/>
      <c r="AM366" s="1346"/>
      <c r="AN366" s="1347"/>
      <c r="AO366" s="14"/>
      <c r="AP366" s="14"/>
      <c r="AW366" s="1"/>
      <c r="AX366" s="1"/>
      <c r="AY366" s="1"/>
      <c r="AZ366" s="1"/>
      <c r="BA366" s="1"/>
    </row>
    <row r="367" spans="2:53" ht="10.35" customHeight="1">
      <c r="B367" s="130" t="s">
        <v>303</v>
      </c>
      <c r="C367" s="737"/>
      <c r="D367" s="737"/>
      <c r="E367" s="737"/>
      <c r="F367" s="737"/>
      <c r="G367" s="737"/>
      <c r="H367" s="738" t="s">
        <v>288</v>
      </c>
      <c r="I367" s="738"/>
      <c r="J367" s="738"/>
      <c r="K367" s="738"/>
      <c r="L367" s="738"/>
      <c r="M367" s="738"/>
      <c r="N367" s="739"/>
      <c r="O367" s="740">
        <f t="shared" si="0"/>
        <v>0</v>
      </c>
      <c r="P367" s="740"/>
      <c r="Q367" s="740"/>
      <c r="R367" s="740"/>
      <c r="S367" s="740"/>
      <c r="T367" s="741"/>
      <c r="U367" s="741"/>
      <c r="V367" s="741"/>
      <c r="W367" s="741"/>
      <c r="X367" s="741"/>
      <c r="Y367" s="748"/>
      <c r="Z367" s="749"/>
      <c r="AA367" s="749"/>
      <c r="AB367" s="750"/>
      <c r="AC367" s="741"/>
      <c r="AD367" s="741"/>
      <c r="AE367" s="741"/>
      <c r="AF367" s="741"/>
      <c r="AG367" s="1345"/>
      <c r="AH367" s="1346"/>
      <c r="AI367" s="1346"/>
      <c r="AJ367" s="1346"/>
      <c r="AK367" s="1346"/>
      <c r="AL367" s="1346"/>
      <c r="AM367" s="1346"/>
      <c r="AN367" s="1347"/>
      <c r="AO367" s="14"/>
      <c r="AP367" s="14"/>
      <c r="AW367" s="1"/>
      <c r="AX367" s="1"/>
      <c r="AY367" s="1"/>
      <c r="AZ367" s="1"/>
      <c r="BA367" s="1"/>
    </row>
    <row r="368" spans="2:53" ht="10.35" customHeight="1">
      <c r="B368" s="512"/>
      <c r="C368" s="737"/>
      <c r="D368" s="737"/>
      <c r="E368" s="737"/>
      <c r="F368" s="737"/>
      <c r="G368" s="737"/>
      <c r="H368" s="554"/>
      <c r="I368" s="500"/>
      <c r="J368" s="500"/>
      <c r="K368" s="500"/>
      <c r="L368" s="500"/>
      <c r="M368" s="500"/>
      <c r="N368" s="500"/>
      <c r="O368" s="755">
        <f t="shared" si="0"/>
        <v>0</v>
      </c>
      <c r="P368" s="755"/>
      <c r="Q368" s="755"/>
      <c r="R368" s="755"/>
      <c r="S368" s="755"/>
      <c r="T368" s="741"/>
      <c r="U368" s="741"/>
      <c r="V368" s="741"/>
      <c r="W368" s="741"/>
      <c r="X368" s="741"/>
      <c r="Y368" s="748"/>
      <c r="Z368" s="749"/>
      <c r="AA368" s="749"/>
      <c r="AB368" s="750"/>
      <c r="AC368" s="741"/>
      <c r="AD368" s="741"/>
      <c r="AE368" s="741"/>
      <c r="AF368" s="741"/>
      <c r="AG368" s="1345"/>
      <c r="AH368" s="1346"/>
      <c r="AI368" s="1346"/>
      <c r="AJ368" s="1346"/>
      <c r="AK368" s="1346"/>
      <c r="AL368" s="1346"/>
      <c r="AM368" s="1346"/>
      <c r="AN368" s="1347"/>
      <c r="AO368" s="14"/>
      <c r="AP368" s="14"/>
      <c r="AW368" s="1"/>
      <c r="AX368" s="1"/>
      <c r="AY368" s="1"/>
      <c r="AZ368" s="1"/>
      <c r="BA368" s="1"/>
    </row>
    <row r="369" spans="2:53" ht="11.45" customHeight="1">
      <c r="B369" s="513"/>
      <c r="C369" s="501"/>
      <c r="D369" s="502"/>
      <c r="E369" s="502"/>
      <c r="F369" s="502"/>
      <c r="G369" s="502"/>
      <c r="H369" s="502"/>
      <c r="I369" s="502"/>
      <c r="J369" s="502"/>
      <c r="K369" s="502"/>
      <c r="L369" s="502"/>
      <c r="M369" s="502"/>
      <c r="N369" s="503"/>
      <c r="O369" s="741"/>
      <c r="P369" s="741"/>
      <c r="Q369" s="741"/>
      <c r="R369" s="741"/>
      <c r="S369" s="741"/>
      <c r="T369" s="741"/>
      <c r="U369" s="741"/>
      <c r="V369" s="741"/>
      <c r="W369" s="741"/>
      <c r="X369" s="741"/>
      <c r="Y369" s="748"/>
      <c r="Z369" s="749"/>
      <c r="AA369" s="749"/>
      <c r="AB369" s="750"/>
      <c r="AC369" s="741"/>
      <c r="AD369" s="741"/>
      <c r="AE369" s="741"/>
      <c r="AF369" s="741"/>
      <c r="AG369" s="511"/>
      <c r="AH369" s="509"/>
      <c r="AI369" s="509"/>
      <c r="AJ369" s="509"/>
      <c r="AK369" s="509"/>
      <c r="AL369" s="509"/>
      <c r="AM369" s="509"/>
      <c r="AN369" s="510"/>
      <c r="AO369" s="14"/>
      <c r="AP369" s="14"/>
      <c r="AW369" s="1"/>
      <c r="AX369" s="1"/>
      <c r="AY369" s="1"/>
      <c r="AZ369" s="1"/>
      <c r="BA369" s="1"/>
    </row>
    <row r="370" spans="2:53" ht="13.35" customHeight="1">
      <c r="B370" s="295">
        <v>2</v>
      </c>
      <c r="C370" s="292" t="s">
        <v>304</v>
      </c>
      <c r="D370" s="291"/>
      <c r="E370" s="291"/>
      <c r="F370" s="146"/>
      <c r="G370" s="146"/>
      <c r="H370" s="146"/>
      <c r="I370" s="146"/>
      <c r="J370" s="146"/>
      <c r="K370" s="146"/>
      <c r="L370" s="146"/>
      <c r="M370" s="146"/>
      <c r="N370" s="147"/>
      <c r="O370" s="751">
        <f>SUM(T370:AF370)</f>
        <v>0</v>
      </c>
      <c r="P370" s="751"/>
      <c r="Q370" s="751"/>
      <c r="R370" s="751"/>
      <c r="S370" s="751"/>
      <c r="T370" s="751">
        <f>SUM(T371:X387)</f>
        <v>0</v>
      </c>
      <c r="U370" s="751"/>
      <c r="V370" s="751"/>
      <c r="W370" s="751"/>
      <c r="X370" s="751"/>
      <c r="Y370" s="752">
        <f>SUM(Y371:AB387)</f>
        <v>0</v>
      </c>
      <c r="Z370" s="753"/>
      <c r="AA370" s="753"/>
      <c r="AB370" s="754"/>
      <c r="AC370" s="751">
        <f>SUM(AC371:AF387)</f>
        <v>0</v>
      </c>
      <c r="AD370" s="751"/>
      <c r="AE370" s="751"/>
      <c r="AF370" s="751"/>
      <c r="AG370" s="138"/>
      <c r="AH370" s="139"/>
      <c r="AI370" s="139"/>
      <c r="AJ370" s="139"/>
      <c r="AK370" s="139"/>
      <c r="AL370" s="139"/>
      <c r="AM370" s="139"/>
      <c r="AN370" s="140"/>
      <c r="AO370" s="14"/>
      <c r="AP370" s="14"/>
      <c r="AW370" s="1"/>
      <c r="AX370" s="1"/>
      <c r="AY370" s="1"/>
      <c r="AZ370" s="1"/>
      <c r="BA370" s="1"/>
    </row>
    <row r="371" spans="2:53" ht="11.45" customHeight="1">
      <c r="B371" s="130" t="s">
        <v>287</v>
      </c>
      <c r="C371" s="737"/>
      <c r="D371" s="737"/>
      <c r="E371" s="737"/>
      <c r="F371" s="737"/>
      <c r="G371" s="737"/>
      <c r="H371" s="738" t="s">
        <v>288</v>
      </c>
      <c r="I371" s="738"/>
      <c r="J371" s="738"/>
      <c r="K371" s="738"/>
      <c r="L371" s="738"/>
      <c r="M371" s="738"/>
      <c r="N371" s="739"/>
      <c r="O371" s="755">
        <f t="shared" ref="O371:O385" si="1">T371+Y371+AC371</f>
        <v>0</v>
      </c>
      <c r="P371" s="755"/>
      <c r="Q371" s="755"/>
      <c r="R371" s="755"/>
      <c r="S371" s="755"/>
      <c r="T371" s="741"/>
      <c r="U371" s="741"/>
      <c r="V371" s="741"/>
      <c r="W371" s="741"/>
      <c r="X371" s="741"/>
      <c r="Y371" s="748"/>
      <c r="Z371" s="749"/>
      <c r="AA371" s="749"/>
      <c r="AB371" s="750"/>
      <c r="AC371" s="741"/>
      <c r="AD371" s="741"/>
      <c r="AE371" s="741"/>
      <c r="AF371" s="741"/>
      <c r="AG371" s="1342"/>
      <c r="AH371" s="1343"/>
      <c r="AI371" s="1343"/>
      <c r="AJ371" s="1343"/>
      <c r="AK371" s="1343"/>
      <c r="AL371" s="1343"/>
      <c r="AM371" s="1343"/>
      <c r="AN371" s="1344"/>
      <c r="AO371" s="14"/>
      <c r="AP371" s="14"/>
      <c r="AW371" s="1"/>
      <c r="AX371" s="1"/>
      <c r="AY371" s="1"/>
      <c r="AZ371" s="1"/>
      <c r="BA371" s="1"/>
    </row>
    <row r="372" spans="2:53" ht="11.45" customHeight="1">
      <c r="B372" s="130" t="s">
        <v>289</v>
      </c>
      <c r="C372" s="737"/>
      <c r="D372" s="737"/>
      <c r="E372" s="737"/>
      <c r="F372" s="737"/>
      <c r="G372" s="737"/>
      <c r="H372" s="738" t="s">
        <v>288</v>
      </c>
      <c r="I372" s="738"/>
      <c r="J372" s="738"/>
      <c r="K372" s="738"/>
      <c r="L372" s="738"/>
      <c r="M372" s="738"/>
      <c r="N372" s="739"/>
      <c r="O372" s="755">
        <f t="shared" si="1"/>
        <v>0</v>
      </c>
      <c r="P372" s="755"/>
      <c r="Q372" s="755"/>
      <c r="R372" s="755"/>
      <c r="S372" s="755"/>
      <c r="T372" s="741"/>
      <c r="U372" s="741"/>
      <c r="V372" s="741"/>
      <c r="W372" s="741"/>
      <c r="X372" s="741"/>
      <c r="Y372" s="748"/>
      <c r="Z372" s="749"/>
      <c r="AA372" s="749"/>
      <c r="AB372" s="750"/>
      <c r="AC372" s="741"/>
      <c r="AD372" s="741"/>
      <c r="AE372" s="741"/>
      <c r="AF372" s="741"/>
      <c r="AG372" s="1342"/>
      <c r="AH372" s="1343"/>
      <c r="AI372" s="1343"/>
      <c r="AJ372" s="1343"/>
      <c r="AK372" s="1343"/>
      <c r="AL372" s="1343"/>
      <c r="AM372" s="1343"/>
      <c r="AN372" s="1344"/>
      <c r="AO372" s="14"/>
      <c r="AP372" s="14"/>
      <c r="AW372" s="1"/>
      <c r="AX372" s="1"/>
      <c r="AY372" s="1"/>
      <c r="AZ372" s="1"/>
      <c r="BA372" s="1"/>
    </row>
    <row r="373" spans="2:53" ht="11.45" customHeight="1">
      <c r="B373" s="130" t="s">
        <v>290</v>
      </c>
      <c r="C373" s="737"/>
      <c r="D373" s="737"/>
      <c r="E373" s="737"/>
      <c r="F373" s="737"/>
      <c r="G373" s="737"/>
      <c r="H373" s="738" t="s">
        <v>288</v>
      </c>
      <c r="I373" s="738"/>
      <c r="J373" s="738"/>
      <c r="K373" s="738"/>
      <c r="L373" s="738"/>
      <c r="M373" s="738"/>
      <c r="N373" s="739"/>
      <c r="O373" s="755">
        <f t="shared" si="1"/>
        <v>0</v>
      </c>
      <c r="P373" s="755"/>
      <c r="Q373" s="755"/>
      <c r="R373" s="755"/>
      <c r="S373" s="755"/>
      <c r="T373" s="741"/>
      <c r="U373" s="741"/>
      <c r="V373" s="741"/>
      <c r="W373" s="741"/>
      <c r="X373" s="741"/>
      <c r="Y373" s="748"/>
      <c r="Z373" s="749"/>
      <c r="AA373" s="749"/>
      <c r="AB373" s="750"/>
      <c r="AC373" s="741"/>
      <c r="AD373" s="741"/>
      <c r="AE373" s="741"/>
      <c r="AF373" s="741"/>
      <c r="AG373" s="1342"/>
      <c r="AH373" s="1343"/>
      <c r="AI373" s="1343"/>
      <c r="AJ373" s="1343"/>
      <c r="AK373" s="1343"/>
      <c r="AL373" s="1343"/>
      <c r="AM373" s="1343"/>
      <c r="AN373" s="1344"/>
      <c r="AO373" s="14"/>
      <c r="AP373" s="14"/>
      <c r="AW373" s="1"/>
      <c r="AX373" s="1"/>
      <c r="AY373" s="1"/>
      <c r="AZ373" s="1"/>
      <c r="BA373" s="1"/>
    </row>
    <row r="374" spans="2:53" ht="11.45" customHeight="1">
      <c r="B374" s="130" t="s">
        <v>291</v>
      </c>
      <c r="C374" s="737"/>
      <c r="D374" s="737"/>
      <c r="E374" s="737"/>
      <c r="F374" s="737"/>
      <c r="G374" s="737"/>
      <c r="H374" s="738" t="s">
        <v>288</v>
      </c>
      <c r="I374" s="738"/>
      <c r="J374" s="738"/>
      <c r="K374" s="738"/>
      <c r="L374" s="738"/>
      <c r="M374" s="738"/>
      <c r="N374" s="739"/>
      <c r="O374" s="755">
        <f t="shared" si="1"/>
        <v>0</v>
      </c>
      <c r="P374" s="755"/>
      <c r="Q374" s="755"/>
      <c r="R374" s="755"/>
      <c r="S374" s="755"/>
      <c r="T374" s="741"/>
      <c r="U374" s="741"/>
      <c r="V374" s="741"/>
      <c r="W374" s="741"/>
      <c r="X374" s="741"/>
      <c r="Y374" s="748"/>
      <c r="Z374" s="749"/>
      <c r="AA374" s="749"/>
      <c r="AB374" s="750"/>
      <c r="AC374" s="741"/>
      <c r="AD374" s="741"/>
      <c r="AE374" s="741"/>
      <c r="AF374" s="741"/>
      <c r="AG374" s="1342"/>
      <c r="AH374" s="1343"/>
      <c r="AI374" s="1343"/>
      <c r="AJ374" s="1343"/>
      <c r="AK374" s="1343"/>
      <c r="AL374" s="1343"/>
      <c r="AM374" s="1343"/>
      <c r="AN374" s="1344"/>
      <c r="AO374" s="14"/>
      <c r="AP374" s="14"/>
      <c r="AW374" s="1"/>
      <c r="AX374" s="1"/>
      <c r="AY374" s="1"/>
      <c r="AZ374" s="1"/>
      <c r="BA374" s="1"/>
    </row>
    <row r="375" spans="2:53" ht="11.45" customHeight="1">
      <c r="B375" s="130" t="s">
        <v>292</v>
      </c>
      <c r="C375" s="737"/>
      <c r="D375" s="737"/>
      <c r="E375" s="737"/>
      <c r="F375" s="737"/>
      <c r="G375" s="737"/>
      <c r="H375" s="738" t="s">
        <v>288</v>
      </c>
      <c r="I375" s="738"/>
      <c r="J375" s="738"/>
      <c r="K375" s="738"/>
      <c r="L375" s="738"/>
      <c r="M375" s="738"/>
      <c r="N375" s="739"/>
      <c r="O375" s="755">
        <f t="shared" si="1"/>
        <v>0</v>
      </c>
      <c r="P375" s="755"/>
      <c r="Q375" s="755"/>
      <c r="R375" s="755"/>
      <c r="S375" s="755"/>
      <c r="T375" s="741"/>
      <c r="U375" s="741"/>
      <c r="V375" s="741"/>
      <c r="W375" s="741"/>
      <c r="X375" s="741"/>
      <c r="Y375" s="748"/>
      <c r="Z375" s="749"/>
      <c r="AA375" s="749"/>
      <c r="AB375" s="750"/>
      <c r="AC375" s="741"/>
      <c r="AD375" s="741"/>
      <c r="AE375" s="741"/>
      <c r="AF375" s="741"/>
      <c r="AG375" s="1342"/>
      <c r="AH375" s="1343"/>
      <c r="AI375" s="1343"/>
      <c r="AJ375" s="1343"/>
      <c r="AK375" s="1343"/>
      <c r="AL375" s="1343"/>
      <c r="AM375" s="1343"/>
      <c r="AN375" s="1344"/>
      <c r="AO375" s="14"/>
      <c r="AP375" s="14"/>
      <c r="AW375" s="1"/>
      <c r="AX375" s="1"/>
      <c r="AY375" s="1"/>
      <c r="AZ375" s="1"/>
      <c r="BA375" s="1"/>
    </row>
    <row r="376" spans="2:53" ht="11.45" customHeight="1">
      <c r="B376" s="130" t="s">
        <v>293</v>
      </c>
      <c r="C376" s="737"/>
      <c r="D376" s="737"/>
      <c r="E376" s="737"/>
      <c r="F376" s="737"/>
      <c r="G376" s="737"/>
      <c r="H376" s="738" t="s">
        <v>288</v>
      </c>
      <c r="I376" s="738"/>
      <c r="J376" s="738"/>
      <c r="K376" s="738"/>
      <c r="L376" s="738"/>
      <c r="M376" s="738"/>
      <c r="N376" s="739"/>
      <c r="O376" s="755">
        <f t="shared" si="1"/>
        <v>0</v>
      </c>
      <c r="P376" s="755"/>
      <c r="Q376" s="755"/>
      <c r="R376" s="755"/>
      <c r="S376" s="755"/>
      <c r="T376" s="741"/>
      <c r="U376" s="741"/>
      <c r="V376" s="741"/>
      <c r="W376" s="741"/>
      <c r="X376" s="741"/>
      <c r="Y376" s="748"/>
      <c r="Z376" s="749"/>
      <c r="AA376" s="749"/>
      <c r="AB376" s="750"/>
      <c r="AC376" s="741"/>
      <c r="AD376" s="741"/>
      <c r="AE376" s="741"/>
      <c r="AF376" s="741"/>
      <c r="AG376" s="1342"/>
      <c r="AH376" s="1343"/>
      <c r="AI376" s="1343"/>
      <c r="AJ376" s="1343"/>
      <c r="AK376" s="1343"/>
      <c r="AL376" s="1343"/>
      <c r="AM376" s="1343"/>
      <c r="AN376" s="1344"/>
      <c r="AO376" s="14"/>
      <c r="AP376" s="14"/>
      <c r="AW376" s="1"/>
      <c r="AX376" s="1"/>
      <c r="AY376" s="1"/>
      <c r="AZ376" s="1"/>
      <c r="BA376" s="1"/>
    </row>
    <row r="377" spans="2:53" ht="11.45" customHeight="1">
      <c r="B377" s="130" t="s">
        <v>294</v>
      </c>
      <c r="C377" s="737"/>
      <c r="D377" s="737"/>
      <c r="E377" s="737"/>
      <c r="F377" s="737"/>
      <c r="G377" s="737"/>
      <c r="H377" s="738" t="s">
        <v>288</v>
      </c>
      <c r="I377" s="738"/>
      <c r="J377" s="738"/>
      <c r="K377" s="738"/>
      <c r="L377" s="738"/>
      <c r="M377" s="738"/>
      <c r="N377" s="739"/>
      <c r="O377" s="755">
        <f t="shared" si="1"/>
        <v>0</v>
      </c>
      <c r="P377" s="755"/>
      <c r="Q377" s="755"/>
      <c r="R377" s="755"/>
      <c r="S377" s="755"/>
      <c r="T377" s="741"/>
      <c r="U377" s="741"/>
      <c r="V377" s="741"/>
      <c r="W377" s="741"/>
      <c r="X377" s="741"/>
      <c r="Y377" s="748"/>
      <c r="Z377" s="749"/>
      <c r="AA377" s="749"/>
      <c r="AB377" s="750"/>
      <c r="AC377" s="741"/>
      <c r="AD377" s="741"/>
      <c r="AE377" s="741"/>
      <c r="AF377" s="741"/>
      <c r="AG377" s="1342"/>
      <c r="AH377" s="1343"/>
      <c r="AI377" s="1343"/>
      <c r="AJ377" s="1343"/>
      <c r="AK377" s="1343"/>
      <c r="AL377" s="1343"/>
      <c r="AM377" s="1343"/>
      <c r="AN377" s="1344"/>
      <c r="AO377" s="14"/>
      <c r="AP377" s="14"/>
      <c r="AW377" s="1"/>
      <c r="AX377" s="1"/>
      <c r="AY377" s="1"/>
      <c r="AZ377" s="1"/>
      <c r="BA377" s="1"/>
    </row>
    <row r="378" spans="2:53" ht="11.45" customHeight="1">
      <c r="B378" s="130" t="s">
        <v>295</v>
      </c>
      <c r="C378" s="737"/>
      <c r="D378" s="737"/>
      <c r="E378" s="737"/>
      <c r="F378" s="737"/>
      <c r="G378" s="737"/>
      <c r="H378" s="738" t="s">
        <v>288</v>
      </c>
      <c r="I378" s="738"/>
      <c r="J378" s="738"/>
      <c r="K378" s="738"/>
      <c r="L378" s="738"/>
      <c r="M378" s="738"/>
      <c r="N378" s="739"/>
      <c r="O378" s="755">
        <f t="shared" si="1"/>
        <v>0</v>
      </c>
      <c r="P378" s="755"/>
      <c r="Q378" s="755"/>
      <c r="R378" s="755"/>
      <c r="S378" s="755"/>
      <c r="T378" s="741"/>
      <c r="U378" s="741"/>
      <c r="V378" s="741"/>
      <c r="W378" s="741"/>
      <c r="X378" s="741"/>
      <c r="Y378" s="748"/>
      <c r="Z378" s="749"/>
      <c r="AA378" s="749"/>
      <c r="AB378" s="750"/>
      <c r="AC378" s="741"/>
      <c r="AD378" s="741"/>
      <c r="AE378" s="741"/>
      <c r="AF378" s="741"/>
      <c r="AG378" s="1342"/>
      <c r="AH378" s="1343"/>
      <c r="AI378" s="1343"/>
      <c r="AJ378" s="1343"/>
      <c r="AK378" s="1343"/>
      <c r="AL378" s="1343"/>
      <c r="AM378" s="1343"/>
      <c r="AN378" s="1344"/>
      <c r="AO378" s="14"/>
      <c r="AP378" s="14"/>
      <c r="AW378" s="1"/>
      <c r="AX378" s="1"/>
      <c r="AY378" s="1"/>
      <c r="AZ378" s="1"/>
      <c r="BA378" s="1"/>
    </row>
    <row r="379" spans="2:53" ht="11.45" customHeight="1">
      <c r="B379" s="130" t="s">
        <v>296</v>
      </c>
      <c r="C379" s="737"/>
      <c r="D379" s="737"/>
      <c r="E379" s="737"/>
      <c r="F379" s="737"/>
      <c r="G379" s="737"/>
      <c r="H379" s="738" t="s">
        <v>288</v>
      </c>
      <c r="I379" s="738"/>
      <c r="J379" s="738"/>
      <c r="K379" s="738"/>
      <c r="L379" s="738"/>
      <c r="M379" s="738"/>
      <c r="N379" s="739"/>
      <c r="O379" s="755">
        <f t="shared" si="1"/>
        <v>0</v>
      </c>
      <c r="P379" s="755"/>
      <c r="Q379" s="755"/>
      <c r="R379" s="755"/>
      <c r="S379" s="755"/>
      <c r="T379" s="741"/>
      <c r="U379" s="741"/>
      <c r="V379" s="741"/>
      <c r="W379" s="741"/>
      <c r="X379" s="741"/>
      <c r="Y379" s="748"/>
      <c r="Z379" s="749"/>
      <c r="AA379" s="749"/>
      <c r="AB379" s="750"/>
      <c r="AC379" s="741"/>
      <c r="AD379" s="741"/>
      <c r="AE379" s="741"/>
      <c r="AF379" s="741"/>
      <c r="AG379" s="1342"/>
      <c r="AH379" s="1343"/>
      <c r="AI379" s="1343"/>
      <c r="AJ379" s="1343"/>
      <c r="AK379" s="1343"/>
      <c r="AL379" s="1343"/>
      <c r="AM379" s="1343"/>
      <c r="AN379" s="1344"/>
      <c r="AO379" s="14"/>
      <c r="AP379" s="14"/>
      <c r="AW379" s="1"/>
      <c r="AX379" s="1"/>
      <c r="AY379" s="1"/>
      <c r="AZ379" s="1"/>
      <c r="BA379" s="1"/>
    </row>
    <row r="380" spans="2:53" ht="11.45" customHeight="1">
      <c r="B380" s="130" t="s">
        <v>297</v>
      </c>
      <c r="C380" s="737"/>
      <c r="D380" s="737"/>
      <c r="E380" s="737"/>
      <c r="F380" s="737"/>
      <c r="G380" s="737"/>
      <c r="H380" s="738" t="s">
        <v>288</v>
      </c>
      <c r="I380" s="738"/>
      <c r="J380" s="738"/>
      <c r="K380" s="738"/>
      <c r="L380" s="738"/>
      <c r="M380" s="738"/>
      <c r="N380" s="739"/>
      <c r="O380" s="755">
        <f t="shared" si="1"/>
        <v>0</v>
      </c>
      <c r="P380" s="755"/>
      <c r="Q380" s="755"/>
      <c r="R380" s="755"/>
      <c r="S380" s="755"/>
      <c r="T380" s="741"/>
      <c r="U380" s="741"/>
      <c r="V380" s="741"/>
      <c r="W380" s="741"/>
      <c r="X380" s="741"/>
      <c r="Y380" s="748"/>
      <c r="Z380" s="749"/>
      <c r="AA380" s="749"/>
      <c r="AB380" s="750"/>
      <c r="AC380" s="741"/>
      <c r="AD380" s="741"/>
      <c r="AE380" s="741"/>
      <c r="AF380" s="741"/>
      <c r="AG380" s="1342"/>
      <c r="AH380" s="1343"/>
      <c r="AI380" s="1343"/>
      <c r="AJ380" s="1343"/>
      <c r="AK380" s="1343"/>
      <c r="AL380" s="1343"/>
      <c r="AM380" s="1343"/>
      <c r="AN380" s="1344"/>
      <c r="AO380" s="14"/>
      <c r="AP380" s="14"/>
      <c r="AW380" s="1"/>
      <c r="AX380" s="1"/>
      <c r="AY380" s="1"/>
      <c r="AZ380" s="1"/>
      <c r="BA380" s="1"/>
    </row>
    <row r="381" spans="2:53" ht="11.45" customHeight="1">
      <c r="B381" s="130" t="s">
        <v>298</v>
      </c>
      <c r="C381" s="737"/>
      <c r="D381" s="737"/>
      <c r="E381" s="737"/>
      <c r="F381" s="737"/>
      <c r="G381" s="737"/>
      <c r="H381" s="738" t="s">
        <v>288</v>
      </c>
      <c r="I381" s="738"/>
      <c r="J381" s="738"/>
      <c r="K381" s="738"/>
      <c r="L381" s="738"/>
      <c r="M381" s="738"/>
      <c r="N381" s="739"/>
      <c r="O381" s="755">
        <f t="shared" si="1"/>
        <v>0</v>
      </c>
      <c r="P381" s="755"/>
      <c r="Q381" s="755"/>
      <c r="R381" s="755"/>
      <c r="S381" s="755"/>
      <c r="T381" s="741"/>
      <c r="U381" s="741"/>
      <c r="V381" s="741"/>
      <c r="W381" s="741"/>
      <c r="X381" s="741"/>
      <c r="Y381" s="748"/>
      <c r="Z381" s="749"/>
      <c r="AA381" s="749"/>
      <c r="AB381" s="750"/>
      <c r="AC381" s="741"/>
      <c r="AD381" s="741"/>
      <c r="AE381" s="741"/>
      <c r="AF381" s="741"/>
      <c r="AG381" s="1342"/>
      <c r="AH381" s="1343"/>
      <c r="AI381" s="1343"/>
      <c r="AJ381" s="1343"/>
      <c r="AK381" s="1343"/>
      <c r="AL381" s="1343"/>
      <c r="AM381" s="1343"/>
      <c r="AN381" s="1344"/>
      <c r="AO381" s="14"/>
      <c r="AP381" s="14"/>
      <c r="AW381" s="1"/>
      <c r="AX381" s="1"/>
      <c r="AY381" s="1"/>
      <c r="AZ381" s="1"/>
      <c r="BA381" s="1"/>
    </row>
    <row r="382" spans="2:53" ht="11.45" customHeight="1">
      <c r="B382" s="130" t="s">
        <v>299</v>
      </c>
      <c r="C382" s="737"/>
      <c r="D382" s="737"/>
      <c r="E382" s="737"/>
      <c r="F382" s="737"/>
      <c r="G382" s="737"/>
      <c r="H382" s="738" t="s">
        <v>288</v>
      </c>
      <c r="I382" s="738"/>
      <c r="J382" s="738"/>
      <c r="K382" s="738"/>
      <c r="L382" s="738"/>
      <c r="M382" s="738"/>
      <c r="N382" s="739"/>
      <c r="O382" s="755">
        <f t="shared" si="1"/>
        <v>0</v>
      </c>
      <c r="P382" s="755"/>
      <c r="Q382" s="755"/>
      <c r="R382" s="755"/>
      <c r="S382" s="755"/>
      <c r="T382" s="741"/>
      <c r="U382" s="741"/>
      <c r="V382" s="741"/>
      <c r="W382" s="741"/>
      <c r="X382" s="741"/>
      <c r="Y382" s="748"/>
      <c r="Z382" s="749"/>
      <c r="AA382" s="749"/>
      <c r="AB382" s="750"/>
      <c r="AC382" s="741"/>
      <c r="AD382" s="741"/>
      <c r="AE382" s="741"/>
      <c r="AF382" s="741"/>
      <c r="AG382" s="1342"/>
      <c r="AH382" s="1343"/>
      <c r="AI382" s="1343"/>
      <c r="AJ382" s="1343"/>
      <c r="AK382" s="1343"/>
      <c r="AL382" s="1343"/>
      <c r="AM382" s="1343"/>
      <c r="AN382" s="1344"/>
      <c r="AO382" s="14"/>
      <c r="AP382" s="14"/>
      <c r="AW382" s="1"/>
      <c r="AX382" s="1"/>
      <c r="AY382" s="1"/>
      <c r="AZ382" s="1"/>
      <c r="BA382" s="1"/>
    </row>
    <row r="383" spans="2:53" ht="11.45" customHeight="1">
      <c r="B383" s="130" t="s">
        <v>300</v>
      </c>
      <c r="C383" s="737"/>
      <c r="D383" s="737"/>
      <c r="E383" s="737"/>
      <c r="F383" s="737"/>
      <c r="G383" s="737"/>
      <c r="H383" s="738" t="s">
        <v>288</v>
      </c>
      <c r="I383" s="738"/>
      <c r="J383" s="738"/>
      <c r="K383" s="738"/>
      <c r="L383" s="738"/>
      <c r="M383" s="738"/>
      <c r="N383" s="739"/>
      <c r="O383" s="755">
        <f t="shared" si="1"/>
        <v>0</v>
      </c>
      <c r="P383" s="755"/>
      <c r="Q383" s="755"/>
      <c r="R383" s="755"/>
      <c r="S383" s="755"/>
      <c r="T383" s="741"/>
      <c r="U383" s="741"/>
      <c r="V383" s="741"/>
      <c r="W383" s="741"/>
      <c r="X383" s="741"/>
      <c r="Y383" s="748"/>
      <c r="Z383" s="749"/>
      <c r="AA383" s="749"/>
      <c r="AB383" s="750"/>
      <c r="AC383" s="741"/>
      <c r="AD383" s="741"/>
      <c r="AE383" s="741"/>
      <c r="AF383" s="741"/>
      <c r="AG383" s="1342"/>
      <c r="AH383" s="1343"/>
      <c r="AI383" s="1343"/>
      <c r="AJ383" s="1343"/>
      <c r="AK383" s="1343"/>
      <c r="AL383" s="1343"/>
      <c r="AM383" s="1343"/>
      <c r="AN383" s="1344"/>
      <c r="AO383" s="14"/>
      <c r="AP383" s="14"/>
      <c r="AW383" s="1"/>
      <c r="AX383" s="1"/>
      <c r="AY383" s="1"/>
      <c r="AZ383" s="1"/>
      <c r="BA383" s="1"/>
    </row>
    <row r="384" spans="2:53" ht="11.45" customHeight="1">
      <c r="B384" s="130" t="s">
        <v>301</v>
      </c>
      <c r="C384" s="737"/>
      <c r="D384" s="737"/>
      <c r="E384" s="737"/>
      <c r="F384" s="737"/>
      <c r="G384" s="737"/>
      <c r="H384" s="738" t="s">
        <v>288</v>
      </c>
      <c r="I384" s="738"/>
      <c r="J384" s="738"/>
      <c r="K384" s="738"/>
      <c r="L384" s="738"/>
      <c r="M384" s="738"/>
      <c r="N384" s="739"/>
      <c r="O384" s="755">
        <f t="shared" si="1"/>
        <v>0</v>
      </c>
      <c r="P384" s="755"/>
      <c r="Q384" s="755"/>
      <c r="R384" s="755"/>
      <c r="S384" s="755"/>
      <c r="T384" s="741"/>
      <c r="U384" s="741"/>
      <c r="V384" s="741"/>
      <c r="W384" s="741"/>
      <c r="X384" s="741"/>
      <c r="Y384" s="748"/>
      <c r="Z384" s="749"/>
      <c r="AA384" s="749"/>
      <c r="AB384" s="750"/>
      <c r="AC384" s="741"/>
      <c r="AD384" s="741"/>
      <c r="AE384" s="741"/>
      <c r="AF384" s="741"/>
      <c r="AG384" s="1342"/>
      <c r="AH384" s="1343"/>
      <c r="AI384" s="1343"/>
      <c r="AJ384" s="1343"/>
      <c r="AK384" s="1343"/>
      <c r="AL384" s="1343"/>
      <c r="AM384" s="1343"/>
      <c r="AN384" s="1344"/>
      <c r="AO384" s="14"/>
      <c r="AP384" s="14"/>
      <c r="AW384" s="1"/>
      <c r="AX384" s="1"/>
      <c r="AY384" s="1"/>
      <c r="AZ384" s="1"/>
      <c r="BA384" s="1"/>
    </row>
    <row r="385" spans="2:66" ht="11.45" customHeight="1">
      <c r="B385" s="130" t="s">
        <v>302</v>
      </c>
      <c r="C385" s="737"/>
      <c r="D385" s="737"/>
      <c r="E385" s="737"/>
      <c r="F385" s="737"/>
      <c r="G385" s="737"/>
      <c r="H385" s="738" t="s">
        <v>288</v>
      </c>
      <c r="I385" s="738"/>
      <c r="J385" s="738"/>
      <c r="K385" s="738"/>
      <c r="L385" s="738"/>
      <c r="M385" s="738"/>
      <c r="N385" s="739"/>
      <c r="O385" s="755">
        <f t="shared" si="1"/>
        <v>0</v>
      </c>
      <c r="P385" s="755"/>
      <c r="Q385" s="755"/>
      <c r="R385" s="755"/>
      <c r="S385" s="755"/>
      <c r="T385" s="741"/>
      <c r="U385" s="741"/>
      <c r="V385" s="741"/>
      <c r="W385" s="741"/>
      <c r="X385" s="741"/>
      <c r="Y385" s="748"/>
      <c r="Z385" s="749"/>
      <c r="AA385" s="749"/>
      <c r="AB385" s="750"/>
      <c r="AC385" s="741"/>
      <c r="AD385" s="741"/>
      <c r="AE385" s="741"/>
      <c r="AF385" s="741"/>
      <c r="AG385" s="1342"/>
      <c r="AH385" s="1343"/>
      <c r="AI385" s="1343"/>
      <c r="AJ385" s="1343"/>
      <c r="AK385" s="1343"/>
      <c r="AL385" s="1343"/>
      <c r="AM385" s="1343"/>
      <c r="AN385" s="1344"/>
      <c r="AO385" s="14"/>
      <c r="AP385" s="14"/>
      <c r="AW385" s="1"/>
      <c r="AX385" s="1"/>
      <c r="AY385" s="1"/>
      <c r="AZ385" s="1"/>
      <c r="BA385" s="1"/>
    </row>
    <row r="386" spans="2:66" ht="11.45" customHeight="1">
      <c r="B386" s="130" t="s">
        <v>303</v>
      </c>
      <c r="C386" s="737"/>
      <c r="D386" s="737"/>
      <c r="E386" s="737"/>
      <c r="F386" s="737"/>
      <c r="G386" s="737"/>
      <c r="H386" s="738" t="s">
        <v>288</v>
      </c>
      <c r="I386" s="738"/>
      <c r="J386" s="738"/>
      <c r="K386" s="738"/>
      <c r="L386" s="738"/>
      <c r="M386" s="738"/>
      <c r="N386" s="739"/>
      <c r="O386" s="755">
        <f>T386+Y386+AC386</f>
        <v>0</v>
      </c>
      <c r="P386" s="755"/>
      <c r="Q386" s="755"/>
      <c r="R386" s="755"/>
      <c r="S386" s="755"/>
      <c r="T386" s="741"/>
      <c r="U386" s="741"/>
      <c r="V386" s="741"/>
      <c r="W386" s="741"/>
      <c r="X386" s="741"/>
      <c r="Y386" s="748"/>
      <c r="Z386" s="749"/>
      <c r="AA386" s="749"/>
      <c r="AB386" s="750"/>
      <c r="AC386" s="741"/>
      <c r="AD386" s="741"/>
      <c r="AE386" s="741"/>
      <c r="AF386" s="741"/>
      <c r="AG386" s="1342"/>
      <c r="AH386" s="1343"/>
      <c r="AI386" s="1343"/>
      <c r="AJ386" s="1343"/>
      <c r="AK386" s="1343"/>
      <c r="AL386" s="1343"/>
      <c r="AM386" s="1343"/>
      <c r="AN386" s="1344"/>
      <c r="AO386" s="14"/>
      <c r="AP386" s="14"/>
      <c r="AW386" s="1"/>
      <c r="AX386" s="1"/>
      <c r="AY386" s="1"/>
      <c r="AZ386" s="1"/>
      <c r="BA386" s="1"/>
    </row>
    <row r="387" spans="2:66" ht="11.45" customHeight="1">
      <c r="B387" s="512"/>
      <c r="C387" s="737"/>
      <c r="D387" s="737"/>
      <c r="E387" s="737"/>
      <c r="F387" s="737"/>
      <c r="G387" s="737"/>
      <c r="H387" s="738"/>
      <c r="I387" s="738"/>
      <c r="J387" s="738"/>
      <c r="K387" s="738"/>
      <c r="L387" s="738"/>
      <c r="M387" s="738"/>
      <c r="N387" s="739"/>
      <c r="O387" s="755">
        <f>T387+Y387+AC387</f>
        <v>0</v>
      </c>
      <c r="P387" s="755"/>
      <c r="Q387" s="755"/>
      <c r="R387" s="755"/>
      <c r="S387" s="755"/>
      <c r="T387" s="741"/>
      <c r="U387" s="741"/>
      <c r="V387" s="741"/>
      <c r="W387" s="741"/>
      <c r="X387" s="741"/>
      <c r="Y387" s="748"/>
      <c r="Z387" s="749"/>
      <c r="AA387" s="749"/>
      <c r="AB387" s="750"/>
      <c r="AC387" s="741"/>
      <c r="AD387" s="741"/>
      <c r="AE387" s="741"/>
      <c r="AF387" s="741"/>
      <c r="AG387" s="1342"/>
      <c r="AH387" s="1343"/>
      <c r="AI387" s="1343"/>
      <c r="AJ387" s="1343"/>
      <c r="AK387" s="1343"/>
      <c r="AL387" s="1343"/>
      <c r="AM387" s="1343"/>
      <c r="AN387" s="1344"/>
      <c r="AO387" s="14"/>
      <c r="AP387" s="14"/>
      <c r="AW387" s="1"/>
      <c r="AX387" s="1"/>
      <c r="AY387" s="1"/>
      <c r="AZ387" s="1"/>
      <c r="BA387" s="1"/>
    </row>
    <row r="388" spans="2:66" ht="11.45" customHeight="1">
      <c r="B388" s="513"/>
      <c r="C388" s="501"/>
      <c r="D388" s="501"/>
      <c r="E388" s="500"/>
      <c r="F388" s="500"/>
      <c r="G388" s="500"/>
      <c r="H388" s="500"/>
      <c r="I388" s="500"/>
      <c r="J388" s="500"/>
      <c r="K388" s="500"/>
      <c r="L388" s="500"/>
      <c r="M388" s="500"/>
      <c r="N388" s="500"/>
      <c r="O388" s="741"/>
      <c r="P388" s="741"/>
      <c r="Q388" s="741"/>
      <c r="R388" s="741"/>
      <c r="S388" s="741"/>
      <c r="T388" s="741"/>
      <c r="U388" s="741"/>
      <c r="V388" s="741"/>
      <c r="W388" s="741"/>
      <c r="X388" s="741"/>
      <c r="Y388" s="748"/>
      <c r="Z388" s="749"/>
      <c r="AA388" s="749"/>
      <c r="AB388" s="750"/>
      <c r="AC388" s="741"/>
      <c r="AD388" s="741"/>
      <c r="AE388" s="741"/>
      <c r="AF388" s="741"/>
      <c r="AG388" s="514"/>
      <c r="AH388" s="515"/>
      <c r="AI388" s="515"/>
      <c r="AJ388" s="515"/>
      <c r="AK388" s="515"/>
      <c r="AL388" s="515"/>
      <c r="AM388" s="515"/>
      <c r="AN388" s="516"/>
      <c r="AO388" s="14"/>
      <c r="AP388" s="14"/>
      <c r="AW388" s="1"/>
      <c r="AX388" s="1"/>
      <c r="AY388" s="1"/>
      <c r="AZ388" s="1"/>
      <c r="BA388" s="1"/>
    </row>
    <row r="389" spans="2:66" ht="13.35" customHeight="1">
      <c r="B389" s="295">
        <v>3</v>
      </c>
      <c r="C389" s="296" t="s">
        <v>305</v>
      </c>
      <c r="D389" s="141"/>
      <c r="E389" s="141"/>
      <c r="F389" s="141"/>
      <c r="G389" s="141"/>
      <c r="H389" s="141"/>
      <c r="I389" s="141"/>
      <c r="J389" s="141"/>
      <c r="K389" s="141"/>
      <c r="L389" s="141"/>
      <c r="M389" s="141"/>
      <c r="N389" s="142"/>
      <c r="O389" s="751">
        <f>SUM(T389:AF389)</f>
        <v>0</v>
      </c>
      <c r="P389" s="751"/>
      <c r="Q389" s="751"/>
      <c r="R389" s="751"/>
      <c r="S389" s="751"/>
      <c r="T389" s="751">
        <f>SUM(T390:X410)</f>
        <v>0</v>
      </c>
      <c r="U389" s="751"/>
      <c r="V389" s="751"/>
      <c r="W389" s="751"/>
      <c r="X389" s="751"/>
      <c r="Y389" s="752">
        <f>SUM(Y390:AB410)</f>
        <v>0</v>
      </c>
      <c r="Z389" s="753"/>
      <c r="AA389" s="753"/>
      <c r="AB389" s="754"/>
      <c r="AC389" s="751">
        <f>SUM(AC390:AF410)</f>
        <v>0</v>
      </c>
      <c r="AD389" s="751"/>
      <c r="AE389" s="751"/>
      <c r="AF389" s="751"/>
      <c r="AG389" s="143"/>
      <c r="AH389" s="144"/>
      <c r="AI389" s="144"/>
      <c r="AJ389" s="144"/>
      <c r="AK389" s="144"/>
      <c r="AL389" s="144"/>
      <c r="AM389" s="144"/>
      <c r="AN389" s="145"/>
      <c r="AO389" s="14"/>
      <c r="AP389" s="14"/>
      <c r="AW389" s="1"/>
      <c r="AX389" s="1"/>
      <c r="AY389" s="1"/>
      <c r="AZ389" s="1"/>
      <c r="BA389" s="1"/>
    </row>
    <row r="390" spans="2:66" s="15" customFormat="1" ht="10.35" customHeight="1">
      <c r="B390" s="133" t="s">
        <v>287</v>
      </c>
      <c r="C390" s="745"/>
      <c r="D390" s="745"/>
      <c r="E390" s="745"/>
      <c r="F390" s="745"/>
      <c r="G390" s="745"/>
      <c r="H390" s="738" t="s">
        <v>288</v>
      </c>
      <c r="I390" s="738"/>
      <c r="J390" s="738"/>
      <c r="K390" s="738"/>
      <c r="L390" s="738"/>
      <c r="M390" s="738"/>
      <c r="N390" s="739"/>
      <c r="O390" s="746">
        <f t="shared" ref="O390:O410" si="2">T390+Y390+AC390</f>
        <v>0</v>
      </c>
      <c r="P390" s="746"/>
      <c r="Q390" s="746"/>
      <c r="R390" s="746"/>
      <c r="S390" s="746"/>
      <c r="T390" s="747"/>
      <c r="U390" s="747"/>
      <c r="V390" s="747"/>
      <c r="W390" s="747"/>
      <c r="X390" s="747"/>
      <c r="Y390" s="742"/>
      <c r="Z390" s="743"/>
      <c r="AA390" s="743"/>
      <c r="AB390" s="744"/>
      <c r="AC390" s="747"/>
      <c r="AD390" s="747"/>
      <c r="AE390" s="747"/>
      <c r="AF390" s="747"/>
      <c r="AG390" s="1342"/>
      <c r="AH390" s="1343"/>
      <c r="AI390" s="1343"/>
      <c r="AJ390" s="1343"/>
      <c r="AK390" s="1343"/>
      <c r="AL390" s="1343"/>
      <c r="AM390" s="1343"/>
      <c r="AN390" s="1344"/>
      <c r="AQ390" s="132"/>
      <c r="AR390" s="132"/>
      <c r="AS390" s="132"/>
      <c r="AT390" s="132"/>
      <c r="AU390" s="132"/>
      <c r="AV390" s="132"/>
      <c r="AW390" s="132"/>
      <c r="AX390" s="132"/>
      <c r="AY390" s="132"/>
      <c r="AZ390" s="132"/>
      <c r="BA390" s="132"/>
    </row>
    <row r="391" spans="2:66" ht="10.35" customHeight="1">
      <c r="B391" s="130" t="s">
        <v>289</v>
      </c>
      <c r="C391" s="737"/>
      <c r="D391" s="737"/>
      <c r="E391" s="737"/>
      <c r="F391" s="737"/>
      <c r="G391" s="737"/>
      <c r="H391" s="738" t="s">
        <v>288</v>
      </c>
      <c r="I391" s="738"/>
      <c r="J391" s="738"/>
      <c r="K391" s="738"/>
      <c r="L391" s="738"/>
      <c r="M391" s="738"/>
      <c r="N391" s="739"/>
      <c r="O391" s="740">
        <f t="shared" si="2"/>
        <v>0</v>
      </c>
      <c r="P391" s="740"/>
      <c r="Q391" s="740"/>
      <c r="R391" s="740"/>
      <c r="S391" s="740"/>
      <c r="T391" s="741"/>
      <c r="U391" s="741"/>
      <c r="V391" s="741"/>
      <c r="W391" s="741"/>
      <c r="X391" s="741"/>
      <c r="Y391" s="742"/>
      <c r="Z391" s="743"/>
      <c r="AA391" s="743"/>
      <c r="AB391" s="744"/>
      <c r="AC391" s="741"/>
      <c r="AD391" s="741"/>
      <c r="AE391" s="741"/>
      <c r="AF391" s="741"/>
      <c r="AG391" s="1342"/>
      <c r="AH391" s="1343"/>
      <c r="AI391" s="1343"/>
      <c r="AJ391" s="1343"/>
      <c r="AK391" s="1343"/>
      <c r="AL391" s="1343"/>
      <c r="AM391" s="1343"/>
      <c r="AN391" s="1344"/>
      <c r="AO391" s="14"/>
      <c r="AP391" s="14"/>
      <c r="AW391" s="1"/>
      <c r="AX391" s="1"/>
      <c r="AY391" s="1"/>
      <c r="AZ391" s="1"/>
      <c r="BA391" s="1"/>
    </row>
    <row r="392" spans="2:66" ht="10.35" customHeight="1">
      <c r="B392" s="130" t="s">
        <v>290</v>
      </c>
      <c r="C392" s="737"/>
      <c r="D392" s="737"/>
      <c r="E392" s="737"/>
      <c r="F392" s="737"/>
      <c r="G392" s="737"/>
      <c r="H392" s="738" t="s">
        <v>288</v>
      </c>
      <c r="I392" s="738"/>
      <c r="J392" s="738"/>
      <c r="K392" s="738"/>
      <c r="L392" s="738"/>
      <c r="M392" s="738"/>
      <c r="N392" s="739"/>
      <c r="O392" s="740">
        <f t="shared" si="2"/>
        <v>0</v>
      </c>
      <c r="P392" s="740"/>
      <c r="Q392" s="740"/>
      <c r="R392" s="740"/>
      <c r="S392" s="740"/>
      <c r="T392" s="741"/>
      <c r="U392" s="741"/>
      <c r="V392" s="741"/>
      <c r="W392" s="741"/>
      <c r="X392" s="741"/>
      <c r="Y392" s="742"/>
      <c r="Z392" s="743"/>
      <c r="AA392" s="743"/>
      <c r="AB392" s="744"/>
      <c r="AC392" s="741"/>
      <c r="AD392" s="741"/>
      <c r="AE392" s="741"/>
      <c r="AF392" s="741"/>
      <c r="AG392" s="1342"/>
      <c r="AH392" s="1343"/>
      <c r="AI392" s="1343"/>
      <c r="AJ392" s="1343"/>
      <c r="AK392" s="1343"/>
      <c r="AL392" s="1343"/>
      <c r="AM392" s="1343"/>
      <c r="AN392" s="1344"/>
      <c r="AO392" s="14"/>
      <c r="AP392" s="14"/>
      <c r="AW392" s="1"/>
      <c r="AX392" s="1"/>
      <c r="AY392" s="1"/>
      <c r="AZ392" s="1"/>
      <c r="BA392" s="1"/>
    </row>
    <row r="393" spans="2:66" ht="10.35" customHeight="1">
      <c r="B393" s="130" t="s">
        <v>291</v>
      </c>
      <c r="C393" s="737"/>
      <c r="D393" s="737"/>
      <c r="E393" s="737"/>
      <c r="F393" s="737"/>
      <c r="G393" s="737"/>
      <c r="H393" s="738" t="s">
        <v>288</v>
      </c>
      <c r="I393" s="738"/>
      <c r="J393" s="738"/>
      <c r="K393" s="738"/>
      <c r="L393" s="738"/>
      <c r="M393" s="738"/>
      <c r="N393" s="739"/>
      <c r="O393" s="740">
        <f t="shared" si="2"/>
        <v>0</v>
      </c>
      <c r="P393" s="740"/>
      <c r="Q393" s="740"/>
      <c r="R393" s="740"/>
      <c r="S393" s="740"/>
      <c r="T393" s="741"/>
      <c r="U393" s="741"/>
      <c r="V393" s="741"/>
      <c r="W393" s="741"/>
      <c r="X393" s="741"/>
      <c r="Y393" s="742"/>
      <c r="Z393" s="743"/>
      <c r="AA393" s="743"/>
      <c r="AB393" s="744"/>
      <c r="AC393" s="741"/>
      <c r="AD393" s="741"/>
      <c r="AE393" s="741"/>
      <c r="AF393" s="741"/>
      <c r="AG393" s="1342"/>
      <c r="AH393" s="1343"/>
      <c r="AI393" s="1343"/>
      <c r="AJ393" s="1343"/>
      <c r="AK393" s="1343"/>
      <c r="AL393" s="1343"/>
      <c r="AM393" s="1343"/>
      <c r="AN393" s="1344"/>
      <c r="AO393" s="14"/>
      <c r="AP393" s="14"/>
      <c r="AW393" s="1"/>
      <c r="AX393" s="1"/>
      <c r="AY393" s="1"/>
      <c r="AZ393" s="1"/>
      <c r="BA393" s="1"/>
    </row>
    <row r="394" spans="2:66" ht="10.35" customHeight="1">
      <c r="B394" s="130" t="s">
        <v>292</v>
      </c>
      <c r="C394" s="737"/>
      <c r="D394" s="737"/>
      <c r="E394" s="737"/>
      <c r="F394" s="737"/>
      <c r="G394" s="737"/>
      <c r="H394" s="738" t="s">
        <v>288</v>
      </c>
      <c r="I394" s="738"/>
      <c r="J394" s="738"/>
      <c r="K394" s="738"/>
      <c r="L394" s="738"/>
      <c r="M394" s="738"/>
      <c r="N394" s="739"/>
      <c r="O394" s="740">
        <f t="shared" si="2"/>
        <v>0</v>
      </c>
      <c r="P394" s="740"/>
      <c r="Q394" s="740"/>
      <c r="R394" s="740"/>
      <c r="S394" s="740"/>
      <c r="T394" s="741"/>
      <c r="U394" s="741"/>
      <c r="V394" s="741"/>
      <c r="W394" s="741"/>
      <c r="X394" s="741"/>
      <c r="Y394" s="742"/>
      <c r="Z394" s="743"/>
      <c r="AA394" s="743"/>
      <c r="AB394" s="744"/>
      <c r="AC394" s="741"/>
      <c r="AD394" s="741"/>
      <c r="AE394" s="741"/>
      <c r="AF394" s="741"/>
      <c r="AG394" s="1342"/>
      <c r="AH394" s="1343"/>
      <c r="AI394" s="1343"/>
      <c r="AJ394" s="1343"/>
      <c r="AK394" s="1343"/>
      <c r="AL394" s="1343"/>
      <c r="AM394" s="1343"/>
      <c r="AN394" s="1344"/>
      <c r="AO394" s="14"/>
      <c r="AP394" s="14"/>
      <c r="AW394" s="1"/>
      <c r="AX394" s="1"/>
      <c r="AY394" s="1"/>
      <c r="AZ394" s="1"/>
      <c r="BA394" s="1"/>
    </row>
    <row r="395" spans="2:66" ht="10.35" customHeight="1">
      <c r="B395" s="130" t="s">
        <v>293</v>
      </c>
      <c r="C395" s="737"/>
      <c r="D395" s="737"/>
      <c r="E395" s="737"/>
      <c r="F395" s="737"/>
      <c r="G395" s="737"/>
      <c r="H395" s="738" t="s">
        <v>288</v>
      </c>
      <c r="I395" s="738"/>
      <c r="J395" s="738"/>
      <c r="K395" s="738"/>
      <c r="L395" s="738"/>
      <c r="M395" s="738"/>
      <c r="N395" s="739"/>
      <c r="O395" s="740">
        <f t="shared" si="2"/>
        <v>0</v>
      </c>
      <c r="P395" s="740"/>
      <c r="Q395" s="740"/>
      <c r="R395" s="740"/>
      <c r="S395" s="740"/>
      <c r="T395" s="741"/>
      <c r="U395" s="741"/>
      <c r="V395" s="741"/>
      <c r="W395" s="741"/>
      <c r="X395" s="741"/>
      <c r="Y395" s="742"/>
      <c r="Z395" s="743"/>
      <c r="AA395" s="743"/>
      <c r="AB395" s="744"/>
      <c r="AC395" s="741"/>
      <c r="AD395" s="741"/>
      <c r="AE395" s="741"/>
      <c r="AF395" s="741"/>
      <c r="AG395" s="1342"/>
      <c r="AH395" s="1343"/>
      <c r="AI395" s="1343"/>
      <c r="AJ395" s="1343"/>
      <c r="AK395" s="1343"/>
      <c r="AL395" s="1343"/>
      <c r="AM395" s="1343"/>
      <c r="AN395" s="1344"/>
      <c r="AO395" s="14"/>
      <c r="AP395" s="14"/>
      <c r="AW395" s="1"/>
      <c r="AX395" s="1"/>
      <c r="AY395" s="1"/>
      <c r="AZ395" s="1"/>
      <c r="BA395" s="1"/>
    </row>
    <row r="396" spans="2:66" ht="10.35" customHeight="1">
      <c r="B396" s="130" t="s">
        <v>294</v>
      </c>
      <c r="C396" s="737"/>
      <c r="D396" s="737"/>
      <c r="E396" s="737"/>
      <c r="F396" s="737"/>
      <c r="G396" s="737"/>
      <c r="H396" s="738" t="s">
        <v>288</v>
      </c>
      <c r="I396" s="738"/>
      <c r="J396" s="738"/>
      <c r="K396" s="738"/>
      <c r="L396" s="738"/>
      <c r="M396" s="738"/>
      <c r="N396" s="739"/>
      <c r="O396" s="740">
        <f t="shared" si="2"/>
        <v>0</v>
      </c>
      <c r="P396" s="740"/>
      <c r="Q396" s="740"/>
      <c r="R396" s="740"/>
      <c r="S396" s="740"/>
      <c r="T396" s="741"/>
      <c r="U396" s="741"/>
      <c r="V396" s="741"/>
      <c r="W396" s="741"/>
      <c r="X396" s="741"/>
      <c r="Y396" s="742"/>
      <c r="Z396" s="743"/>
      <c r="AA396" s="743"/>
      <c r="AB396" s="744"/>
      <c r="AC396" s="741"/>
      <c r="AD396" s="741"/>
      <c r="AE396" s="741"/>
      <c r="AF396" s="741"/>
      <c r="AG396" s="1342"/>
      <c r="AH396" s="1343"/>
      <c r="AI396" s="1343"/>
      <c r="AJ396" s="1343"/>
      <c r="AK396" s="1343"/>
      <c r="AL396" s="1343"/>
      <c r="AM396" s="1343"/>
      <c r="AN396" s="1344"/>
      <c r="AO396" s="14"/>
      <c r="AP396" s="14"/>
      <c r="AW396" s="1"/>
      <c r="AX396" s="1"/>
      <c r="AY396" s="1"/>
      <c r="AZ396" s="1"/>
      <c r="BA396" s="1"/>
    </row>
    <row r="397" spans="2:66" ht="10.35" customHeight="1">
      <c r="B397" s="130" t="s">
        <v>295</v>
      </c>
      <c r="C397" s="737"/>
      <c r="D397" s="737"/>
      <c r="E397" s="737"/>
      <c r="F397" s="737"/>
      <c r="G397" s="737"/>
      <c r="H397" s="738" t="s">
        <v>288</v>
      </c>
      <c r="I397" s="738"/>
      <c r="J397" s="738"/>
      <c r="K397" s="738"/>
      <c r="L397" s="738"/>
      <c r="M397" s="738"/>
      <c r="N397" s="739"/>
      <c r="O397" s="740">
        <f t="shared" si="2"/>
        <v>0</v>
      </c>
      <c r="P397" s="740"/>
      <c r="Q397" s="740"/>
      <c r="R397" s="740"/>
      <c r="S397" s="740"/>
      <c r="T397" s="741"/>
      <c r="U397" s="741"/>
      <c r="V397" s="741"/>
      <c r="W397" s="741"/>
      <c r="X397" s="741"/>
      <c r="Y397" s="742"/>
      <c r="Z397" s="743"/>
      <c r="AA397" s="743"/>
      <c r="AB397" s="744"/>
      <c r="AC397" s="741"/>
      <c r="AD397" s="741"/>
      <c r="AE397" s="741"/>
      <c r="AF397" s="741"/>
      <c r="AG397" s="1342"/>
      <c r="AH397" s="1343"/>
      <c r="AI397" s="1343"/>
      <c r="AJ397" s="1343"/>
      <c r="AK397" s="1343"/>
      <c r="AL397" s="1343"/>
      <c r="AM397" s="1343"/>
      <c r="AN397" s="1344"/>
      <c r="AO397" s="14"/>
      <c r="AP397" s="14"/>
      <c r="AW397" s="1"/>
      <c r="AX397" s="1"/>
      <c r="AY397" s="1"/>
      <c r="AZ397" s="1"/>
      <c r="BA397" s="1"/>
    </row>
    <row r="398" spans="2:66" ht="10.35" customHeight="1">
      <c r="B398" s="130" t="s">
        <v>296</v>
      </c>
      <c r="C398" s="737"/>
      <c r="D398" s="737"/>
      <c r="E398" s="737"/>
      <c r="F398" s="737"/>
      <c r="G398" s="737"/>
      <c r="H398" s="738" t="s">
        <v>288</v>
      </c>
      <c r="I398" s="738"/>
      <c r="J398" s="738"/>
      <c r="K398" s="738"/>
      <c r="L398" s="738"/>
      <c r="M398" s="738"/>
      <c r="N398" s="739"/>
      <c r="O398" s="740">
        <f t="shared" si="2"/>
        <v>0</v>
      </c>
      <c r="P398" s="740"/>
      <c r="Q398" s="740"/>
      <c r="R398" s="740"/>
      <c r="S398" s="740"/>
      <c r="T398" s="741"/>
      <c r="U398" s="741"/>
      <c r="V398" s="741"/>
      <c r="W398" s="741"/>
      <c r="X398" s="741"/>
      <c r="Y398" s="742"/>
      <c r="Z398" s="743"/>
      <c r="AA398" s="743"/>
      <c r="AB398" s="744"/>
      <c r="AC398" s="741"/>
      <c r="AD398" s="741"/>
      <c r="AE398" s="741"/>
      <c r="AF398" s="741"/>
      <c r="AG398" s="1342"/>
      <c r="AH398" s="1343"/>
      <c r="AI398" s="1343"/>
      <c r="AJ398" s="1343"/>
      <c r="AK398" s="1343"/>
      <c r="AL398" s="1343"/>
      <c r="AM398" s="1343"/>
      <c r="AN398" s="1344"/>
      <c r="AO398" s="14"/>
      <c r="AP398" s="14"/>
      <c r="AW398" s="1"/>
      <c r="AX398" s="1"/>
      <c r="AY398" s="1"/>
      <c r="AZ398" s="1"/>
      <c r="BA398" s="1"/>
    </row>
    <row r="399" spans="2:66" ht="10.35" customHeight="1">
      <c r="B399" s="130" t="s">
        <v>297</v>
      </c>
      <c r="C399" s="737"/>
      <c r="D399" s="737"/>
      <c r="E399" s="737"/>
      <c r="F399" s="737"/>
      <c r="G399" s="737"/>
      <c r="H399" s="738" t="s">
        <v>288</v>
      </c>
      <c r="I399" s="738"/>
      <c r="J399" s="738"/>
      <c r="K399" s="738"/>
      <c r="L399" s="738"/>
      <c r="M399" s="738"/>
      <c r="N399" s="739"/>
      <c r="O399" s="740">
        <f t="shared" si="2"/>
        <v>0</v>
      </c>
      <c r="P399" s="740"/>
      <c r="Q399" s="740"/>
      <c r="R399" s="740"/>
      <c r="S399" s="740"/>
      <c r="T399" s="741"/>
      <c r="U399" s="741"/>
      <c r="V399" s="741"/>
      <c r="W399" s="741"/>
      <c r="X399" s="741"/>
      <c r="Y399" s="742"/>
      <c r="Z399" s="743"/>
      <c r="AA399" s="743"/>
      <c r="AB399" s="744"/>
      <c r="AC399" s="741"/>
      <c r="AD399" s="741"/>
      <c r="AE399" s="741"/>
      <c r="AF399" s="741"/>
      <c r="AG399" s="1342"/>
      <c r="AH399" s="1343"/>
      <c r="AI399" s="1343"/>
      <c r="AJ399" s="1343"/>
      <c r="AK399" s="1343"/>
      <c r="AL399" s="1343"/>
      <c r="AM399" s="1343"/>
      <c r="AN399" s="1344"/>
      <c r="AO399" s="14"/>
      <c r="AP399" s="14"/>
      <c r="AW399" s="1"/>
      <c r="AX399" s="1"/>
      <c r="AY399" s="1"/>
      <c r="AZ399" s="1"/>
      <c r="BA399" s="1"/>
    </row>
    <row r="400" spans="2:66" s="1" customFormat="1" ht="10.35" customHeight="1">
      <c r="B400" s="130" t="s">
        <v>298</v>
      </c>
      <c r="C400" s="737"/>
      <c r="D400" s="737"/>
      <c r="E400" s="737"/>
      <c r="F400" s="737"/>
      <c r="G400" s="737"/>
      <c r="H400" s="738" t="s">
        <v>288</v>
      </c>
      <c r="I400" s="738"/>
      <c r="J400" s="738"/>
      <c r="K400" s="738"/>
      <c r="L400" s="738"/>
      <c r="M400" s="738"/>
      <c r="N400" s="739"/>
      <c r="O400" s="740">
        <f t="shared" si="2"/>
        <v>0</v>
      </c>
      <c r="P400" s="740"/>
      <c r="Q400" s="740"/>
      <c r="R400" s="740"/>
      <c r="S400" s="740"/>
      <c r="T400" s="741"/>
      <c r="U400" s="741"/>
      <c r="V400" s="741"/>
      <c r="W400" s="741"/>
      <c r="X400" s="741"/>
      <c r="Y400" s="742"/>
      <c r="Z400" s="743"/>
      <c r="AA400" s="743"/>
      <c r="AB400" s="744"/>
      <c r="AC400" s="741"/>
      <c r="AD400" s="741"/>
      <c r="AE400" s="741"/>
      <c r="AF400" s="741"/>
      <c r="AG400" s="1342"/>
      <c r="AH400" s="1343"/>
      <c r="AI400" s="1343"/>
      <c r="AJ400" s="1343"/>
      <c r="AK400" s="1343"/>
      <c r="AL400" s="1343"/>
      <c r="AM400" s="1343"/>
      <c r="AN400" s="1344"/>
      <c r="AO400" s="14"/>
      <c r="AP400" s="14"/>
      <c r="BB400" s="14"/>
      <c r="BC400" s="14"/>
      <c r="BD400" s="14"/>
      <c r="BE400" s="14"/>
      <c r="BF400" s="14"/>
      <c r="BG400" s="14"/>
      <c r="BH400" s="14"/>
      <c r="BI400" s="14"/>
      <c r="BJ400" s="14"/>
      <c r="BK400" s="14"/>
      <c r="BL400" s="14"/>
      <c r="BM400" s="14"/>
      <c r="BN400" s="14"/>
    </row>
    <row r="401" spans="1:66" s="1" customFormat="1" ht="10.35" customHeight="1">
      <c r="B401" s="130" t="s">
        <v>299</v>
      </c>
      <c r="C401" s="737"/>
      <c r="D401" s="737"/>
      <c r="E401" s="737"/>
      <c r="F401" s="737"/>
      <c r="G401" s="737"/>
      <c r="H401" s="738" t="s">
        <v>288</v>
      </c>
      <c r="I401" s="738"/>
      <c r="J401" s="738"/>
      <c r="K401" s="738"/>
      <c r="L401" s="738"/>
      <c r="M401" s="738"/>
      <c r="N401" s="739"/>
      <c r="O401" s="740">
        <f t="shared" si="2"/>
        <v>0</v>
      </c>
      <c r="P401" s="740"/>
      <c r="Q401" s="740"/>
      <c r="R401" s="740"/>
      <c r="S401" s="740"/>
      <c r="T401" s="741"/>
      <c r="U401" s="741"/>
      <c r="V401" s="741"/>
      <c r="W401" s="741"/>
      <c r="X401" s="741"/>
      <c r="Y401" s="742"/>
      <c r="Z401" s="743"/>
      <c r="AA401" s="743"/>
      <c r="AB401" s="744"/>
      <c r="AC401" s="741"/>
      <c r="AD401" s="741"/>
      <c r="AE401" s="741"/>
      <c r="AF401" s="741"/>
      <c r="AG401" s="1342"/>
      <c r="AH401" s="1343"/>
      <c r="AI401" s="1343"/>
      <c r="AJ401" s="1343"/>
      <c r="AK401" s="1343"/>
      <c r="AL401" s="1343"/>
      <c r="AM401" s="1343"/>
      <c r="AN401" s="1344"/>
      <c r="AO401" s="14"/>
      <c r="AP401" s="14"/>
      <c r="BB401" s="14"/>
      <c r="BC401" s="14"/>
      <c r="BD401" s="14"/>
      <c r="BE401" s="14"/>
      <c r="BF401" s="14"/>
      <c r="BG401" s="14"/>
      <c r="BH401" s="14"/>
      <c r="BI401" s="14"/>
      <c r="BJ401" s="14"/>
      <c r="BK401" s="14"/>
      <c r="BL401" s="14"/>
      <c r="BM401" s="14"/>
      <c r="BN401" s="14"/>
    </row>
    <row r="402" spans="1:66" s="1" customFormat="1" ht="10.35" customHeight="1">
      <c r="B402" s="130" t="s">
        <v>300</v>
      </c>
      <c r="C402" s="737"/>
      <c r="D402" s="737"/>
      <c r="E402" s="737"/>
      <c r="F402" s="737"/>
      <c r="G402" s="737"/>
      <c r="H402" s="738" t="s">
        <v>288</v>
      </c>
      <c r="I402" s="738"/>
      <c r="J402" s="738"/>
      <c r="K402" s="738"/>
      <c r="L402" s="738"/>
      <c r="M402" s="738"/>
      <c r="N402" s="739"/>
      <c r="O402" s="740">
        <f>T402+Y402+AC402</f>
        <v>0</v>
      </c>
      <c r="P402" s="740"/>
      <c r="Q402" s="740"/>
      <c r="R402" s="740"/>
      <c r="S402" s="740"/>
      <c r="T402" s="741"/>
      <c r="U402" s="741"/>
      <c r="V402" s="741"/>
      <c r="W402" s="741"/>
      <c r="X402" s="741"/>
      <c r="Y402" s="742"/>
      <c r="Z402" s="743"/>
      <c r="AA402" s="743"/>
      <c r="AB402" s="744"/>
      <c r="AC402" s="741"/>
      <c r="AD402" s="741"/>
      <c r="AE402" s="741"/>
      <c r="AF402" s="741"/>
      <c r="AG402" s="1342"/>
      <c r="AH402" s="1343"/>
      <c r="AI402" s="1343"/>
      <c r="AJ402" s="1343"/>
      <c r="AK402" s="1343"/>
      <c r="AL402" s="1343"/>
      <c r="AM402" s="1343"/>
      <c r="AN402" s="1344"/>
      <c r="AO402" s="14"/>
      <c r="AP402" s="14"/>
      <c r="BB402" s="14"/>
      <c r="BC402" s="14"/>
      <c r="BD402" s="14"/>
      <c r="BE402" s="14"/>
      <c r="BF402" s="14"/>
      <c r="BG402" s="14"/>
      <c r="BH402" s="14"/>
      <c r="BI402" s="14"/>
      <c r="BJ402" s="14"/>
      <c r="BK402" s="14"/>
      <c r="BL402" s="14"/>
      <c r="BM402" s="14"/>
      <c r="BN402" s="14"/>
    </row>
    <row r="403" spans="1:66" s="1" customFormat="1" ht="10.35" customHeight="1">
      <c r="B403" s="130" t="s">
        <v>301</v>
      </c>
      <c r="C403" s="737"/>
      <c r="D403" s="737"/>
      <c r="E403" s="737"/>
      <c r="F403" s="737"/>
      <c r="G403" s="737"/>
      <c r="H403" s="738" t="s">
        <v>288</v>
      </c>
      <c r="I403" s="738"/>
      <c r="J403" s="738"/>
      <c r="K403" s="738"/>
      <c r="L403" s="738"/>
      <c r="M403" s="738"/>
      <c r="N403" s="739"/>
      <c r="O403" s="740">
        <f t="shared" ref="O403:O407" si="3">T403+Y403+AC403</f>
        <v>0</v>
      </c>
      <c r="P403" s="740"/>
      <c r="Q403" s="740"/>
      <c r="R403" s="740"/>
      <c r="S403" s="740"/>
      <c r="T403" s="741"/>
      <c r="U403" s="741"/>
      <c r="V403" s="741"/>
      <c r="W403" s="741"/>
      <c r="X403" s="741"/>
      <c r="Y403" s="742"/>
      <c r="Z403" s="743"/>
      <c r="AA403" s="743"/>
      <c r="AB403" s="744"/>
      <c r="AC403" s="741"/>
      <c r="AD403" s="741"/>
      <c r="AE403" s="741"/>
      <c r="AF403" s="741"/>
      <c r="AG403" s="1342"/>
      <c r="AH403" s="1343"/>
      <c r="AI403" s="1343"/>
      <c r="AJ403" s="1343"/>
      <c r="AK403" s="1343"/>
      <c r="AL403" s="1343"/>
      <c r="AM403" s="1343"/>
      <c r="AN403" s="1344"/>
      <c r="AO403" s="14"/>
      <c r="AP403" s="14"/>
      <c r="BB403" s="14"/>
      <c r="BC403" s="14"/>
      <c r="BD403" s="14"/>
      <c r="BE403" s="14"/>
      <c r="BF403" s="14"/>
      <c r="BG403" s="14"/>
      <c r="BH403" s="14"/>
      <c r="BI403" s="14"/>
      <c r="BJ403" s="14"/>
      <c r="BK403" s="14"/>
      <c r="BL403" s="14"/>
      <c r="BM403" s="14"/>
      <c r="BN403" s="14"/>
    </row>
    <row r="404" spans="1:66" s="1" customFormat="1" ht="10.35" customHeight="1">
      <c r="B404" s="130" t="s">
        <v>306</v>
      </c>
      <c r="C404" s="737"/>
      <c r="D404" s="737"/>
      <c r="E404" s="737"/>
      <c r="F404" s="737"/>
      <c r="G404" s="737"/>
      <c r="H404" s="738" t="s">
        <v>288</v>
      </c>
      <c r="I404" s="738"/>
      <c r="J404" s="738"/>
      <c r="K404" s="738"/>
      <c r="L404" s="738"/>
      <c r="M404" s="738"/>
      <c r="N404" s="739"/>
      <c r="O404" s="740">
        <f>T404+Y404+AC404</f>
        <v>0</v>
      </c>
      <c r="P404" s="740"/>
      <c r="Q404" s="740"/>
      <c r="R404" s="740"/>
      <c r="S404" s="740"/>
      <c r="T404" s="741"/>
      <c r="U404" s="741"/>
      <c r="V404" s="741"/>
      <c r="W404" s="741"/>
      <c r="X404" s="741"/>
      <c r="Y404" s="742"/>
      <c r="Z404" s="743"/>
      <c r="AA404" s="743"/>
      <c r="AB404" s="744"/>
      <c r="AC404" s="741"/>
      <c r="AD404" s="741"/>
      <c r="AE404" s="741"/>
      <c r="AF404" s="741"/>
      <c r="AG404" s="1342"/>
      <c r="AH404" s="1343"/>
      <c r="AI404" s="1343"/>
      <c r="AJ404" s="1343"/>
      <c r="AK404" s="1343"/>
      <c r="AL404" s="1343"/>
      <c r="AM404" s="1343"/>
      <c r="AN404" s="1344"/>
      <c r="AO404" s="14"/>
      <c r="AP404" s="14"/>
      <c r="BB404" s="14"/>
      <c r="BC404" s="14"/>
      <c r="BD404" s="14"/>
      <c r="BE404" s="14"/>
      <c r="BF404" s="14"/>
      <c r="BG404" s="14"/>
      <c r="BH404" s="14"/>
      <c r="BI404" s="14"/>
      <c r="BJ404" s="14"/>
      <c r="BK404" s="14"/>
      <c r="BL404" s="14"/>
      <c r="BM404" s="14"/>
      <c r="BN404" s="14"/>
    </row>
    <row r="405" spans="1:66" s="1" customFormat="1" ht="10.35" customHeight="1">
      <c r="B405" s="130" t="s">
        <v>303</v>
      </c>
      <c r="C405" s="737"/>
      <c r="D405" s="737"/>
      <c r="E405" s="737"/>
      <c r="F405" s="737"/>
      <c r="G405" s="737"/>
      <c r="H405" s="738" t="s">
        <v>288</v>
      </c>
      <c r="I405" s="738"/>
      <c r="J405" s="738"/>
      <c r="K405" s="738"/>
      <c r="L405" s="738"/>
      <c r="M405" s="738"/>
      <c r="N405" s="739"/>
      <c r="O405" s="740">
        <f t="shared" si="3"/>
        <v>0</v>
      </c>
      <c r="P405" s="740"/>
      <c r="Q405" s="740"/>
      <c r="R405" s="740"/>
      <c r="S405" s="740"/>
      <c r="T405" s="741"/>
      <c r="U405" s="741"/>
      <c r="V405" s="741"/>
      <c r="W405" s="741"/>
      <c r="X405" s="741"/>
      <c r="Y405" s="742"/>
      <c r="Z405" s="743"/>
      <c r="AA405" s="743"/>
      <c r="AB405" s="744"/>
      <c r="AC405" s="741"/>
      <c r="AD405" s="741"/>
      <c r="AE405" s="741"/>
      <c r="AF405" s="741"/>
      <c r="AG405" s="1342"/>
      <c r="AH405" s="1343"/>
      <c r="AI405" s="1343"/>
      <c r="AJ405" s="1343"/>
      <c r="AK405" s="1343"/>
      <c r="AL405" s="1343"/>
      <c r="AM405" s="1343"/>
      <c r="AN405" s="1344"/>
      <c r="AO405" s="14"/>
      <c r="AP405" s="14"/>
      <c r="BB405" s="14"/>
      <c r="BC405" s="14"/>
      <c r="BD405" s="14"/>
      <c r="BE405" s="14"/>
      <c r="BF405" s="14"/>
      <c r="BG405" s="14"/>
      <c r="BH405" s="14"/>
      <c r="BI405" s="14"/>
      <c r="BJ405" s="14"/>
      <c r="BK405" s="14"/>
      <c r="BL405" s="14"/>
      <c r="BM405" s="14"/>
      <c r="BN405" s="14"/>
    </row>
    <row r="406" spans="1:66" s="1" customFormat="1" ht="10.35" customHeight="1">
      <c r="B406" s="130" t="s">
        <v>307</v>
      </c>
      <c r="C406" s="737"/>
      <c r="D406" s="737"/>
      <c r="E406" s="737"/>
      <c r="F406" s="737"/>
      <c r="G406" s="737"/>
      <c r="H406" s="738" t="s">
        <v>288</v>
      </c>
      <c r="I406" s="738"/>
      <c r="J406" s="738"/>
      <c r="K406" s="738"/>
      <c r="L406" s="738"/>
      <c r="M406" s="738"/>
      <c r="N406" s="739"/>
      <c r="O406" s="740">
        <f t="shared" si="3"/>
        <v>0</v>
      </c>
      <c r="P406" s="740"/>
      <c r="Q406" s="740"/>
      <c r="R406" s="740"/>
      <c r="S406" s="740"/>
      <c r="T406" s="741"/>
      <c r="U406" s="741"/>
      <c r="V406" s="741"/>
      <c r="W406" s="741"/>
      <c r="X406" s="741"/>
      <c r="Y406" s="742"/>
      <c r="Z406" s="743"/>
      <c r="AA406" s="743"/>
      <c r="AB406" s="744"/>
      <c r="AC406" s="741"/>
      <c r="AD406" s="741"/>
      <c r="AE406" s="741"/>
      <c r="AF406" s="741"/>
      <c r="AG406" s="1342"/>
      <c r="AH406" s="1343"/>
      <c r="AI406" s="1343"/>
      <c r="AJ406" s="1343"/>
      <c r="AK406" s="1343"/>
      <c r="AL406" s="1343"/>
      <c r="AM406" s="1343"/>
      <c r="AN406" s="1344"/>
      <c r="AO406" s="14"/>
      <c r="AP406" s="14"/>
      <c r="BB406" s="14"/>
      <c r="BC406" s="14"/>
      <c r="BD406" s="14"/>
      <c r="BE406" s="14"/>
      <c r="BF406" s="14"/>
      <c r="BG406" s="14"/>
      <c r="BH406" s="14"/>
      <c r="BI406" s="14"/>
      <c r="BJ406" s="14"/>
      <c r="BK406" s="14"/>
      <c r="BL406" s="14"/>
      <c r="BM406" s="14"/>
      <c r="BN406" s="14"/>
    </row>
    <row r="407" spans="1:66" s="1" customFormat="1" ht="10.35" customHeight="1">
      <c r="B407" s="130" t="s">
        <v>308</v>
      </c>
      <c r="C407" s="737"/>
      <c r="D407" s="737"/>
      <c r="E407" s="737"/>
      <c r="F407" s="737"/>
      <c r="G407" s="737"/>
      <c r="H407" s="738" t="s">
        <v>288</v>
      </c>
      <c r="I407" s="738"/>
      <c r="J407" s="738"/>
      <c r="K407" s="738"/>
      <c r="L407" s="738"/>
      <c r="M407" s="738"/>
      <c r="N407" s="739"/>
      <c r="O407" s="740">
        <f t="shared" si="3"/>
        <v>0</v>
      </c>
      <c r="P407" s="740"/>
      <c r="Q407" s="740"/>
      <c r="R407" s="740"/>
      <c r="S407" s="740"/>
      <c r="T407" s="741"/>
      <c r="U407" s="741"/>
      <c r="V407" s="741"/>
      <c r="W407" s="741"/>
      <c r="X407" s="741"/>
      <c r="Y407" s="742"/>
      <c r="Z407" s="743"/>
      <c r="AA407" s="743"/>
      <c r="AB407" s="744"/>
      <c r="AC407" s="741"/>
      <c r="AD407" s="741"/>
      <c r="AE407" s="741"/>
      <c r="AF407" s="741"/>
      <c r="AG407" s="1342"/>
      <c r="AH407" s="1343"/>
      <c r="AI407" s="1343"/>
      <c r="AJ407" s="1343"/>
      <c r="AK407" s="1343"/>
      <c r="AL407" s="1343"/>
      <c r="AM407" s="1343"/>
      <c r="AN407" s="1344"/>
      <c r="AO407" s="14"/>
      <c r="AP407" s="14"/>
      <c r="BB407" s="14"/>
      <c r="BC407" s="14"/>
      <c r="BD407" s="14"/>
      <c r="BE407" s="14"/>
      <c r="BF407" s="14"/>
      <c r="BG407" s="14"/>
      <c r="BH407" s="14"/>
      <c r="BI407" s="14"/>
      <c r="BJ407" s="14"/>
      <c r="BK407" s="14"/>
      <c r="BL407" s="14"/>
      <c r="BM407" s="14"/>
      <c r="BN407" s="14"/>
    </row>
    <row r="408" spans="1:66" s="1" customFormat="1" ht="10.35" customHeight="1">
      <c r="B408" s="130" t="s">
        <v>309</v>
      </c>
      <c r="C408" s="737"/>
      <c r="D408" s="737"/>
      <c r="E408" s="737"/>
      <c r="F408" s="737"/>
      <c r="G408" s="737"/>
      <c r="H408" s="738" t="s">
        <v>288</v>
      </c>
      <c r="I408" s="738"/>
      <c r="J408" s="738"/>
      <c r="K408" s="738"/>
      <c r="L408" s="738"/>
      <c r="M408" s="738"/>
      <c r="N408" s="739"/>
      <c r="O408" s="740">
        <f t="shared" si="2"/>
        <v>0</v>
      </c>
      <c r="P408" s="740"/>
      <c r="Q408" s="740"/>
      <c r="R408" s="740"/>
      <c r="S408" s="740"/>
      <c r="T408" s="741"/>
      <c r="U408" s="741"/>
      <c r="V408" s="741"/>
      <c r="W408" s="741"/>
      <c r="X408" s="741"/>
      <c r="Y408" s="742"/>
      <c r="Z408" s="743"/>
      <c r="AA408" s="743"/>
      <c r="AB408" s="744"/>
      <c r="AC408" s="741"/>
      <c r="AD408" s="741"/>
      <c r="AE408" s="741"/>
      <c r="AF408" s="741"/>
      <c r="AG408" s="1342"/>
      <c r="AH408" s="1343"/>
      <c r="AI408" s="1343"/>
      <c r="AJ408" s="1343"/>
      <c r="AK408" s="1343"/>
      <c r="AL408" s="1343"/>
      <c r="AM408" s="1343"/>
      <c r="AN408" s="1344"/>
      <c r="AO408" s="14"/>
      <c r="AP408" s="14"/>
      <c r="BB408" s="14"/>
      <c r="BC408" s="14"/>
      <c r="BD408" s="14"/>
      <c r="BE408" s="14"/>
      <c r="BF408" s="14"/>
      <c r="BG408" s="14"/>
      <c r="BH408" s="14"/>
      <c r="BI408" s="14"/>
      <c r="BJ408" s="14"/>
      <c r="BK408" s="14"/>
      <c r="BL408" s="14"/>
      <c r="BM408" s="14"/>
      <c r="BN408" s="14"/>
    </row>
    <row r="409" spans="1:66" s="1" customFormat="1" ht="10.35" customHeight="1">
      <c r="B409" s="130" t="s">
        <v>310</v>
      </c>
      <c r="C409" s="737"/>
      <c r="D409" s="737"/>
      <c r="E409" s="737"/>
      <c r="F409" s="737"/>
      <c r="G409" s="737"/>
      <c r="H409" s="738" t="s">
        <v>288</v>
      </c>
      <c r="I409" s="738"/>
      <c r="J409" s="738"/>
      <c r="K409" s="738"/>
      <c r="L409" s="738"/>
      <c r="M409" s="738"/>
      <c r="N409" s="739"/>
      <c r="O409" s="740">
        <f t="shared" si="2"/>
        <v>0</v>
      </c>
      <c r="P409" s="740"/>
      <c r="Q409" s="740"/>
      <c r="R409" s="740"/>
      <c r="S409" s="740"/>
      <c r="T409" s="741"/>
      <c r="U409" s="741"/>
      <c r="V409" s="741"/>
      <c r="W409" s="741"/>
      <c r="X409" s="741"/>
      <c r="Y409" s="742"/>
      <c r="Z409" s="743"/>
      <c r="AA409" s="743"/>
      <c r="AB409" s="744"/>
      <c r="AC409" s="741"/>
      <c r="AD409" s="741"/>
      <c r="AE409" s="741"/>
      <c r="AF409" s="741"/>
      <c r="AG409" s="1342"/>
      <c r="AH409" s="1343"/>
      <c r="AI409" s="1343"/>
      <c r="AJ409" s="1343"/>
      <c r="AK409" s="1343"/>
      <c r="AL409" s="1343"/>
      <c r="AM409" s="1343"/>
      <c r="AN409" s="1344"/>
      <c r="AO409" s="14"/>
      <c r="AP409" s="14"/>
      <c r="BB409" s="14"/>
      <c r="BC409" s="14"/>
      <c r="BD409" s="14"/>
      <c r="BE409" s="14"/>
      <c r="BF409" s="14"/>
      <c r="BG409" s="14"/>
      <c r="BH409" s="14"/>
      <c r="BI409" s="14"/>
      <c r="BJ409" s="14"/>
      <c r="BK409" s="14"/>
      <c r="BL409" s="14"/>
      <c r="BM409" s="14"/>
      <c r="BN409" s="14"/>
    </row>
    <row r="410" spans="1:66" s="1" customFormat="1" ht="10.35" customHeight="1">
      <c r="B410" s="517"/>
      <c r="C410" s="729"/>
      <c r="D410" s="729"/>
      <c r="E410" s="729"/>
      <c r="F410" s="729"/>
      <c r="G410" s="729"/>
      <c r="H410" s="730"/>
      <c r="I410" s="730"/>
      <c r="J410" s="730"/>
      <c r="K410" s="730"/>
      <c r="L410" s="730"/>
      <c r="M410" s="730"/>
      <c r="N410" s="731"/>
      <c r="O410" s="732">
        <f t="shared" si="2"/>
        <v>0</v>
      </c>
      <c r="P410" s="732"/>
      <c r="Q410" s="732"/>
      <c r="R410" s="732"/>
      <c r="S410" s="732"/>
      <c r="T410" s="733"/>
      <c r="U410" s="733"/>
      <c r="V410" s="733"/>
      <c r="W410" s="733"/>
      <c r="X410" s="733"/>
      <c r="Y410" s="734"/>
      <c r="Z410" s="735"/>
      <c r="AA410" s="735"/>
      <c r="AB410" s="736"/>
      <c r="AC410" s="733"/>
      <c r="AD410" s="733"/>
      <c r="AE410" s="733"/>
      <c r="AF410" s="733"/>
      <c r="AG410" s="1342"/>
      <c r="AH410" s="1343"/>
      <c r="AI410" s="1343"/>
      <c r="AJ410" s="1343"/>
      <c r="AK410" s="1343"/>
      <c r="AL410" s="1343"/>
      <c r="AM410" s="1343"/>
      <c r="AN410" s="1344"/>
      <c r="AO410" s="14"/>
      <c r="AP410" s="14"/>
      <c r="BB410" s="14"/>
      <c r="BC410" s="14"/>
      <c r="BD410" s="14"/>
      <c r="BE410" s="14"/>
      <c r="BF410" s="14"/>
      <c r="BG410" s="14"/>
      <c r="BH410" s="14"/>
      <c r="BI410" s="14"/>
      <c r="BJ410" s="14"/>
      <c r="BK410" s="14"/>
      <c r="BL410" s="14"/>
      <c r="BM410" s="14"/>
      <c r="BN410" s="14"/>
    </row>
    <row r="411" spans="1:66" s="1" customFormat="1" ht="19.350000000000001" customHeight="1" thickBot="1">
      <c r="B411" s="504" t="s">
        <v>311</v>
      </c>
      <c r="C411" s="505"/>
      <c r="D411" s="505"/>
      <c r="E411" s="160"/>
      <c r="F411" s="160"/>
      <c r="G411" s="160"/>
      <c r="H411" s="160"/>
      <c r="I411" s="160"/>
      <c r="J411" s="160"/>
      <c r="K411" s="160"/>
      <c r="L411" s="160"/>
      <c r="M411" s="160"/>
      <c r="N411" s="160"/>
      <c r="O411" s="720">
        <f>O350+O370+O389</f>
        <v>0</v>
      </c>
      <c r="P411" s="721"/>
      <c r="Q411" s="721"/>
      <c r="R411" s="721"/>
      <c r="S411" s="721"/>
      <c r="T411" s="720">
        <f>T350+T370+T389</f>
        <v>0</v>
      </c>
      <c r="U411" s="721"/>
      <c r="V411" s="721"/>
      <c r="W411" s="721"/>
      <c r="X411" s="721"/>
      <c r="Y411" s="722">
        <f>Y350+Y370+Y389</f>
        <v>0</v>
      </c>
      <c r="Z411" s="723"/>
      <c r="AA411" s="723"/>
      <c r="AB411" s="724"/>
      <c r="AC411" s="720">
        <f>AC350+AC370+AC389</f>
        <v>0</v>
      </c>
      <c r="AD411" s="721"/>
      <c r="AE411" s="721"/>
      <c r="AF411" s="721"/>
      <c r="AG411" s="506"/>
      <c r="AH411" s="507"/>
      <c r="AI411" s="507"/>
      <c r="AJ411" s="507"/>
      <c r="AK411" s="507"/>
      <c r="AL411" s="507"/>
      <c r="AM411" s="507"/>
      <c r="AN411" s="508"/>
      <c r="AO411" s="14"/>
      <c r="AP411" s="14"/>
      <c r="BB411" s="14"/>
      <c r="BC411" s="14"/>
      <c r="BD411" s="14"/>
      <c r="BE411" s="14"/>
      <c r="BF411" s="14"/>
      <c r="BG411" s="14"/>
      <c r="BH411" s="14"/>
      <c r="BI411" s="14"/>
      <c r="BJ411" s="14"/>
      <c r="BK411" s="14"/>
      <c r="BL411" s="14"/>
      <c r="BM411" s="14"/>
      <c r="BN411" s="14"/>
    </row>
    <row r="412" spans="1:66" s="1" customFormat="1" ht="11.1" customHeight="1">
      <c r="B412" s="14"/>
      <c r="C412" s="552"/>
      <c r="D412" s="552"/>
      <c r="E412" s="552"/>
      <c r="F412" s="552"/>
      <c r="G412" s="552"/>
      <c r="H412" s="552"/>
      <c r="I412" s="552"/>
      <c r="J412" s="552"/>
      <c r="K412" s="552"/>
      <c r="L412" s="19"/>
      <c r="M412" s="20"/>
      <c r="N412" s="20"/>
      <c r="O412" s="20"/>
      <c r="P412" s="20"/>
      <c r="Q412" s="19"/>
      <c r="R412" s="20"/>
      <c r="S412" s="20"/>
      <c r="T412" s="20"/>
      <c r="U412" s="20"/>
      <c r="V412" s="19"/>
      <c r="W412" s="20"/>
      <c r="X412" s="20"/>
      <c r="Y412" s="20"/>
      <c r="Z412" s="19"/>
      <c r="AA412" s="20"/>
      <c r="AB412" s="20"/>
      <c r="AC412" s="20"/>
      <c r="AD412" s="552"/>
      <c r="AE412" s="552"/>
      <c r="AF412" s="552"/>
      <c r="AG412" s="552"/>
      <c r="AH412" s="552"/>
      <c r="AI412" s="552"/>
      <c r="AJ412" s="552"/>
      <c r="AK412" s="14"/>
      <c r="AL412" s="14"/>
      <c r="AX412" s="14"/>
      <c r="AY412" s="14"/>
      <c r="AZ412" s="14"/>
      <c r="BA412" s="14"/>
      <c r="BB412" s="14"/>
      <c r="BC412" s="14"/>
      <c r="BD412" s="14"/>
      <c r="BE412" s="14"/>
      <c r="BF412" s="14"/>
      <c r="BG412" s="14"/>
      <c r="BH412" s="14"/>
      <c r="BI412" s="14"/>
      <c r="BJ412" s="14"/>
    </row>
    <row r="413" spans="1:66" ht="18" customHeight="1">
      <c r="A413" s="181"/>
      <c r="B413" s="181"/>
      <c r="C413" s="286"/>
      <c r="D413" s="286"/>
      <c r="E413" s="1"/>
      <c r="F413" s="50"/>
      <c r="G413" s="50"/>
      <c r="H413" s="50"/>
      <c r="I413" s="50"/>
      <c r="J413" s="50"/>
      <c r="K413" s="52"/>
      <c r="L413" s="52"/>
      <c r="M413" s="52"/>
      <c r="N413" s="52"/>
      <c r="O413" s="52"/>
      <c r="P413" s="53"/>
      <c r="Q413" s="52"/>
      <c r="R413" s="52"/>
      <c r="S413" s="52"/>
      <c r="T413" s="52"/>
      <c r="U413" s="52"/>
      <c r="V413" s="52"/>
      <c r="W413" s="52"/>
      <c r="X413" s="52"/>
      <c r="Y413" s="52"/>
      <c r="Z413" s="52"/>
      <c r="AA413" s="52"/>
      <c r="AB413" s="52"/>
      <c r="AC413" s="52"/>
      <c r="AD413" s="52"/>
      <c r="AE413" s="52"/>
      <c r="AF413" s="52"/>
      <c r="AG413" s="52"/>
      <c r="AH413" s="52"/>
      <c r="AM413" s="21"/>
    </row>
    <row r="414" spans="1:66" ht="3.6" customHeight="1" thickBot="1">
      <c r="C414" s="16"/>
      <c r="D414" s="16"/>
      <c r="E414" s="1"/>
      <c r="F414" s="1"/>
      <c r="G414" s="9"/>
      <c r="H414" s="9"/>
      <c r="I414" s="9"/>
      <c r="J414" s="16"/>
      <c r="K414" s="16"/>
      <c r="L414" s="16"/>
      <c r="M414" s="16"/>
      <c r="N414" s="16"/>
      <c r="O414" s="16"/>
      <c r="Q414" s="16"/>
      <c r="R414" s="16"/>
      <c r="S414" s="16"/>
      <c r="T414" s="16"/>
      <c r="U414" s="16"/>
      <c r="V414" s="16"/>
      <c r="W414" s="16"/>
      <c r="X414" s="16"/>
      <c r="AD414" s="9"/>
      <c r="AE414" s="9"/>
      <c r="AF414" s="9"/>
      <c r="AG414" s="9"/>
      <c r="AH414" s="9"/>
    </row>
    <row r="415" spans="1:66" ht="15.6" customHeight="1">
      <c r="B415" s="280" t="s">
        <v>312</v>
      </c>
      <c r="C415" s="281"/>
      <c r="D415" s="281"/>
      <c r="E415" s="281"/>
      <c r="F415" s="281"/>
      <c r="G415" s="281"/>
      <c r="H415" s="771" t="str">
        <f>IF(ISNUMBER(H224),H224,"")</f>
        <v/>
      </c>
      <c r="I415" s="771"/>
      <c r="J415" s="281" t="s">
        <v>272</v>
      </c>
      <c r="K415" s="281"/>
      <c r="L415" s="281"/>
      <c r="M415" s="281"/>
      <c r="N415" s="281"/>
      <c r="O415" s="281"/>
      <c r="P415" s="281"/>
      <c r="Q415" s="281"/>
      <c r="R415" s="281"/>
      <c r="S415" s="282"/>
      <c r="T415" s="282"/>
      <c r="U415" s="282"/>
      <c r="V415" s="282"/>
      <c r="W415" s="282"/>
      <c r="X415" s="282"/>
      <c r="Y415" s="282"/>
      <c r="Z415" s="282"/>
      <c r="AA415" s="283"/>
      <c r="AB415" s="283"/>
      <c r="AC415" s="283"/>
      <c r="AD415" s="283"/>
      <c r="AE415" s="284" t="s">
        <v>273</v>
      </c>
      <c r="AF415" s="285"/>
      <c r="AG415" s="76"/>
      <c r="AH415" s="76"/>
      <c r="AI415" s="76"/>
      <c r="AJ415" s="76"/>
      <c r="AK415" s="76"/>
      <c r="AL415" s="76"/>
      <c r="AM415" s="76"/>
      <c r="AN415" s="77"/>
      <c r="AO415" s="14"/>
      <c r="AP415" s="14"/>
      <c r="AW415" s="1"/>
      <c r="AX415" s="1"/>
      <c r="AY415" s="1"/>
      <c r="AZ415" s="1"/>
      <c r="BA415" s="1"/>
    </row>
    <row r="416" spans="1:66" ht="15.6" customHeight="1">
      <c r="B416" s="772" t="s">
        <v>274</v>
      </c>
      <c r="C416" s="773"/>
      <c r="D416" s="773"/>
      <c r="E416" s="773"/>
      <c r="F416" s="773"/>
      <c r="G416" s="773"/>
      <c r="H416" s="773"/>
      <c r="I416" s="773"/>
      <c r="J416" s="773"/>
      <c r="K416" s="773"/>
      <c r="L416" s="773"/>
      <c r="M416" s="773"/>
      <c r="N416" s="774"/>
      <c r="O416" s="775" t="s">
        <v>275</v>
      </c>
      <c r="P416" s="775"/>
      <c r="Q416" s="776"/>
      <c r="R416" s="776"/>
      <c r="S416" s="776"/>
      <c r="T416" s="776" t="s">
        <v>276</v>
      </c>
      <c r="U416" s="776"/>
      <c r="V416" s="776"/>
      <c r="W416" s="776"/>
      <c r="X416" s="776"/>
      <c r="Y416" s="777" t="s">
        <v>277</v>
      </c>
      <c r="Z416" s="778"/>
      <c r="AA416" s="778"/>
      <c r="AB416" s="779"/>
      <c r="AC416" s="776" t="s">
        <v>278</v>
      </c>
      <c r="AD416" s="776"/>
      <c r="AE416" s="776"/>
      <c r="AF416" s="776"/>
      <c r="AG416" s="91"/>
      <c r="AH416" s="468"/>
      <c r="AI416" s="468"/>
      <c r="AJ416" s="761" t="s">
        <v>279</v>
      </c>
      <c r="AK416" s="761"/>
      <c r="AL416" s="468"/>
      <c r="AM416" s="468"/>
      <c r="AN416" s="469"/>
      <c r="AO416" s="35"/>
      <c r="AP416" s="14"/>
      <c r="AW416" s="1"/>
      <c r="AX416" s="1"/>
      <c r="AY416" s="1"/>
      <c r="AZ416" s="1"/>
      <c r="BA416" s="1"/>
    </row>
    <row r="417" spans="2:53" ht="11.45" customHeight="1">
      <c r="B417" s="129"/>
      <c r="D417" s="49"/>
      <c r="E417" s="49"/>
      <c r="F417" s="49"/>
      <c r="G417" s="49"/>
      <c r="H417" s="49"/>
      <c r="I417" s="49"/>
      <c r="J417" s="49"/>
      <c r="K417" s="49"/>
      <c r="L417" s="49"/>
      <c r="M417" s="49"/>
      <c r="N417" s="49"/>
      <c r="O417" s="762" t="s">
        <v>280</v>
      </c>
      <c r="P417" s="762"/>
      <c r="Q417" s="762"/>
      <c r="R417" s="762"/>
      <c r="S417" s="762"/>
      <c r="T417" s="763" t="s">
        <v>281</v>
      </c>
      <c r="U417" s="763"/>
      <c r="V417" s="763"/>
      <c r="W417" s="763"/>
      <c r="X417" s="763"/>
      <c r="Y417" s="764" t="s">
        <v>282</v>
      </c>
      <c r="Z417" s="765"/>
      <c r="AA417" s="765"/>
      <c r="AB417" s="766"/>
      <c r="AC417" s="763" t="s">
        <v>283</v>
      </c>
      <c r="AD417" s="763"/>
      <c r="AE417" s="763"/>
      <c r="AF417" s="763"/>
      <c r="AG417" s="470"/>
      <c r="AH417" s="471"/>
      <c r="AI417" s="471"/>
      <c r="AJ417" s="471"/>
      <c r="AK417" s="471"/>
      <c r="AL417" s="471"/>
      <c r="AM417" s="471"/>
      <c r="AN417" s="472"/>
      <c r="AO417" s="35"/>
      <c r="AP417" s="14"/>
      <c r="AW417" s="1"/>
      <c r="AX417" s="1"/>
      <c r="AY417" s="1"/>
      <c r="AZ417" s="1"/>
      <c r="BA417" s="1"/>
    </row>
    <row r="418" spans="2:53" ht="13.35" customHeight="1">
      <c r="B418" s="294">
        <v>1</v>
      </c>
      <c r="C418" s="293" t="s">
        <v>284</v>
      </c>
      <c r="D418" s="288"/>
      <c r="E418" s="287"/>
      <c r="F418" s="287"/>
      <c r="G418" s="134"/>
      <c r="H418" s="134"/>
      <c r="I418" s="134"/>
      <c r="J418" s="134"/>
      <c r="K418" s="134"/>
      <c r="L418" s="134"/>
      <c r="M418" s="134"/>
      <c r="N418" s="134"/>
      <c r="O418" s="767">
        <f>SUM(T418:AF418)</f>
        <v>0</v>
      </c>
      <c r="P418" s="767"/>
      <c r="Q418" s="767"/>
      <c r="R418" s="767"/>
      <c r="S418" s="767"/>
      <c r="T418" s="767">
        <f>SUM(T419:X436)</f>
        <v>0</v>
      </c>
      <c r="U418" s="767"/>
      <c r="V418" s="767"/>
      <c r="W418" s="767"/>
      <c r="X418" s="767"/>
      <c r="Y418" s="768">
        <f>SUM(Y419:AB436)</f>
        <v>0</v>
      </c>
      <c r="Z418" s="769"/>
      <c r="AA418" s="769"/>
      <c r="AB418" s="770"/>
      <c r="AC418" s="767">
        <f>SUM(AC419:AF436)</f>
        <v>0</v>
      </c>
      <c r="AD418" s="767"/>
      <c r="AE418" s="767"/>
      <c r="AF418" s="767"/>
      <c r="AG418" s="135"/>
      <c r="AH418" s="136"/>
      <c r="AI418" s="136"/>
      <c r="AJ418" s="136"/>
      <c r="AK418" s="136"/>
      <c r="AL418" s="136"/>
      <c r="AM418" s="136"/>
      <c r="AN418" s="137"/>
      <c r="AO418" s="14"/>
      <c r="AP418" s="14"/>
      <c r="AW418" s="1"/>
      <c r="AX418" s="1"/>
      <c r="AY418" s="1"/>
      <c r="AZ418" s="1"/>
      <c r="BA418" s="1"/>
    </row>
    <row r="419" spans="2:53" ht="11.45" customHeight="1">
      <c r="B419" s="289" t="s">
        <v>285</v>
      </c>
      <c r="C419" s="290"/>
      <c r="D419" s="756" t="s">
        <v>286</v>
      </c>
      <c r="E419" s="756"/>
      <c r="F419" s="756"/>
      <c r="G419" s="131"/>
      <c r="H419" s="23"/>
      <c r="I419" s="23"/>
      <c r="J419" s="23"/>
      <c r="K419" s="23"/>
      <c r="L419" s="23"/>
      <c r="M419" s="23"/>
      <c r="N419" s="23"/>
      <c r="O419" s="757"/>
      <c r="P419" s="757"/>
      <c r="Q419" s="757"/>
      <c r="R419" s="757"/>
      <c r="S419" s="757"/>
      <c r="T419" s="757"/>
      <c r="U419" s="757"/>
      <c r="V419" s="757"/>
      <c r="W419" s="757"/>
      <c r="X419" s="757"/>
      <c r="Y419" s="758"/>
      <c r="Z419" s="759"/>
      <c r="AA419" s="759"/>
      <c r="AB419" s="760"/>
      <c r="AC419" s="757"/>
      <c r="AD419" s="757"/>
      <c r="AE419" s="757"/>
      <c r="AF419" s="757"/>
      <c r="AG419" s="1345"/>
      <c r="AH419" s="1346"/>
      <c r="AI419" s="1346"/>
      <c r="AJ419" s="1346"/>
      <c r="AK419" s="1346"/>
      <c r="AL419" s="1346"/>
      <c r="AM419" s="1346"/>
      <c r="AN419" s="1347"/>
      <c r="AO419" s="14"/>
      <c r="AP419" s="14"/>
      <c r="AW419" s="1"/>
      <c r="AX419" s="1"/>
      <c r="AY419" s="1"/>
      <c r="AZ419" s="1"/>
      <c r="BA419" s="1"/>
    </row>
    <row r="420" spans="2:53" ht="10.35" customHeight="1">
      <c r="B420" s="130" t="s">
        <v>287</v>
      </c>
      <c r="C420" s="737"/>
      <c r="D420" s="737"/>
      <c r="E420" s="737"/>
      <c r="F420" s="737"/>
      <c r="G420" s="737"/>
      <c r="H420" s="738" t="s">
        <v>288</v>
      </c>
      <c r="I420" s="738"/>
      <c r="J420" s="738"/>
      <c r="K420" s="738"/>
      <c r="L420" s="738"/>
      <c r="M420" s="738"/>
      <c r="N420" s="739"/>
      <c r="O420" s="740">
        <f t="shared" ref="O420:O436" si="4">T420+Y420+AC420</f>
        <v>0</v>
      </c>
      <c r="P420" s="740"/>
      <c r="Q420" s="740"/>
      <c r="R420" s="740"/>
      <c r="S420" s="740"/>
      <c r="T420" s="741"/>
      <c r="U420" s="741"/>
      <c r="V420" s="741"/>
      <c r="W420" s="741"/>
      <c r="X420" s="741"/>
      <c r="Y420" s="748"/>
      <c r="Z420" s="749"/>
      <c r="AA420" s="749"/>
      <c r="AB420" s="750"/>
      <c r="AC420" s="741"/>
      <c r="AD420" s="741"/>
      <c r="AE420" s="741"/>
      <c r="AF420" s="741"/>
      <c r="AG420" s="1345"/>
      <c r="AH420" s="1346"/>
      <c r="AI420" s="1346"/>
      <c r="AJ420" s="1346"/>
      <c r="AK420" s="1346"/>
      <c r="AL420" s="1346"/>
      <c r="AM420" s="1346"/>
      <c r="AN420" s="1347"/>
      <c r="AO420" s="14"/>
      <c r="AP420" s="14"/>
      <c r="AW420" s="1"/>
      <c r="AX420" s="1"/>
      <c r="AY420" s="1"/>
      <c r="AZ420" s="1"/>
      <c r="BA420" s="1"/>
    </row>
    <row r="421" spans="2:53" ht="10.35" customHeight="1">
      <c r="B421" s="130" t="s">
        <v>289</v>
      </c>
      <c r="C421" s="737"/>
      <c r="D421" s="737"/>
      <c r="E421" s="737"/>
      <c r="F421" s="737"/>
      <c r="G421" s="737"/>
      <c r="H421" s="738" t="s">
        <v>288</v>
      </c>
      <c r="I421" s="738"/>
      <c r="J421" s="738"/>
      <c r="K421" s="738"/>
      <c r="L421" s="738"/>
      <c r="M421" s="738"/>
      <c r="N421" s="739"/>
      <c r="O421" s="740">
        <f t="shared" si="4"/>
        <v>0</v>
      </c>
      <c r="P421" s="740"/>
      <c r="Q421" s="740"/>
      <c r="R421" s="740"/>
      <c r="S421" s="740"/>
      <c r="T421" s="741"/>
      <c r="U421" s="741"/>
      <c r="V421" s="741"/>
      <c r="W421" s="741"/>
      <c r="X421" s="741"/>
      <c r="Y421" s="748"/>
      <c r="Z421" s="749"/>
      <c r="AA421" s="749"/>
      <c r="AB421" s="750"/>
      <c r="AC421" s="741"/>
      <c r="AD421" s="741"/>
      <c r="AE421" s="741"/>
      <c r="AF421" s="741"/>
      <c r="AG421" s="1345"/>
      <c r="AH421" s="1346"/>
      <c r="AI421" s="1346"/>
      <c r="AJ421" s="1346"/>
      <c r="AK421" s="1346"/>
      <c r="AL421" s="1346"/>
      <c r="AM421" s="1346"/>
      <c r="AN421" s="1347"/>
      <c r="AO421" s="14"/>
      <c r="AP421" s="14"/>
      <c r="AW421" s="1"/>
      <c r="AX421" s="1"/>
      <c r="AY421" s="1"/>
      <c r="AZ421" s="1"/>
      <c r="BA421" s="1"/>
    </row>
    <row r="422" spans="2:53" ht="10.35" customHeight="1">
      <c r="B422" s="130" t="s">
        <v>290</v>
      </c>
      <c r="C422" s="737"/>
      <c r="D422" s="737"/>
      <c r="E422" s="737"/>
      <c r="F422" s="737"/>
      <c r="G422" s="737"/>
      <c r="H422" s="738" t="s">
        <v>288</v>
      </c>
      <c r="I422" s="738"/>
      <c r="J422" s="738"/>
      <c r="K422" s="738"/>
      <c r="L422" s="738"/>
      <c r="M422" s="738"/>
      <c r="N422" s="739"/>
      <c r="O422" s="740">
        <f t="shared" si="4"/>
        <v>0</v>
      </c>
      <c r="P422" s="740"/>
      <c r="Q422" s="740"/>
      <c r="R422" s="740"/>
      <c r="S422" s="740"/>
      <c r="T422" s="741"/>
      <c r="U422" s="741"/>
      <c r="V422" s="741"/>
      <c r="W422" s="741"/>
      <c r="X422" s="741"/>
      <c r="Y422" s="748"/>
      <c r="Z422" s="749"/>
      <c r="AA422" s="749"/>
      <c r="AB422" s="750"/>
      <c r="AC422" s="741"/>
      <c r="AD422" s="741"/>
      <c r="AE422" s="741"/>
      <c r="AF422" s="741"/>
      <c r="AG422" s="1345"/>
      <c r="AH422" s="1346"/>
      <c r="AI422" s="1346"/>
      <c r="AJ422" s="1346"/>
      <c r="AK422" s="1346"/>
      <c r="AL422" s="1346"/>
      <c r="AM422" s="1346"/>
      <c r="AN422" s="1347"/>
      <c r="AO422" s="14"/>
      <c r="AP422" s="14"/>
      <c r="AW422" s="1"/>
      <c r="AX422" s="1"/>
      <c r="AY422" s="1"/>
      <c r="AZ422" s="1"/>
      <c r="BA422" s="1"/>
    </row>
    <row r="423" spans="2:53" ht="10.35" customHeight="1">
      <c r="B423" s="130" t="s">
        <v>291</v>
      </c>
      <c r="C423" s="737"/>
      <c r="D423" s="737"/>
      <c r="E423" s="737"/>
      <c r="F423" s="737"/>
      <c r="G423" s="737"/>
      <c r="H423" s="738" t="s">
        <v>288</v>
      </c>
      <c r="I423" s="738"/>
      <c r="J423" s="738"/>
      <c r="K423" s="738"/>
      <c r="L423" s="738"/>
      <c r="M423" s="738"/>
      <c r="N423" s="739"/>
      <c r="O423" s="740">
        <f t="shared" si="4"/>
        <v>0</v>
      </c>
      <c r="P423" s="740"/>
      <c r="Q423" s="740"/>
      <c r="R423" s="740"/>
      <c r="S423" s="740"/>
      <c r="T423" s="741"/>
      <c r="U423" s="741"/>
      <c r="V423" s="741"/>
      <c r="W423" s="741"/>
      <c r="X423" s="741"/>
      <c r="Y423" s="748"/>
      <c r="Z423" s="749"/>
      <c r="AA423" s="749"/>
      <c r="AB423" s="750"/>
      <c r="AC423" s="741"/>
      <c r="AD423" s="741"/>
      <c r="AE423" s="741"/>
      <c r="AF423" s="741"/>
      <c r="AG423" s="1345"/>
      <c r="AH423" s="1346"/>
      <c r="AI423" s="1346"/>
      <c r="AJ423" s="1346"/>
      <c r="AK423" s="1346"/>
      <c r="AL423" s="1346"/>
      <c r="AM423" s="1346"/>
      <c r="AN423" s="1347"/>
      <c r="AO423" s="14"/>
      <c r="AP423" s="14"/>
      <c r="AW423" s="1"/>
      <c r="AX423" s="1"/>
      <c r="AY423" s="1"/>
      <c r="AZ423" s="1"/>
      <c r="BA423" s="1"/>
    </row>
    <row r="424" spans="2:53" ht="10.35" customHeight="1">
      <c r="B424" s="130" t="s">
        <v>292</v>
      </c>
      <c r="C424" s="737"/>
      <c r="D424" s="737"/>
      <c r="E424" s="737"/>
      <c r="F424" s="737"/>
      <c r="G424" s="737"/>
      <c r="H424" s="738" t="s">
        <v>288</v>
      </c>
      <c r="I424" s="738"/>
      <c r="J424" s="738"/>
      <c r="K424" s="738"/>
      <c r="L424" s="738"/>
      <c r="M424" s="738"/>
      <c r="N424" s="739"/>
      <c r="O424" s="740">
        <f t="shared" si="4"/>
        <v>0</v>
      </c>
      <c r="P424" s="740"/>
      <c r="Q424" s="740"/>
      <c r="R424" s="740"/>
      <c r="S424" s="740"/>
      <c r="T424" s="741"/>
      <c r="U424" s="741"/>
      <c r="V424" s="741"/>
      <c r="W424" s="741"/>
      <c r="X424" s="741"/>
      <c r="Y424" s="748"/>
      <c r="Z424" s="749"/>
      <c r="AA424" s="749"/>
      <c r="AB424" s="750"/>
      <c r="AC424" s="741"/>
      <c r="AD424" s="741"/>
      <c r="AE424" s="741"/>
      <c r="AF424" s="741"/>
      <c r="AG424" s="1345"/>
      <c r="AH424" s="1346"/>
      <c r="AI424" s="1346"/>
      <c r="AJ424" s="1346"/>
      <c r="AK424" s="1346"/>
      <c r="AL424" s="1346"/>
      <c r="AM424" s="1346"/>
      <c r="AN424" s="1347"/>
      <c r="AO424" s="14"/>
      <c r="AP424" s="14"/>
      <c r="AW424" s="1"/>
      <c r="AX424" s="1"/>
      <c r="AY424" s="1"/>
      <c r="AZ424" s="1"/>
      <c r="BA424" s="1"/>
    </row>
    <row r="425" spans="2:53" ht="10.35" customHeight="1">
      <c r="B425" s="130" t="s">
        <v>293</v>
      </c>
      <c r="C425" s="737"/>
      <c r="D425" s="737"/>
      <c r="E425" s="737"/>
      <c r="F425" s="737"/>
      <c r="G425" s="737"/>
      <c r="H425" s="738" t="s">
        <v>288</v>
      </c>
      <c r="I425" s="738"/>
      <c r="J425" s="738"/>
      <c r="K425" s="738"/>
      <c r="L425" s="738"/>
      <c r="M425" s="738"/>
      <c r="N425" s="739"/>
      <c r="O425" s="740">
        <f t="shared" si="4"/>
        <v>0</v>
      </c>
      <c r="P425" s="740"/>
      <c r="Q425" s="740"/>
      <c r="R425" s="740"/>
      <c r="S425" s="740"/>
      <c r="T425" s="741"/>
      <c r="U425" s="741"/>
      <c r="V425" s="741"/>
      <c r="W425" s="741"/>
      <c r="X425" s="741"/>
      <c r="Y425" s="748"/>
      <c r="Z425" s="749"/>
      <c r="AA425" s="749"/>
      <c r="AB425" s="750"/>
      <c r="AC425" s="741"/>
      <c r="AD425" s="741"/>
      <c r="AE425" s="741"/>
      <c r="AF425" s="741"/>
      <c r="AG425" s="1345"/>
      <c r="AH425" s="1346"/>
      <c r="AI425" s="1346"/>
      <c r="AJ425" s="1346"/>
      <c r="AK425" s="1346"/>
      <c r="AL425" s="1346"/>
      <c r="AM425" s="1346"/>
      <c r="AN425" s="1347"/>
      <c r="AO425" s="14"/>
      <c r="AP425" s="14"/>
      <c r="AW425" s="1"/>
      <c r="AX425" s="1"/>
      <c r="AY425" s="1"/>
      <c r="AZ425" s="1"/>
      <c r="BA425" s="1"/>
    </row>
    <row r="426" spans="2:53" ht="10.35" customHeight="1">
      <c r="B426" s="130" t="s">
        <v>294</v>
      </c>
      <c r="C426" s="737"/>
      <c r="D426" s="737"/>
      <c r="E426" s="737"/>
      <c r="F426" s="737"/>
      <c r="G426" s="737"/>
      <c r="H426" s="738" t="s">
        <v>288</v>
      </c>
      <c r="I426" s="738"/>
      <c r="J426" s="738"/>
      <c r="K426" s="738"/>
      <c r="L426" s="738"/>
      <c r="M426" s="738"/>
      <c r="N426" s="739"/>
      <c r="O426" s="740">
        <f t="shared" si="4"/>
        <v>0</v>
      </c>
      <c r="P426" s="740"/>
      <c r="Q426" s="740"/>
      <c r="R426" s="740"/>
      <c r="S426" s="740"/>
      <c r="T426" s="741"/>
      <c r="U426" s="741"/>
      <c r="V426" s="741"/>
      <c r="W426" s="741"/>
      <c r="X426" s="741"/>
      <c r="Y426" s="748"/>
      <c r="Z426" s="749"/>
      <c r="AA426" s="749"/>
      <c r="AB426" s="750"/>
      <c r="AC426" s="741"/>
      <c r="AD426" s="741"/>
      <c r="AE426" s="741"/>
      <c r="AF426" s="741"/>
      <c r="AG426" s="1345"/>
      <c r="AH426" s="1346"/>
      <c r="AI426" s="1346"/>
      <c r="AJ426" s="1346"/>
      <c r="AK426" s="1346"/>
      <c r="AL426" s="1346"/>
      <c r="AM426" s="1346"/>
      <c r="AN426" s="1347"/>
      <c r="AO426" s="14"/>
      <c r="AP426" s="14"/>
      <c r="AW426" s="1"/>
      <c r="AX426" s="1"/>
      <c r="AY426" s="1"/>
      <c r="AZ426" s="1"/>
      <c r="BA426" s="1"/>
    </row>
    <row r="427" spans="2:53" ht="10.35" customHeight="1">
      <c r="B427" s="130" t="s">
        <v>295</v>
      </c>
      <c r="C427" s="737"/>
      <c r="D427" s="737"/>
      <c r="E427" s="737"/>
      <c r="F427" s="737"/>
      <c r="G427" s="737"/>
      <c r="H427" s="738" t="s">
        <v>288</v>
      </c>
      <c r="I427" s="738"/>
      <c r="J427" s="738"/>
      <c r="K427" s="738"/>
      <c r="L427" s="738"/>
      <c r="M427" s="738"/>
      <c r="N427" s="739"/>
      <c r="O427" s="740">
        <f t="shared" si="4"/>
        <v>0</v>
      </c>
      <c r="P427" s="740"/>
      <c r="Q427" s="740"/>
      <c r="R427" s="740"/>
      <c r="S427" s="740"/>
      <c r="T427" s="741"/>
      <c r="U427" s="741"/>
      <c r="V427" s="741"/>
      <c r="W427" s="741"/>
      <c r="X427" s="741"/>
      <c r="Y427" s="748"/>
      <c r="Z427" s="749"/>
      <c r="AA427" s="749"/>
      <c r="AB427" s="750"/>
      <c r="AC427" s="741"/>
      <c r="AD427" s="741"/>
      <c r="AE427" s="741"/>
      <c r="AF427" s="741"/>
      <c r="AG427" s="1345"/>
      <c r="AH427" s="1346"/>
      <c r="AI427" s="1346"/>
      <c r="AJ427" s="1346"/>
      <c r="AK427" s="1346"/>
      <c r="AL427" s="1346"/>
      <c r="AM427" s="1346"/>
      <c r="AN427" s="1347"/>
      <c r="AO427" s="14"/>
      <c r="AP427" s="14"/>
      <c r="AW427" s="1"/>
      <c r="AX427" s="1"/>
      <c r="AY427" s="1"/>
      <c r="AZ427" s="1"/>
      <c r="BA427" s="1"/>
    </row>
    <row r="428" spans="2:53" ht="10.35" customHeight="1">
      <c r="B428" s="130" t="s">
        <v>296</v>
      </c>
      <c r="C428" s="737"/>
      <c r="D428" s="737"/>
      <c r="E428" s="737"/>
      <c r="F428" s="737"/>
      <c r="G428" s="737"/>
      <c r="H428" s="738" t="s">
        <v>288</v>
      </c>
      <c r="I428" s="738"/>
      <c r="J428" s="738"/>
      <c r="K428" s="738"/>
      <c r="L428" s="738"/>
      <c r="M428" s="738"/>
      <c r="N428" s="739"/>
      <c r="O428" s="740">
        <f t="shared" si="4"/>
        <v>0</v>
      </c>
      <c r="P428" s="740"/>
      <c r="Q428" s="740"/>
      <c r="R428" s="740"/>
      <c r="S428" s="740"/>
      <c r="T428" s="741"/>
      <c r="U428" s="741"/>
      <c r="V428" s="741"/>
      <c r="W428" s="741"/>
      <c r="X428" s="741"/>
      <c r="Y428" s="748"/>
      <c r="Z428" s="749"/>
      <c r="AA428" s="749"/>
      <c r="AB428" s="750"/>
      <c r="AC428" s="741"/>
      <c r="AD428" s="741"/>
      <c r="AE428" s="741"/>
      <c r="AF428" s="741"/>
      <c r="AG428" s="1345"/>
      <c r="AH428" s="1346"/>
      <c r="AI428" s="1346"/>
      <c r="AJ428" s="1346"/>
      <c r="AK428" s="1346"/>
      <c r="AL428" s="1346"/>
      <c r="AM428" s="1346"/>
      <c r="AN428" s="1347"/>
      <c r="AO428" s="14"/>
      <c r="AP428" s="14"/>
      <c r="AW428" s="1"/>
      <c r="AX428" s="1"/>
      <c r="AY428" s="1"/>
      <c r="AZ428" s="1"/>
      <c r="BA428" s="1"/>
    </row>
    <row r="429" spans="2:53" ht="10.35" customHeight="1">
      <c r="B429" s="130" t="s">
        <v>297</v>
      </c>
      <c r="C429" s="737"/>
      <c r="D429" s="737"/>
      <c r="E429" s="737"/>
      <c r="F429" s="737"/>
      <c r="G429" s="737"/>
      <c r="H429" s="738" t="s">
        <v>288</v>
      </c>
      <c r="I429" s="738"/>
      <c r="J429" s="738"/>
      <c r="K429" s="738"/>
      <c r="L429" s="738"/>
      <c r="M429" s="738"/>
      <c r="N429" s="739"/>
      <c r="O429" s="740">
        <f t="shared" si="4"/>
        <v>0</v>
      </c>
      <c r="P429" s="740"/>
      <c r="Q429" s="740"/>
      <c r="R429" s="740"/>
      <c r="S429" s="740"/>
      <c r="T429" s="741"/>
      <c r="U429" s="741"/>
      <c r="V429" s="741"/>
      <c r="W429" s="741"/>
      <c r="X429" s="741"/>
      <c r="Y429" s="748"/>
      <c r="Z429" s="749"/>
      <c r="AA429" s="749"/>
      <c r="AB429" s="750"/>
      <c r="AC429" s="741"/>
      <c r="AD429" s="741"/>
      <c r="AE429" s="741"/>
      <c r="AF429" s="741"/>
      <c r="AG429" s="1345"/>
      <c r="AH429" s="1346"/>
      <c r="AI429" s="1346"/>
      <c r="AJ429" s="1346"/>
      <c r="AK429" s="1346"/>
      <c r="AL429" s="1346"/>
      <c r="AM429" s="1346"/>
      <c r="AN429" s="1347"/>
      <c r="AO429" s="14"/>
      <c r="AP429" s="14"/>
      <c r="AW429" s="1"/>
      <c r="AX429" s="1"/>
      <c r="AY429" s="1"/>
      <c r="AZ429" s="1"/>
      <c r="BA429" s="1"/>
    </row>
    <row r="430" spans="2:53" ht="10.35" customHeight="1">
      <c r="B430" s="130" t="s">
        <v>298</v>
      </c>
      <c r="C430" s="737"/>
      <c r="D430" s="737"/>
      <c r="E430" s="737"/>
      <c r="F430" s="737"/>
      <c r="G430" s="737"/>
      <c r="H430" s="738" t="s">
        <v>288</v>
      </c>
      <c r="I430" s="738"/>
      <c r="J430" s="738"/>
      <c r="K430" s="738"/>
      <c r="L430" s="738"/>
      <c r="M430" s="738"/>
      <c r="N430" s="739"/>
      <c r="O430" s="740">
        <f t="shared" si="4"/>
        <v>0</v>
      </c>
      <c r="P430" s="740"/>
      <c r="Q430" s="740"/>
      <c r="R430" s="740"/>
      <c r="S430" s="740"/>
      <c r="T430" s="741"/>
      <c r="U430" s="741"/>
      <c r="V430" s="741"/>
      <c r="W430" s="741"/>
      <c r="X430" s="741"/>
      <c r="Y430" s="748"/>
      <c r="Z430" s="749"/>
      <c r="AA430" s="749"/>
      <c r="AB430" s="750"/>
      <c r="AC430" s="741"/>
      <c r="AD430" s="741"/>
      <c r="AE430" s="741"/>
      <c r="AF430" s="741"/>
      <c r="AG430" s="1345"/>
      <c r="AH430" s="1346"/>
      <c r="AI430" s="1346"/>
      <c r="AJ430" s="1346"/>
      <c r="AK430" s="1346"/>
      <c r="AL430" s="1346"/>
      <c r="AM430" s="1346"/>
      <c r="AN430" s="1347"/>
      <c r="AO430" s="14"/>
      <c r="AP430" s="14"/>
      <c r="AW430" s="1"/>
      <c r="AX430" s="1"/>
      <c r="AY430" s="1"/>
      <c r="AZ430" s="1"/>
      <c r="BA430" s="1"/>
    </row>
    <row r="431" spans="2:53" ht="10.35" customHeight="1">
      <c r="B431" s="130" t="s">
        <v>299</v>
      </c>
      <c r="C431" s="737"/>
      <c r="D431" s="737"/>
      <c r="E431" s="737"/>
      <c r="F431" s="737"/>
      <c r="G431" s="737"/>
      <c r="H431" s="738" t="s">
        <v>288</v>
      </c>
      <c r="I431" s="738"/>
      <c r="J431" s="738"/>
      <c r="K431" s="738"/>
      <c r="L431" s="738"/>
      <c r="M431" s="738"/>
      <c r="N431" s="739"/>
      <c r="O431" s="740">
        <f t="shared" si="4"/>
        <v>0</v>
      </c>
      <c r="P431" s="740"/>
      <c r="Q431" s="740"/>
      <c r="R431" s="740"/>
      <c r="S431" s="740"/>
      <c r="T431" s="741"/>
      <c r="U431" s="741"/>
      <c r="V431" s="741"/>
      <c r="W431" s="741"/>
      <c r="X431" s="741"/>
      <c r="Y431" s="748"/>
      <c r="Z431" s="749"/>
      <c r="AA431" s="749"/>
      <c r="AB431" s="750"/>
      <c r="AC431" s="741"/>
      <c r="AD431" s="741"/>
      <c r="AE431" s="741"/>
      <c r="AF431" s="741"/>
      <c r="AG431" s="1345"/>
      <c r="AH431" s="1346"/>
      <c r="AI431" s="1346"/>
      <c r="AJ431" s="1346"/>
      <c r="AK431" s="1346"/>
      <c r="AL431" s="1346"/>
      <c r="AM431" s="1346"/>
      <c r="AN431" s="1347"/>
      <c r="AO431" s="14"/>
      <c r="AP431" s="14"/>
      <c r="AW431" s="1"/>
      <c r="AX431" s="1"/>
      <c r="AY431" s="1"/>
      <c r="AZ431" s="1"/>
      <c r="BA431" s="1"/>
    </row>
    <row r="432" spans="2:53" ht="10.35" customHeight="1">
      <c r="B432" s="130" t="s">
        <v>300</v>
      </c>
      <c r="C432" s="737"/>
      <c r="D432" s="737"/>
      <c r="E432" s="737"/>
      <c r="F432" s="737"/>
      <c r="G432" s="737"/>
      <c r="H432" s="738" t="s">
        <v>288</v>
      </c>
      <c r="I432" s="738"/>
      <c r="J432" s="738"/>
      <c r="K432" s="738"/>
      <c r="L432" s="738"/>
      <c r="M432" s="738"/>
      <c r="N432" s="739"/>
      <c r="O432" s="740">
        <f t="shared" si="4"/>
        <v>0</v>
      </c>
      <c r="P432" s="740"/>
      <c r="Q432" s="740"/>
      <c r="R432" s="740"/>
      <c r="S432" s="740"/>
      <c r="T432" s="741"/>
      <c r="U432" s="741"/>
      <c r="V432" s="741"/>
      <c r="W432" s="741"/>
      <c r="X432" s="741"/>
      <c r="Y432" s="748"/>
      <c r="Z432" s="749"/>
      <c r="AA432" s="749"/>
      <c r="AB432" s="750"/>
      <c r="AC432" s="741"/>
      <c r="AD432" s="741"/>
      <c r="AE432" s="741"/>
      <c r="AF432" s="741"/>
      <c r="AG432" s="1345"/>
      <c r="AH432" s="1346"/>
      <c r="AI432" s="1346"/>
      <c r="AJ432" s="1346"/>
      <c r="AK432" s="1346"/>
      <c r="AL432" s="1346"/>
      <c r="AM432" s="1346"/>
      <c r="AN432" s="1347"/>
      <c r="AO432" s="14"/>
      <c r="AP432" s="14"/>
      <c r="AW432" s="1"/>
      <c r="AX432" s="1"/>
      <c r="AY432" s="1"/>
      <c r="AZ432" s="1"/>
      <c r="BA432" s="1"/>
    </row>
    <row r="433" spans="2:53" ht="10.35" customHeight="1">
      <c r="B433" s="130" t="s">
        <v>301</v>
      </c>
      <c r="C433" s="737"/>
      <c r="D433" s="737"/>
      <c r="E433" s="737"/>
      <c r="F433" s="737"/>
      <c r="G433" s="737"/>
      <c r="H433" s="738" t="s">
        <v>288</v>
      </c>
      <c r="I433" s="738"/>
      <c r="J433" s="738"/>
      <c r="K433" s="738"/>
      <c r="L433" s="738"/>
      <c r="M433" s="738"/>
      <c r="N433" s="739"/>
      <c r="O433" s="740">
        <f t="shared" si="4"/>
        <v>0</v>
      </c>
      <c r="P433" s="740"/>
      <c r="Q433" s="740"/>
      <c r="R433" s="740"/>
      <c r="S433" s="740"/>
      <c r="T433" s="741"/>
      <c r="U433" s="741"/>
      <c r="V433" s="741"/>
      <c r="W433" s="741"/>
      <c r="X433" s="741"/>
      <c r="Y433" s="748"/>
      <c r="Z433" s="749"/>
      <c r="AA433" s="749"/>
      <c r="AB433" s="750"/>
      <c r="AC433" s="741"/>
      <c r="AD433" s="741"/>
      <c r="AE433" s="741"/>
      <c r="AF433" s="741"/>
      <c r="AG433" s="1345"/>
      <c r="AH433" s="1346"/>
      <c r="AI433" s="1346"/>
      <c r="AJ433" s="1346"/>
      <c r="AK433" s="1346"/>
      <c r="AL433" s="1346"/>
      <c r="AM433" s="1346"/>
      <c r="AN433" s="1347"/>
      <c r="AO433" s="14"/>
      <c r="AP433" s="14"/>
      <c r="AW433" s="1"/>
      <c r="AX433" s="1"/>
      <c r="AY433" s="1"/>
      <c r="AZ433" s="1"/>
      <c r="BA433" s="1"/>
    </row>
    <row r="434" spans="2:53" ht="10.35" customHeight="1">
      <c r="B434" s="130" t="s">
        <v>302</v>
      </c>
      <c r="C434" s="737"/>
      <c r="D434" s="737"/>
      <c r="E434" s="737"/>
      <c r="F434" s="737"/>
      <c r="G434" s="737"/>
      <c r="H434" s="738" t="s">
        <v>288</v>
      </c>
      <c r="I434" s="738"/>
      <c r="J434" s="738"/>
      <c r="K434" s="738"/>
      <c r="L434" s="738"/>
      <c r="M434" s="738"/>
      <c r="N434" s="739"/>
      <c r="O434" s="740">
        <f t="shared" si="4"/>
        <v>0</v>
      </c>
      <c r="P434" s="740"/>
      <c r="Q434" s="740"/>
      <c r="R434" s="740"/>
      <c r="S434" s="740"/>
      <c r="T434" s="741"/>
      <c r="U434" s="741"/>
      <c r="V434" s="741"/>
      <c r="W434" s="741"/>
      <c r="X434" s="741"/>
      <c r="Y434" s="748"/>
      <c r="Z434" s="749"/>
      <c r="AA434" s="749"/>
      <c r="AB434" s="750"/>
      <c r="AC434" s="741"/>
      <c r="AD434" s="741"/>
      <c r="AE434" s="741"/>
      <c r="AF434" s="741"/>
      <c r="AG434" s="1345"/>
      <c r="AH434" s="1346"/>
      <c r="AI434" s="1346"/>
      <c r="AJ434" s="1346"/>
      <c r="AK434" s="1346"/>
      <c r="AL434" s="1346"/>
      <c r="AM434" s="1346"/>
      <c r="AN434" s="1347"/>
      <c r="AO434" s="14"/>
      <c r="AP434" s="14"/>
      <c r="AW434" s="1"/>
      <c r="AX434" s="1"/>
      <c r="AY434" s="1"/>
      <c r="AZ434" s="1"/>
      <c r="BA434" s="1"/>
    </row>
    <row r="435" spans="2:53" ht="10.35" customHeight="1">
      <c r="B435" s="130" t="s">
        <v>303</v>
      </c>
      <c r="C435" s="737"/>
      <c r="D435" s="737"/>
      <c r="E435" s="737"/>
      <c r="F435" s="737"/>
      <c r="G435" s="737"/>
      <c r="H435" s="738" t="s">
        <v>288</v>
      </c>
      <c r="I435" s="738"/>
      <c r="J435" s="738"/>
      <c r="K435" s="738"/>
      <c r="L435" s="738"/>
      <c r="M435" s="738"/>
      <c r="N435" s="739"/>
      <c r="O435" s="740">
        <f t="shared" si="4"/>
        <v>0</v>
      </c>
      <c r="P435" s="740"/>
      <c r="Q435" s="740"/>
      <c r="R435" s="740"/>
      <c r="S435" s="740"/>
      <c r="T435" s="741"/>
      <c r="U435" s="741"/>
      <c r="V435" s="741"/>
      <c r="W435" s="741"/>
      <c r="X435" s="741"/>
      <c r="Y435" s="748"/>
      <c r="Z435" s="749"/>
      <c r="AA435" s="749"/>
      <c r="AB435" s="750"/>
      <c r="AC435" s="741"/>
      <c r="AD435" s="741"/>
      <c r="AE435" s="741"/>
      <c r="AF435" s="741"/>
      <c r="AG435" s="1345"/>
      <c r="AH435" s="1346"/>
      <c r="AI435" s="1346"/>
      <c r="AJ435" s="1346"/>
      <c r="AK435" s="1346"/>
      <c r="AL435" s="1346"/>
      <c r="AM435" s="1346"/>
      <c r="AN435" s="1347"/>
      <c r="AO435" s="14"/>
      <c r="AP435" s="14"/>
      <c r="AW435" s="1"/>
      <c r="AX435" s="1"/>
      <c r="AY435" s="1"/>
      <c r="AZ435" s="1"/>
      <c r="BA435" s="1"/>
    </row>
    <row r="436" spans="2:53" ht="10.35" customHeight="1">
      <c r="B436" s="512"/>
      <c r="C436" s="737"/>
      <c r="D436" s="737"/>
      <c r="E436" s="737"/>
      <c r="F436" s="737"/>
      <c r="G436" s="737"/>
      <c r="H436" s="554"/>
      <c r="I436" s="500"/>
      <c r="J436" s="500"/>
      <c r="K436" s="500"/>
      <c r="L436" s="500"/>
      <c r="M436" s="500"/>
      <c r="N436" s="500"/>
      <c r="O436" s="755">
        <f t="shared" si="4"/>
        <v>0</v>
      </c>
      <c r="P436" s="755"/>
      <c r="Q436" s="755"/>
      <c r="R436" s="755"/>
      <c r="S436" s="755"/>
      <c r="T436" s="741"/>
      <c r="U436" s="741"/>
      <c r="V436" s="741"/>
      <c r="W436" s="741"/>
      <c r="X436" s="741"/>
      <c r="Y436" s="748"/>
      <c r="Z436" s="749"/>
      <c r="AA436" s="749"/>
      <c r="AB436" s="750"/>
      <c r="AC436" s="741"/>
      <c r="AD436" s="741"/>
      <c r="AE436" s="741"/>
      <c r="AF436" s="741"/>
      <c r="AG436" s="1345"/>
      <c r="AH436" s="1346"/>
      <c r="AI436" s="1346"/>
      <c r="AJ436" s="1346"/>
      <c r="AK436" s="1346"/>
      <c r="AL436" s="1346"/>
      <c r="AM436" s="1346"/>
      <c r="AN436" s="1347"/>
      <c r="AO436" s="14"/>
      <c r="AP436" s="14"/>
      <c r="AW436" s="1"/>
      <c r="AX436" s="1"/>
      <c r="AY436" s="1"/>
      <c r="AZ436" s="1"/>
      <c r="BA436" s="1"/>
    </row>
    <row r="437" spans="2:53" ht="11.45" customHeight="1">
      <c r="B437" s="513"/>
      <c r="C437" s="501"/>
      <c r="D437" s="502"/>
      <c r="E437" s="502"/>
      <c r="F437" s="502"/>
      <c r="G437" s="502"/>
      <c r="H437" s="502"/>
      <c r="I437" s="502"/>
      <c r="J437" s="502"/>
      <c r="K437" s="502"/>
      <c r="L437" s="502"/>
      <c r="M437" s="502"/>
      <c r="N437" s="503"/>
      <c r="O437" s="741"/>
      <c r="P437" s="741"/>
      <c r="Q437" s="741"/>
      <c r="R437" s="741"/>
      <c r="S437" s="741"/>
      <c r="T437" s="741"/>
      <c r="U437" s="741"/>
      <c r="V437" s="741"/>
      <c r="W437" s="741"/>
      <c r="X437" s="741"/>
      <c r="Y437" s="748"/>
      <c r="Z437" s="749"/>
      <c r="AA437" s="749"/>
      <c r="AB437" s="750"/>
      <c r="AC437" s="741"/>
      <c r="AD437" s="741"/>
      <c r="AE437" s="741"/>
      <c r="AF437" s="741"/>
      <c r="AG437" s="511"/>
      <c r="AH437" s="509"/>
      <c r="AI437" s="509"/>
      <c r="AJ437" s="509"/>
      <c r="AK437" s="509"/>
      <c r="AL437" s="509"/>
      <c r="AM437" s="509"/>
      <c r="AN437" s="510"/>
      <c r="AO437" s="14"/>
      <c r="AP437" s="14"/>
      <c r="AW437" s="1"/>
      <c r="AX437" s="1"/>
      <c r="AY437" s="1"/>
      <c r="AZ437" s="1"/>
      <c r="BA437" s="1"/>
    </row>
    <row r="438" spans="2:53" ht="13.35" customHeight="1">
      <c r="B438" s="295">
        <v>2</v>
      </c>
      <c r="C438" s="292" t="s">
        <v>304</v>
      </c>
      <c r="D438" s="291"/>
      <c r="E438" s="291"/>
      <c r="F438" s="146"/>
      <c r="G438" s="146"/>
      <c r="H438" s="146"/>
      <c r="I438" s="146"/>
      <c r="J438" s="146"/>
      <c r="K438" s="146"/>
      <c r="L438" s="146"/>
      <c r="M438" s="146"/>
      <c r="N438" s="147"/>
      <c r="O438" s="751">
        <f>SUM(T438:AF438)</f>
        <v>0</v>
      </c>
      <c r="P438" s="751"/>
      <c r="Q438" s="751"/>
      <c r="R438" s="751"/>
      <c r="S438" s="751"/>
      <c r="T438" s="751">
        <f>SUM(T439:X455)</f>
        <v>0</v>
      </c>
      <c r="U438" s="751"/>
      <c r="V438" s="751"/>
      <c r="W438" s="751"/>
      <c r="X438" s="751"/>
      <c r="Y438" s="752">
        <f>SUM(Y439:AB455)</f>
        <v>0</v>
      </c>
      <c r="Z438" s="753"/>
      <c r="AA438" s="753"/>
      <c r="AB438" s="754"/>
      <c r="AC438" s="751">
        <f>SUM(AC439:AF455)</f>
        <v>0</v>
      </c>
      <c r="AD438" s="751"/>
      <c r="AE438" s="751"/>
      <c r="AF438" s="751"/>
      <c r="AG438" s="1348"/>
      <c r="AH438" s="1349"/>
      <c r="AI438" s="1349"/>
      <c r="AJ438" s="1349"/>
      <c r="AK438" s="1349"/>
      <c r="AL438" s="1349"/>
      <c r="AM438" s="1349"/>
      <c r="AN438" s="1350"/>
      <c r="AO438" s="14"/>
      <c r="AP438" s="14"/>
      <c r="AW438" s="1"/>
      <c r="AX438" s="1"/>
      <c r="AY438" s="1"/>
      <c r="AZ438" s="1"/>
      <c r="BA438" s="1"/>
    </row>
    <row r="439" spans="2:53" ht="11.45" customHeight="1">
      <c r="B439" s="130" t="s">
        <v>287</v>
      </c>
      <c r="C439" s="737"/>
      <c r="D439" s="737"/>
      <c r="E439" s="737"/>
      <c r="F439" s="737"/>
      <c r="G439" s="737"/>
      <c r="H439" s="738" t="s">
        <v>288</v>
      </c>
      <c r="I439" s="738"/>
      <c r="J439" s="738"/>
      <c r="K439" s="738"/>
      <c r="L439" s="738"/>
      <c r="M439" s="738"/>
      <c r="N439" s="739"/>
      <c r="O439" s="755">
        <f t="shared" ref="O439:O453" si="5">T439+Y439+AC439</f>
        <v>0</v>
      </c>
      <c r="P439" s="755"/>
      <c r="Q439" s="755"/>
      <c r="R439" s="755"/>
      <c r="S439" s="755"/>
      <c r="T439" s="741"/>
      <c r="U439" s="741"/>
      <c r="V439" s="741"/>
      <c r="W439" s="741"/>
      <c r="X439" s="741"/>
      <c r="Y439" s="748"/>
      <c r="Z439" s="749"/>
      <c r="AA439" s="749"/>
      <c r="AB439" s="750"/>
      <c r="AC439" s="741"/>
      <c r="AD439" s="741"/>
      <c r="AE439" s="741"/>
      <c r="AF439" s="741"/>
      <c r="AG439" s="1345"/>
      <c r="AH439" s="1346"/>
      <c r="AI439" s="1346"/>
      <c r="AJ439" s="1346"/>
      <c r="AK439" s="1346"/>
      <c r="AL439" s="1346"/>
      <c r="AM439" s="1346"/>
      <c r="AN439" s="1347"/>
      <c r="AO439" s="14"/>
      <c r="AP439" s="14"/>
      <c r="AW439" s="1"/>
      <c r="AX439" s="1"/>
      <c r="AY439" s="1"/>
      <c r="AZ439" s="1"/>
      <c r="BA439" s="1"/>
    </row>
    <row r="440" spans="2:53" ht="11.45" customHeight="1">
      <c r="B440" s="130" t="s">
        <v>289</v>
      </c>
      <c r="C440" s="737"/>
      <c r="D440" s="737"/>
      <c r="E440" s="737"/>
      <c r="F440" s="737"/>
      <c r="G440" s="737"/>
      <c r="H440" s="738" t="s">
        <v>288</v>
      </c>
      <c r="I440" s="738"/>
      <c r="J440" s="738"/>
      <c r="K440" s="738"/>
      <c r="L440" s="738"/>
      <c r="M440" s="738"/>
      <c r="N440" s="739"/>
      <c r="O440" s="755">
        <f t="shared" si="5"/>
        <v>0</v>
      </c>
      <c r="P440" s="755"/>
      <c r="Q440" s="755"/>
      <c r="R440" s="755"/>
      <c r="S440" s="755"/>
      <c r="T440" s="741"/>
      <c r="U440" s="741"/>
      <c r="V440" s="741"/>
      <c r="W440" s="741"/>
      <c r="X440" s="741"/>
      <c r="Y440" s="748"/>
      <c r="Z440" s="749"/>
      <c r="AA440" s="749"/>
      <c r="AB440" s="750"/>
      <c r="AC440" s="741"/>
      <c r="AD440" s="741"/>
      <c r="AE440" s="741"/>
      <c r="AF440" s="741"/>
      <c r="AG440" s="1345"/>
      <c r="AH440" s="1346"/>
      <c r="AI440" s="1346"/>
      <c r="AJ440" s="1346"/>
      <c r="AK440" s="1346"/>
      <c r="AL440" s="1346"/>
      <c r="AM440" s="1346"/>
      <c r="AN440" s="1347"/>
      <c r="AO440" s="14"/>
      <c r="AP440" s="14"/>
      <c r="AW440" s="1"/>
      <c r="AX440" s="1"/>
      <c r="AY440" s="1"/>
      <c r="AZ440" s="1"/>
      <c r="BA440" s="1"/>
    </row>
    <row r="441" spans="2:53" ht="11.45" customHeight="1">
      <c r="B441" s="130" t="s">
        <v>290</v>
      </c>
      <c r="C441" s="737"/>
      <c r="D441" s="737"/>
      <c r="E441" s="737"/>
      <c r="F441" s="737"/>
      <c r="G441" s="737"/>
      <c r="H441" s="738" t="s">
        <v>288</v>
      </c>
      <c r="I441" s="738"/>
      <c r="J441" s="738"/>
      <c r="K441" s="738"/>
      <c r="L441" s="738"/>
      <c r="M441" s="738"/>
      <c r="N441" s="739"/>
      <c r="O441" s="755">
        <f t="shared" si="5"/>
        <v>0</v>
      </c>
      <c r="P441" s="755"/>
      <c r="Q441" s="755"/>
      <c r="R441" s="755"/>
      <c r="S441" s="755"/>
      <c r="T441" s="741"/>
      <c r="U441" s="741"/>
      <c r="V441" s="741"/>
      <c r="W441" s="741"/>
      <c r="X441" s="741"/>
      <c r="Y441" s="748"/>
      <c r="Z441" s="749"/>
      <c r="AA441" s="749"/>
      <c r="AB441" s="750"/>
      <c r="AC441" s="741"/>
      <c r="AD441" s="741"/>
      <c r="AE441" s="741"/>
      <c r="AF441" s="741"/>
      <c r="AG441" s="1345"/>
      <c r="AH441" s="1346"/>
      <c r="AI441" s="1346"/>
      <c r="AJ441" s="1346"/>
      <c r="AK441" s="1346"/>
      <c r="AL441" s="1346"/>
      <c r="AM441" s="1346"/>
      <c r="AN441" s="1347"/>
      <c r="AO441" s="14"/>
      <c r="AP441" s="14"/>
      <c r="AW441" s="1"/>
      <c r="AX441" s="1"/>
      <c r="AY441" s="1"/>
      <c r="AZ441" s="1"/>
      <c r="BA441" s="1"/>
    </row>
    <row r="442" spans="2:53" ht="11.45" customHeight="1">
      <c r="B442" s="130" t="s">
        <v>291</v>
      </c>
      <c r="C442" s="737"/>
      <c r="D442" s="737"/>
      <c r="E442" s="737"/>
      <c r="F442" s="737"/>
      <c r="G442" s="737"/>
      <c r="H442" s="738" t="s">
        <v>288</v>
      </c>
      <c r="I442" s="738"/>
      <c r="J442" s="738"/>
      <c r="K442" s="738"/>
      <c r="L442" s="738"/>
      <c r="M442" s="738"/>
      <c r="N442" s="739"/>
      <c r="O442" s="755">
        <f t="shared" si="5"/>
        <v>0</v>
      </c>
      <c r="P442" s="755"/>
      <c r="Q442" s="755"/>
      <c r="R442" s="755"/>
      <c r="S442" s="755"/>
      <c r="T442" s="741"/>
      <c r="U442" s="741"/>
      <c r="V442" s="741"/>
      <c r="W442" s="741"/>
      <c r="X442" s="741"/>
      <c r="Y442" s="748"/>
      <c r="Z442" s="749"/>
      <c r="AA442" s="749"/>
      <c r="AB442" s="750"/>
      <c r="AC442" s="741"/>
      <c r="AD442" s="741"/>
      <c r="AE442" s="741"/>
      <c r="AF442" s="741"/>
      <c r="AG442" s="1345"/>
      <c r="AH442" s="1346"/>
      <c r="AI442" s="1346"/>
      <c r="AJ442" s="1346"/>
      <c r="AK442" s="1346"/>
      <c r="AL442" s="1346"/>
      <c r="AM442" s="1346"/>
      <c r="AN442" s="1347"/>
      <c r="AO442" s="14"/>
      <c r="AP442" s="14"/>
      <c r="AW442" s="1"/>
      <c r="AX442" s="1"/>
      <c r="AY442" s="1"/>
      <c r="AZ442" s="1"/>
      <c r="BA442" s="1"/>
    </row>
    <row r="443" spans="2:53" ht="11.45" customHeight="1">
      <c r="B443" s="130" t="s">
        <v>292</v>
      </c>
      <c r="C443" s="737"/>
      <c r="D443" s="737"/>
      <c r="E443" s="737"/>
      <c r="F443" s="737"/>
      <c r="G443" s="737"/>
      <c r="H443" s="738" t="s">
        <v>288</v>
      </c>
      <c r="I443" s="738"/>
      <c r="J443" s="738"/>
      <c r="K443" s="738"/>
      <c r="L443" s="738"/>
      <c r="M443" s="738"/>
      <c r="N443" s="739"/>
      <c r="O443" s="755">
        <f t="shared" si="5"/>
        <v>0</v>
      </c>
      <c r="P443" s="755"/>
      <c r="Q443" s="755"/>
      <c r="R443" s="755"/>
      <c r="S443" s="755"/>
      <c r="T443" s="741"/>
      <c r="U443" s="741"/>
      <c r="V443" s="741"/>
      <c r="W443" s="741"/>
      <c r="X443" s="741"/>
      <c r="Y443" s="748"/>
      <c r="Z443" s="749"/>
      <c r="AA443" s="749"/>
      <c r="AB443" s="750"/>
      <c r="AC443" s="741"/>
      <c r="AD443" s="741"/>
      <c r="AE443" s="741"/>
      <c r="AF443" s="741"/>
      <c r="AG443" s="1345"/>
      <c r="AH443" s="1346"/>
      <c r="AI443" s="1346"/>
      <c r="AJ443" s="1346"/>
      <c r="AK443" s="1346"/>
      <c r="AL443" s="1346"/>
      <c r="AM443" s="1346"/>
      <c r="AN443" s="1347"/>
      <c r="AO443" s="14"/>
      <c r="AP443" s="14"/>
      <c r="AW443" s="1"/>
      <c r="AX443" s="1"/>
      <c r="AY443" s="1"/>
      <c r="AZ443" s="1"/>
      <c r="BA443" s="1"/>
    </row>
    <row r="444" spans="2:53" ht="11.45" customHeight="1">
      <c r="B444" s="130" t="s">
        <v>293</v>
      </c>
      <c r="C444" s="737"/>
      <c r="D444" s="737"/>
      <c r="E444" s="737"/>
      <c r="F444" s="737"/>
      <c r="G444" s="737"/>
      <c r="H444" s="738" t="s">
        <v>288</v>
      </c>
      <c r="I444" s="738"/>
      <c r="J444" s="738"/>
      <c r="K444" s="738"/>
      <c r="L444" s="738"/>
      <c r="M444" s="738"/>
      <c r="N444" s="739"/>
      <c r="O444" s="755">
        <f t="shared" si="5"/>
        <v>0</v>
      </c>
      <c r="P444" s="755"/>
      <c r="Q444" s="755"/>
      <c r="R444" s="755"/>
      <c r="S444" s="755"/>
      <c r="T444" s="741"/>
      <c r="U444" s="741"/>
      <c r="V444" s="741"/>
      <c r="W444" s="741"/>
      <c r="X444" s="741"/>
      <c r="Y444" s="748"/>
      <c r="Z444" s="749"/>
      <c r="AA444" s="749"/>
      <c r="AB444" s="750"/>
      <c r="AC444" s="741"/>
      <c r="AD444" s="741"/>
      <c r="AE444" s="741"/>
      <c r="AF444" s="741"/>
      <c r="AG444" s="1345"/>
      <c r="AH444" s="1346"/>
      <c r="AI444" s="1346"/>
      <c r="AJ444" s="1346"/>
      <c r="AK444" s="1346"/>
      <c r="AL444" s="1346"/>
      <c r="AM444" s="1346"/>
      <c r="AN444" s="1347"/>
      <c r="AO444" s="14"/>
      <c r="AP444" s="14"/>
      <c r="AW444" s="1"/>
      <c r="AX444" s="1"/>
      <c r="AY444" s="1"/>
      <c r="AZ444" s="1"/>
      <c r="BA444" s="1"/>
    </row>
    <row r="445" spans="2:53" ht="11.45" customHeight="1">
      <c r="B445" s="130" t="s">
        <v>294</v>
      </c>
      <c r="C445" s="737"/>
      <c r="D445" s="737"/>
      <c r="E445" s="737"/>
      <c r="F445" s="737"/>
      <c r="G445" s="737"/>
      <c r="H445" s="738" t="s">
        <v>288</v>
      </c>
      <c r="I445" s="738"/>
      <c r="J445" s="738"/>
      <c r="K445" s="738"/>
      <c r="L445" s="738"/>
      <c r="M445" s="738"/>
      <c r="N445" s="739"/>
      <c r="O445" s="755">
        <f t="shared" si="5"/>
        <v>0</v>
      </c>
      <c r="P445" s="755"/>
      <c r="Q445" s="755"/>
      <c r="R445" s="755"/>
      <c r="S445" s="755"/>
      <c r="T445" s="741"/>
      <c r="U445" s="741"/>
      <c r="V445" s="741"/>
      <c r="W445" s="741"/>
      <c r="X445" s="741"/>
      <c r="Y445" s="748"/>
      <c r="Z445" s="749"/>
      <c r="AA445" s="749"/>
      <c r="AB445" s="750"/>
      <c r="AC445" s="741"/>
      <c r="AD445" s="741"/>
      <c r="AE445" s="741"/>
      <c r="AF445" s="741"/>
      <c r="AG445" s="1345"/>
      <c r="AH445" s="1346"/>
      <c r="AI445" s="1346"/>
      <c r="AJ445" s="1346"/>
      <c r="AK445" s="1346"/>
      <c r="AL445" s="1346"/>
      <c r="AM445" s="1346"/>
      <c r="AN445" s="1347"/>
      <c r="AO445" s="14"/>
      <c r="AP445" s="14"/>
      <c r="AW445" s="1"/>
      <c r="AX445" s="1"/>
      <c r="AY445" s="1"/>
      <c r="AZ445" s="1"/>
      <c r="BA445" s="1"/>
    </row>
    <row r="446" spans="2:53" ht="11.45" customHeight="1">
      <c r="B446" s="130" t="s">
        <v>295</v>
      </c>
      <c r="C446" s="737"/>
      <c r="D446" s="737"/>
      <c r="E446" s="737"/>
      <c r="F446" s="737"/>
      <c r="G446" s="737"/>
      <c r="H446" s="738" t="s">
        <v>288</v>
      </c>
      <c r="I446" s="738"/>
      <c r="J446" s="738"/>
      <c r="K446" s="738"/>
      <c r="L446" s="738"/>
      <c r="M446" s="738"/>
      <c r="N446" s="739"/>
      <c r="O446" s="755">
        <f t="shared" si="5"/>
        <v>0</v>
      </c>
      <c r="P446" s="755"/>
      <c r="Q446" s="755"/>
      <c r="R446" s="755"/>
      <c r="S446" s="755"/>
      <c r="T446" s="741"/>
      <c r="U446" s="741"/>
      <c r="V446" s="741"/>
      <c r="W446" s="741"/>
      <c r="X446" s="741"/>
      <c r="Y446" s="748"/>
      <c r="Z446" s="749"/>
      <c r="AA446" s="749"/>
      <c r="AB446" s="750"/>
      <c r="AC446" s="741"/>
      <c r="AD446" s="741"/>
      <c r="AE446" s="741"/>
      <c r="AF446" s="741"/>
      <c r="AG446" s="1345"/>
      <c r="AH446" s="1346"/>
      <c r="AI446" s="1346"/>
      <c r="AJ446" s="1346"/>
      <c r="AK446" s="1346"/>
      <c r="AL446" s="1346"/>
      <c r="AM446" s="1346"/>
      <c r="AN446" s="1347"/>
      <c r="AO446" s="14"/>
      <c r="AP446" s="14"/>
      <c r="AW446" s="1"/>
      <c r="AX446" s="1"/>
      <c r="AY446" s="1"/>
      <c r="AZ446" s="1"/>
      <c r="BA446" s="1"/>
    </row>
    <row r="447" spans="2:53" ht="11.45" customHeight="1">
      <c r="B447" s="130" t="s">
        <v>296</v>
      </c>
      <c r="C447" s="737"/>
      <c r="D447" s="737"/>
      <c r="E447" s="737"/>
      <c r="F447" s="737"/>
      <c r="G447" s="737"/>
      <c r="H447" s="738" t="s">
        <v>288</v>
      </c>
      <c r="I447" s="738"/>
      <c r="J447" s="738"/>
      <c r="K447" s="738"/>
      <c r="L447" s="738"/>
      <c r="M447" s="738"/>
      <c r="N447" s="739"/>
      <c r="O447" s="755">
        <f t="shared" si="5"/>
        <v>0</v>
      </c>
      <c r="P447" s="755"/>
      <c r="Q447" s="755"/>
      <c r="R447" s="755"/>
      <c r="S447" s="755"/>
      <c r="T447" s="741"/>
      <c r="U447" s="741"/>
      <c r="V447" s="741"/>
      <c r="W447" s="741"/>
      <c r="X447" s="741"/>
      <c r="Y447" s="748"/>
      <c r="Z447" s="749"/>
      <c r="AA447" s="749"/>
      <c r="AB447" s="750"/>
      <c r="AC447" s="741"/>
      <c r="AD447" s="741"/>
      <c r="AE447" s="741"/>
      <c r="AF447" s="741"/>
      <c r="AG447" s="1345"/>
      <c r="AH447" s="1346"/>
      <c r="AI447" s="1346"/>
      <c r="AJ447" s="1346"/>
      <c r="AK447" s="1346"/>
      <c r="AL447" s="1346"/>
      <c r="AM447" s="1346"/>
      <c r="AN447" s="1347"/>
      <c r="AO447" s="14"/>
      <c r="AP447" s="14"/>
      <c r="AW447" s="1"/>
      <c r="AX447" s="1"/>
      <c r="AY447" s="1"/>
      <c r="AZ447" s="1"/>
      <c r="BA447" s="1"/>
    </row>
    <row r="448" spans="2:53" ht="11.45" customHeight="1">
      <c r="B448" s="130" t="s">
        <v>297</v>
      </c>
      <c r="C448" s="737"/>
      <c r="D448" s="737"/>
      <c r="E448" s="737"/>
      <c r="F448" s="737"/>
      <c r="G448" s="737"/>
      <c r="H448" s="738" t="s">
        <v>288</v>
      </c>
      <c r="I448" s="738"/>
      <c r="J448" s="738"/>
      <c r="K448" s="738"/>
      <c r="L448" s="738"/>
      <c r="M448" s="738"/>
      <c r="N448" s="739"/>
      <c r="O448" s="755">
        <f t="shared" si="5"/>
        <v>0</v>
      </c>
      <c r="P448" s="755"/>
      <c r="Q448" s="755"/>
      <c r="R448" s="755"/>
      <c r="S448" s="755"/>
      <c r="T448" s="741"/>
      <c r="U448" s="741"/>
      <c r="V448" s="741"/>
      <c r="W448" s="741"/>
      <c r="X448" s="741"/>
      <c r="Y448" s="748"/>
      <c r="Z448" s="749"/>
      <c r="AA448" s="749"/>
      <c r="AB448" s="750"/>
      <c r="AC448" s="741"/>
      <c r="AD448" s="741"/>
      <c r="AE448" s="741"/>
      <c r="AF448" s="741"/>
      <c r="AG448" s="1345"/>
      <c r="AH448" s="1346"/>
      <c r="AI448" s="1346"/>
      <c r="AJ448" s="1346"/>
      <c r="AK448" s="1346"/>
      <c r="AL448" s="1346"/>
      <c r="AM448" s="1346"/>
      <c r="AN448" s="1347"/>
      <c r="AO448" s="14"/>
      <c r="AP448" s="14"/>
      <c r="AW448" s="1"/>
      <c r="AX448" s="1"/>
      <c r="AY448" s="1"/>
      <c r="AZ448" s="1"/>
      <c r="BA448" s="1"/>
    </row>
    <row r="449" spans="2:53" ht="11.45" customHeight="1">
      <c r="B449" s="130" t="s">
        <v>298</v>
      </c>
      <c r="C449" s="737"/>
      <c r="D449" s="737"/>
      <c r="E449" s="737"/>
      <c r="F449" s="737"/>
      <c r="G449" s="737"/>
      <c r="H449" s="738" t="s">
        <v>288</v>
      </c>
      <c r="I449" s="738"/>
      <c r="J449" s="738"/>
      <c r="K449" s="738"/>
      <c r="L449" s="738"/>
      <c r="M449" s="738"/>
      <c r="N449" s="739"/>
      <c r="O449" s="755">
        <f t="shared" si="5"/>
        <v>0</v>
      </c>
      <c r="P449" s="755"/>
      <c r="Q449" s="755"/>
      <c r="R449" s="755"/>
      <c r="S449" s="755"/>
      <c r="T449" s="741"/>
      <c r="U449" s="741"/>
      <c r="V449" s="741"/>
      <c r="W449" s="741"/>
      <c r="X449" s="741"/>
      <c r="Y449" s="748"/>
      <c r="Z449" s="749"/>
      <c r="AA449" s="749"/>
      <c r="AB449" s="750"/>
      <c r="AC449" s="741"/>
      <c r="AD449" s="741"/>
      <c r="AE449" s="741"/>
      <c r="AF449" s="741"/>
      <c r="AG449" s="1345"/>
      <c r="AH449" s="1346"/>
      <c r="AI449" s="1346"/>
      <c r="AJ449" s="1346"/>
      <c r="AK449" s="1346"/>
      <c r="AL449" s="1346"/>
      <c r="AM449" s="1346"/>
      <c r="AN449" s="1347"/>
      <c r="AO449" s="14"/>
      <c r="AP449" s="14"/>
      <c r="AW449" s="1"/>
      <c r="AX449" s="1"/>
      <c r="AY449" s="1"/>
      <c r="AZ449" s="1"/>
      <c r="BA449" s="1"/>
    </row>
    <row r="450" spans="2:53" ht="11.45" customHeight="1">
      <c r="B450" s="130" t="s">
        <v>299</v>
      </c>
      <c r="C450" s="737"/>
      <c r="D450" s="737"/>
      <c r="E450" s="737"/>
      <c r="F450" s="737"/>
      <c r="G450" s="737"/>
      <c r="H450" s="738" t="s">
        <v>288</v>
      </c>
      <c r="I450" s="738"/>
      <c r="J450" s="738"/>
      <c r="K450" s="738"/>
      <c r="L450" s="738"/>
      <c r="M450" s="738"/>
      <c r="N450" s="739"/>
      <c r="O450" s="755">
        <f t="shared" si="5"/>
        <v>0</v>
      </c>
      <c r="P450" s="755"/>
      <c r="Q450" s="755"/>
      <c r="R450" s="755"/>
      <c r="S450" s="755"/>
      <c r="T450" s="741"/>
      <c r="U450" s="741"/>
      <c r="V450" s="741"/>
      <c r="W450" s="741"/>
      <c r="X450" s="741"/>
      <c r="Y450" s="748"/>
      <c r="Z450" s="749"/>
      <c r="AA450" s="749"/>
      <c r="AB450" s="750"/>
      <c r="AC450" s="741"/>
      <c r="AD450" s="741"/>
      <c r="AE450" s="741"/>
      <c r="AF450" s="741"/>
      <c r="AG450" s="1345"/>
      <c r="AH450" s="1346"/>
      <c r="AI450" s="1346"/>
      <c r="AJ450" s="1346"/>
      <c r="AK450" s="1346"/>
      <c r="AL450" s="1346"/>
      <c r="AM450" s="1346"/>
      <c r="AN450" s="1347"/>
      <c r="AO450" s="14"/>
      <c r="AP450" s="14"/>
      <c r="AW450" s="1"/>
      <c r="AX450" s="1"/>
      <c r="AY450" s="1"/>
      <c r="AZ450" s="1"/>
      <c r="BA450" s="1"/>
    </row>
    <row r="451" spans="2:53" ht="11.45" customHeight="1">
      <c r="B451" s="130" t="s">
        <v>300</v>
      </c>
      <c r="C451" s="737"/>
      <c r="D451" s="737"/>
      <c r="E451" s="737"/>
      <c r="F451" s="737"/>
      <c r="G451" s="737"/>
      <c r="H451" s="738" t="s">
        <v>288</v>
      </c>
      <c r="I451" s="738"/>
      <c r="J451" s="738"/>
      <c r="K451" s="738"/>
      <c r="L451" s="738"/>
      <c r="M451" s="738"/>
      <c r="N451" s="739"/>
      <c r="O451" s="755">
        <f t="shared" si="5"/>
        <v>0</v>
      </c>
      <c r="P451" s="755"/>
      <c r="Q451" s="755"/>
      <c r="R451" s="755"/>
      <c r="S451" s="755"/>
      <c r="T451" s="741"/>
      <c r="U451" s="741"/>
      <c r="V451" s="741"/>
      <c r="W451" s="741"/>
      <c r="X451" s="741"/>
      <c r="Y451" s="748"/>
      <c r="Z451" s="749"/>
      <c r="AA451" s="749"/>
      <c r="AB451" s="750"/>
      <c r="AC451" s="741"/>
      <c r="AD451" s="741"/>
      <c r="AE451" s="741"/>
      <c r="AF451" s="741"/>
      <c r="AG451" s="1345"/>
      <c r="AH451" s="1346"/>
      <c r="AI451" s="1346"/>
      <c r="AJ451" s="1346"/>
      <c r="AK451" s="1346"/>
      <c r="AL451" s="1346"/>
      <c r="AM451" s="1346"/>
      <c r="AN451" s="1347"/>
      <c r="AO451" s="14"/>
      <c r="AP451" s="14"/>
      <c r="AW451" s="1"/>
      <c r="AX451" s="1"/>
      <c r="AY451" s="1"/>
      <c r="AZ451" s="1"/>
      <c r="BA451" s="1"/>
    </row>
    <row r="452" spans="2:53" ht="11.45" customHeight="1">
      <c r="B452" s="130" t="s">
        <v>301</v>
      </c>
      <c r="C452" s="737"/>
      <c r="D452" s="737"/>
      <c r="E452" s="737"/>
      <c r="F452" s="737"/>
      <c r="G452" s="737"/>
      <c r="H452" s="738" t="s">
        <v>288</v>
      </c>
      <c r="I452" s="738"/>
      <c r="J452" s="738"/>
      <c r="K452" s="738"/>
      <c r="L452" s="738"/>
      <c r="M452" s="738"/>
      <c r="N452" s="739"/>
      <c r="O452" s="755">
        <f t="shared" si="5"/>
        <v>0</v>
      </c>
      <c r="P452" s="755"/>
      <c r="Q452" s="755"/>
      <c r="R452" s="755"/>
      <c r="S452" s="755"/>
      <c r="T452" s="741"/>
      <c r="U452" s="741"/>
      <c r="V452" s="741"/>
      <c r="W452" s="741"/>
      <c r="X452" s="741"/>
      <c r="Y452" s="748"/>
      <c r="Z452" s="749"/>
      <c r="AA452" s="749"/>
      <c r="AB452" s="750"/>
      <c r="AC452" s="741"/>
      <c r="AD452" s="741"/>
      <c r="AE452" s="741"/>
      <c r="AF452" s="741"/>
      <c r="AG452" s="1345"/>
      <c r="AH452" s="1346"/>
      <c r="AI452" s="1346"/>
      <c r="AJ452" s="1346"/>
      <c r="AK452" s="1346"/>
      <c r="AL452" s="1346"/>
      <c r="AM452" s="1346"/>
      <c r="AN452" s="1347"/>
      <c r="AO452" s="14"/>
      <c r="AP452" s="14"/>
      <c r="AW452" s="1"/>
      <c r="AX452" s="1"/>
      <c r="AY452" s="1"/>
      <c r="AZ452" s="1"/>
      <c r="BA452" s="1"/>
    </row>
    <row r="453" spans="2:53" ht="11.45" customHeight="1">
      <c r="B453" s="130" t="s">
        <v>302</v>
      </c>
      <c r="C453" s="737"/>
      <c r="D453" s="737"/>
      <c r="E453" s="737"/>
      <c r="F453" s="737"/>
      <c r="G453" s="737"/>
      <c r="H453" s="738" t="s">
        <v>288</v>
      </c>
      <c r="I453" s="738"/>
      <c r="J453" s="738"/>
      <c r="K453" s="738"/>
      <c r="L453" s="738"/>
      <c r="M453" s="738"/>
      <c r="N453" s="739"/>
      <c r="O453" s="755">
        <f t="shared" si="5"/>
        <v>0</v>
      </c>
      <c r="P453" s="755"/>
      <c r="Q453" s="755"/>
      <c r="R453" s="755"/>
      <c r="S453" s="755"/>
      <c r="T453" s="741"/>
      <c r="U453" s="741"/>
      <c r="V453" s="741"/>
      <c r="W453" s="741"/>
      <c r="X453" s="741"/>
      <c r="Y453" s="748"/>
      <c r="Z453" s="749"/>
      <c r="AA453" s="749"/>
      <c r="AB453" s="750"/>
      <c r="AC453" s="741"/>
      <c r="AD453" s="741"/>
      <c r="AE453" s="741"/>
      <c r="AF453" s="741"/>
      <c r="AG453" s="1345"/>
      <c r="AH453" s="1346"/>
      <c r="AI453" s="1346"/>
      <c r="AJ453" s="1346"/>
      <c r="AK453" s="1346"/>
      <c r="AL453" s="1346"/>
      <c r="AM453" s="1346"/>
      <c r="AN453" s="1347"/>
      <c r="AO453" s="14"/>
      <c r="AP453" s="14"/>
      <c r="AW453" s="1"/>
      <c r="AX453" s="1"/>
      <c r="AY453" s="1"/>
      <c r="AZ453" s="1"/>
      <c r="BA453" s="1"/>
    </row>
    <row r="454" spans="2:53" ht="11.45" customHeight="1">
      <c r="B454" s="130" t="s">
        <v>303</v>
      </c>
      <c r="C454" s="737"/>
      <c r="D454" s="737"/>
      <c r="E454" s="737"/>
      <c r="F454" s="737"/>
      <c r="G454" s="737"/>
      <c r="H454" s="738" t="s">
        <v>288</v>
      </c>
      <c r="I454" s="738"/>
      <c r="J454" s="738"/>
      <c r="K454" s="738"/>
      <c r="L454" s="738"/>
      <c r="M454" s="738"/>
      <c r="N454" s="739"/>
      <c r="O454" s="755">
        <f>T454+Y454+AC454</f>
        <v>0</v>
      </c>
      <c r="P454" s="755"/>
      <c r="Q454" s="755"/>
      <c r="R454" s="755"/>
      <c r="S454" s="755"/>
      <c r="T454" s="741"/>
      <c r="U454" s="741"/>
      <c r="V454" s="741"/>
      <c r="W454" s="741"/>
      <c r="X454" s="741"/>
      <c r="Y454" s="748"/>
      <c r="Z454" s="749"/>
      <c r="AA454" s="749"/>
      <c r="AB454" s="750"/>
      <c r="AC454" s="741"/>
      <c r="AD454" s="741"/>
      <c r="AE454" s="741"/>
      <c r="AF454" s="741"/>
      <c r="AG454" s="1345"/>
      <c r="AH454" s="1346"/>
      <c r="AI454" s="1346"/>
      <c r="AJ454" s="1346"/>
      <c r="AK454" s="1346"/>
      <c r="AL454" s="1346"/>
      <c r="AM454" s="1346"/>
      <c r="AN454" s="1347"/>
      <c r="AO454" s="14"/>
      <c r="AP454" s="14"/>
      <c r="AW454" s="1"/>
      <c r="AX454" s="1"/>
      <c r="AY454" s="1"/>
      <c r="AZ454" s="1"/>
      <c r="BA454" s="1"/>
    </row>
    <row r="455" spans="2:53" ht="11.45" customHeight="1">
      <c r="B455" s="512"/>
      <c r="C455" s="737"/>
      <c r="D455" s="737"/>
      <c r="E455" s="737"/>
      <c r="F455" s="737"/>
      <c r="G455" s="737"/>
      <c r="H455" s="738"/>
      <c r="I455" s="738"/>
      <c r="J455" s="738"/>
      <c r="K455" s="738"/>
      <c r="L455" s="738"/>
      <c r="M455" s="738"/>
      <c r="N455" s="739"/>
      <c r="O455" s="755">
        <f>T455+Y455+AC455</f>
        <v>0</v>
      </c>
      <c r="P455" s="755"/>
      <c r="Q455" s="755"/>
      <c r="R455" s="755"/>
      <c r="S455" s="755"/>
      <c r="T455" s="741"/>
      <c r="U455" s="741"/>
      <c r="V455" s="741"/>
      <c r="W455" s="741"/>
      <c r="X455" s="741"/>
      <c r="Y455" s="748"/>
      <c r="Z455" s="749"/>
      <c r="AA455" s="749"/>
      <c r="AB455" s="750"/>
      <c r="AC455" s="741"/>
      <c r="AD455" s="741"/>
      <c r="AE455" s="741"/>
      <c r="AF455" s="741"/>
      <c r="AG455" s="1345"/>
      <c r="AH455" s="1346"/>
      <c r="AI455" s="1346"/>
      <c r="AJ455" s="1346"/>
      <c r="AK455" s="1346"/>
      <c r="AL455" s="1346"/>
      <c r="AM455" s="1346"/>
      <c r="AN455" s="1347"/>
      <c r="AO455" s="14"/>
      <c r="AP455" s="14"/>
      <c r="AW455" s="1"/>
      <c r="AX455" s="1"/>
      <c r="AY455" s="1"/>
      <c r="AZ455" s="1"/>
      <c r="BA455" s="1"/>
    </row>
    <row r="456" spans="2:53" ht="11.45" customHeight="1">
      <c r="B456" s="513"/>
      <c r="C456" s="501"/>
      <c r="D456" s="501"/>
      <c r="E456" s="500"/>
      <c r="F456" s="500"/>
      <c r="G456" s="500"/>
      <c r="H456" s="500"/>
      <c r="I456" s="500"/>
      <c r="J456" s="500"/>
      <c r="K456" s="500"/>
      <c r="L456" s="500"/>
      <c r="M456" s="500"/>
      <c r="N456" s="500"/>
      <c r="O456" s="741"/>
      <c r="P456" s="741"/>
      <c r="Q456" s="741"/>
      <c r="R456" s="741"/>
      <c r="S456" s="741"/>
      <c r="T456" s="741"/>
      <c r="U456" s="741"/>
      <c r="V456" s="741"/>
      <c r="W456" s="741"/>
      <c r="X456" s="741"/>
      <c r="Y456" s="748"/>
      <c r="Z456" s="749"/>
      <c r="AA456" s="749"/>
      <c r="AB456" s="750"/>
      <c r="AC456" s="741"/>
      <c r="AD456" s="741"/>
      <c r="AE456" s="741"/>
      <c r="AF456" s="741"/>
      <c r="AG456" s="514"/>
      <c r="AH456" s="515"/>
      <c r="AI456" s="515"/>
      <c r="AJ456" s="515"/>
      <c r="AK456" s="515"/>
      <c r="AL456" s="515"/>
      <c r="AM456" s="515"/>
      <c r="AN456" s="516"/>
      <c r="AO456" s="14"/>
      <c r="AP456" s="14"/>
      <c r="AW456" s="1"/>
      <c r="AX456" s="1"/>
      <c r="AY456" s="1"/>
      <c r="AZ456" s="1"/>
      <c r="BA456" s="1"/>
    </row>
    <row r="457" spans="2:53" ht="13.35" customHeight="1">
      <c r="B457" s="295">
        <v>3</v>
      </c>
      <c r="C457" s="296" t="s">
        <v>305</v>
      </c>
      <c r="D457" s="141"/>
      <c r="E457" s="141"/>
      <c r="F457" s="141"/>
      <c r="G457" s="141"/>
      <c r="H457" s="141"/>
      <c r="I457" s="141"/>
      <c r="J457" s="141"/>
      <c r="K457" s="141"/>
      <c r="L457" s="141"/>
      <c r="M457" s="141"/>
      <c r="N457" s="142"/>
      <c r="O457" s="751">
        <f>SUM(T457:AF457)</f>
        <v>0</v>
      </c>
      <c r="P457" s="751"/>
      <c r="Q457" s="751"/>
      <c r="R457" s="751"/>
      <c r="S457" s="751"/>
      <c r="T457" s="751">
        <f>SUM(T458:X478)</f>
        <v>0</v>
      </c>
      <c r="U457" s="751"/>
      <c r="V457" s="751"/>
      <c r="W457" s="751"/>
      <c r="X457" s="751"/>
      <c r="Y457" s="752">
        <f>SUM(Y458:AB478)</f>
        <v>0</v>
      </c>
      <c r="Z457" s="753"/>
      <c r="AA457" s="753"/>
      <c r="AB457" s="754"/>
      <c r="AC457" s="751">
        <f>SUM(AC458:AF478)</f>
        <v>0</v>
      </c>
      <c r="AD457" s="751"/>
      <c r="AE457" s="751"/>
      <c r="AF457" s="751"/>
      <c r="AG457" s="1351"/>
      <c r="AH457" s="1352"/>
      <c r="AI457" s="1352"/>
      <c r="AJ457" s="1352"/>
      <c r="AK457" s="1352"/>
      <c r="AL457" s="1352"/>
      <c r="AM457" s="1352"/>
      <c r="AN457" s="1353"/>
      <c r="AO457" s="14"/>
      <c r="AP457" s="14"/>
      <c r="AW457" s="1"/>
      <c r="AX457" s="1"/>
      <c r="AY457" s="1"/>
      <c r="AZ457" s="1"/>
      <c r="BA457" s="1"/>
    </row>
    <row r="458" spans="2:53" s="15" customFormat="1" ht="10.35" customHeight="1">
      <c r="B458" s="133" t="s">
        <v>287</v>
      </c>
      <c r="C458" s="745"/>
      <c r="D458" s="745"/>
      <c r="E458" s="745"/>
      <c r="F458" s="745"/>
      <c r="G458" s="745"/>
      <c r="H458" s="738" t="s">
        <v>288</v>
      </c>
      <c r="I458" s="738"/>
      <c r="J458" s="738"/>
      <c r="K458" s="738"/>
      <c r="L458" s="738"/>
      <c r="M458" s="738"/>
      <c r="N458" s="739"/>
      <c r="O458" s="746">
        <f t="shared" ref="O458:O469" si="6">T458+Y458+AC458</f>
        <v>0</v>
      </c>
      <c r="P458" s="746"/>
      <c r="Q458" s="746"/>
      <c r="R458" s="746"/>
      <c r="S458" s="746"/>
      <c r="T458" s="747"/>
      <c r="U458" s="747"/>
      <c r="V458" s="747"/>
      <c r="W458" s="747"/>
      <c r="X458" s="747"/>
      <c r="Y458" s="742"/>
      <c r="Z458" s="743"/>
      <c r="AA458" s="743"/>
      <c r="AB458" s="744"/>
      <c r="AC458" s="747"/>
      <c r="AD458" s="747"/>
      <c r="AE458" s="747"/>
      <c r="AF458" s="747"/>
      <c r="AG458" s="1345"/>
      <c r="AH458" s="1346"/>
      <c r="AI458" s="1346"/>
      <c r="AJ458" s="1346"/>
      <c r="AK458" s="1346"/>
      <c r="AL458" s="1346"/>
      <c r="AM458" s="1346"/>
      <c r="AN458" s="1347"/>
      <c r="AQ458" s="132"/>
      <c r="AR458" s="132"/>
      <c r="AS458" s="132"/>
      <c r="AT458" s="132"/>
      <c r="AU458" s="132"/>
      <c r="AV458" s="132"/>
      <c r="AW458" s="132"/>
      <c r="AX458" s="132"/>
      <c r="AY458" s="132"/>
      <c r="AZ458" s="132"/>
      <c r="BA458" s="132"/>
    </row>
    <row r="459" spans="2:53" ht="10.35" customHeight="1">
      <c r="B459" s="130" t="s">
        <v>289</v>
      </c>
      <c r="C459" s="737"/>
      <c r="D459" s="737"/>
      <c r="E459" s="737"/>
      <c r="F459" s="737"/>
      <c r="G459" s="737"/>
      <c r="H459" s="738" t="s">
        <v>288</v>
      </c>
      <c r="I459" s="738"/>
      <c r="J459" s="738"/>
      <c r="K459" s="738"/>
      <c r="L459" s="738"/>
      <c r="M459" s="738"/>
      <c r="N459" s="739"/>
      <c r="O459" s="740">
        <f t="shared" si="6"/>
        <v>0</v>
      </c>
      <c r="P459" s="740"/>
      <c r="Q459" s="740"/>
      <c r="R459" s="740"/>
      <c r="S459" s="740"/>
      <c r="T459" s="741"/>
      <c r="U459" s="741"/>
      <c r="V459" s="741"/>
      <c r="W459" s="741"/>
      <c r="X459" s="741"/>
      <c r="Y459" s="742"/>
      <c r="Z459" s="743"/>
      <c r="AA459" s="743"/>
      <c r="AB459" s="744"/>
      <c r="AC459" s="741"/>
      <c r="AD459" s="741"/>
      <c r="AE459" s="741"/>
      <c r="AF459" s="741"/>
      <c r="AG459" s="1345"/>
      <c r="AH459" s="1346"/>
      <c r="AI459" s="1346"/>
      <c r="AJ459" s="1346"/>
      <c r="AK459" s="1346"/>
      <c r="AL459" s="1346"/>
      <c r="AM459" s="1346"/>
      <c r="AN459" s="1347"/>
      <c r="AO459" s="14"/>
      <c r="AP459" s="14"/>
      <c r="AW459" s="1"/>
      <c r="AX459" s="1"/>
      <c r="AY459" s="1"/>
      <c r="AZ459" s="1"/>
      <c r="BA459" s="1"/>
    </row>
    <row r="460" spans="2:53" ht="10.35" customHeight="1">
      <c r="B460" s="130" t="s">
        <v>290</v>
      </c>
      <c r="C460" s="737"/>
      <c r="D460" s="737"/>
      <c r="E460" s="737"/>
      <c r="F460" s="737"/>
      <c r="G460" s="737"/>
      <c r="H460" s="738" t="s">
        <v>288</v>
      </c>
      <c r="I460" s="738"/>
      <c r="J460" s="738"/>
      <c r="K460" s="738"/>
      <c r="L460" s="738"/>
      <c r="M460" s="738"/>
      <c r="N460" s="739"/>
      <c r="O460" s="740">
        <f t="shared" si="6"/>
        <v>0</v>
      </c>
      <c r="P460" s="740"/>
      <c r="Q460" s="740"/>
      <c r="R460" s="740"/>
      <c r="S460" s="740"/>
      <c r="T460" s="741"/>
      <c r="U460" s="741"/>
      <c r="V460" s="741"/>
      <c r="W460" s="741"/>
      <c r="X460" s="741"/>
      <c r="Y460" s="742"/>
      <c r="Z460" s="743"/>
      <c r="AA460" s="743"/>
      <c r="AB460" s="744"/>
      <c r="AC460" s="741"/>
      <c r="AD460" s="741"/>
      <c r="AE460" s="741"/>
      <c r="AF460" s="741"/>
      <c r="AG460" s="1345"/>
      <c r="AH460" s="1346"/>
      <c r="AI460" s="1346"/>
      <c r="AJ460" s="1346"/>
      <c r="AK460" s="1346"/>
      <c r="AL460" s="1346"/>
      <c r="AM460" s="1346"/>
      <c r="AN460" s="1347"/>
      <c r="AO460" s="14"/>
      <c r="AP460" s="14"/>
      <c r="AW460" s="1"/>
      <c r="AX460" s="1"/>
      <c r="AY460" s="1"/>
      <c r="AZ460" s="1"/>
      <c r="BA460" s="1"/>
    </row>
    <row r="461" spans="2:53" ht="10.35" customHeight="1">
      <c r="B461" s="130" t="s">
        <v>291</v>
      </c>
      <c r="C461" s="737"/>
      <c r="D461" s="737"/>
      <c r="E461" s="737"/>
      <c r="F461" s="737"/>
      <c r="G461" s="737"/>
      <c r="H461" s="738" t="s">
        <v>288</v>
      </c>
      <c r="I461" s="738"/>
      <c r="J461" s="738"/>
      <c r="K461" s="738"/>
      <c r="L461" s="738"/>
      <c r="M461" s="738"/>
      <c r="N461" s="739"/>
      <c r="O461" s="740">
        <f t="shared" si="6"/>
        <v>0</v>
      </c>
      <c r="P461" s="740"/>
      <c r="Q461" s="740"/>
      <c r="R461" s="740"/>
      <c r="S461" s="740"/>
      <c r="T461" s="741"/>
      <c r="U461" s="741"/>
      <c r="V461" s="741"/>
      <c r="W461" s="741"/>
      <c r="X461" s="741"/>
      <c r="Y461" s="742"/>
      <c r="Z461" s="743"/>
      <c r="AA461" s="743"/>
      <c r="AB461" s="744"/>
      <c r="AC461" s="741"/>
      <c r="AD461" s="741"/>
      <c r="AE461" s="741"/>
      <c r="AF461" s="741"/>
      <c r="AG461" s="1345"/>
      <c r="AH461" s="1346"/>
      <c r="AI461" s="1346"/>
      <c r="AJ461" s="1346"/>
      <c r="AK461" s="1346"/>
      <c r="AL461" s="1346"/>
      <c r="AM461" s="1346"/>
      <c r="AN461" s="1347"/>
      <c r="AO461" s="14"/>
      <c r="AP461" s="14"/>
      <c r="AW461" s="1"/>
      <c r="AX461" s="1"/>
      <c r="AY461" s="1"/>
      <c r="AZ461" s="1"/>
      <c r="BA461" s="1"/>
    </row>
    <row r="462" spans="2:53" ht="10.35" customHeight="1">
      <c r="B462" s="130" t="s">
        <v>292</v>
      </c>
      <c r="C462" s="737"/>
      <c r="D462" s="737"/>
      <c r="E462" s="737"/>
      <c r="F462" s="737"/>
      <c r="G462" s="737"/>
      <c r="H462" s="738" t="s">
        <v>288</v>
      </c>
      <c r="I462" s="738"/>
      <c r="J462" s="738"/>
      <c r="K462" s="738"/>
      <c r="L462" s="738"/>
      <c r="M462" s="738"/>
      <c r="N462" s="739"/>
      <c r="O462" s="740">
        <f t="shared" si="6"/>
        <v>0</v>
      </c>
      <c r="P462" s="740"/>
      <c r="Q462" s="740"/>
      <c r="R462" s="740"/>
      <c r="S462" s="740"/>
      <c r="T462" s="741"/>
      <c r="U462" s="741"/>
      <c r="V462" s="741"/>
      <c r="W462" s="741"/>
      <c r="X462" s="741"/>
      <c r="Y462" s="742"/>
      <c r="Z462" s="743"/>
      <c r="AA462" s="743"/>
      <c r="AB462" s="744"/>
      <c r="AC462" s="741"/>
      <c r="AD462" s="741"/>
      <c r="AE462" s="741"/>
      <c r="AF462" s="741"/>
      <c r="AG462" s="1345"/>
      <c r="AH462" s="1346"/>
      <c r="AI462" s="1346"/>
      <c r="AJ462" s="1346"/>
      <c r="AK462" s="1346"/>
      <c r="AL462" s="1346"/>
      <c r="AM462" s="1346"/>
      <c r="AN462" s="1347"/>
      <c r="AO462" s="14"/>
      <c r="AP462" s="14"/>
      <c r="AW462" s="1"/>
      <c r="AX462" s="1"/>
      <c r="AY462" s="1"/>
      <c r="AZ462" s="1"/>
      <c r="BA462" s="1"/>
    </row>
    <row r="463" spans="2:53" ht="10.35" customHeight="1">
      <c r="B463" s="130" t="s">
        <v>293</v>
      </c>
      <c r="C463" s="737"/>
      <c r="D463" s="737"/>
      <c r="E463" s="737"/>
      <c r="F463" s="737"/>
      <c r="G463" s="737"/>
      <c r="H463" s="738" t="s">
        <v>288</v>
      </c>
      <c r="I463" s="738"/>
      <c r="J463" s="738"/>
      <c r="K463" s="738"/>
      <c r="L463" s="738"/>
      <c r="M463" s="738"/>
      <c r="N463" s="739"/>
      <c r="O463" s="740">
        <f t="shared" si="6"/>
        <v>0</v>
      </c>
      <c r="P463" s="740"/>
      <c r="Q463" s="740"/>
      <c r="R463" s="740"/>
      <c r="S463" s="740"/>
      <c r="T463" s="741"/>
      <c r="U463" s="741"/>
      <c r="V463" s="741"/>
      <c r="W463" s="741"/>
      <c r="X463" s="741"/>
      <c r="Y463" s="742"/>
      <c r="Z463" s="743"/>
      <c r="AA463" s="743"/>
      <c r="AB463" s="744"/>
      <c r="AC463" s="741"/>
      <c r="AD463" s="741"/>
      <c r="AE463" s="741"/>
      <c r="AF463" s="741"/>
      <c r="AG463" s="1345"/>
      <c r="AH463" s="1346"/>
      <c r="AI463" s="1346"/>
      <c r="AJ463" s="1346"/>
      <c r="AK463" s="1346"/>
      <c r="AL463" s="1346"/>
      <c r="AM463" s="1346"/>
      <c r="AN463" s="1347"/>
      <c r="AO463" s="14"/>
      <c r="AP463" s="14"/>
      <c r="AW463" s="1"/>
      <c r="AX463" s="1"/>
      <c r="AY463" s="1"/>
      <c r="AZ463" s="1"/>
      <c r="BA463" s="1"/>
    </row>
    <row r="464" spans="2:53" ht="10.35" customHeight="1">
      <c r="B464" s="130" t="s">
        <v>294</v>
      </c>
      <c r="C464" s="737"/>
      <c r="D464" s="737"/>
      <c r="E464" s="737"/>
      <c r="F464" s="737"/>
      <c r="G464" s="737"/>
      <c r="H464" s="738" t="s">
        <v>288</v>
      </c>
      <c r="I464" s="738"/>
      <c r="J464" s="738"/>
      <c r="K464" s="738"/>
      <c r="L464" s="738"/>
      <c r="M464" s="738"/>
      <c r="N464" s="739"/>
      <c r="O464" s="740">
        <f t="shared" si="6"/>
        <v>0</v>
      </c>
      <c r="P464" s="740"/>
      <c r="Q464" s="740"/>
      <c r="R464" s="740"/>
      <c r="S464" s="740"/>
      <c r="T464" s="741"/>
      <c r="U464" s="741"/>
      <c r="V464" s="741"/>
      <c r="W464" s="741"/>
      <c r="X464" s="741"/>
      <c r="Y464" s="742"/>
      <c r="Z464" s="743"/>
      <c r="AA464" s="743"/>
      <c r="AB464" s="744"/>
      <c r="AC464" s="741"/>
      <c r="AD464" s="741"/>
      <c r="AE464" s="741"/>
      <c r="AF464" s="741"/>
      <c r="AG464" s="1345"/>
      <c r="AH464" s="1346"/>
      <c r="AI464" s="1346"/>
      <c r="AJ464" s="1346"/>
      <c r="AK464" s="1346"/>
      <c r="AL464" s="1346"/>
      <c r="AM464" s="1346"/>
      <c r="AN464" s="1347"/>
      <c r="AO464" s="14"/>
      <c r="AP464" s="14"/>
      <c r="AW464" s="1"/>
      <c r="AX464" s="1"/>
      <c r="AY464" s="1"/>
      <c r="AZ464" s="1"/>
      <c r="BA464" s="1"/>
    </row>
    <row r="465" spans="2:66" ht="10.35" customHeight="1">
      <c r="B465" s="130" t="s">
        <v>295</v>
      </c>
      <c r="C465" s="737"/>
      <c r="D465" s="737"/>
      <c r="E465" s="737"/>
      <c r="F465" s="737"/>
      <c r="G465" s="737"/>
      <c r="H465" s="738" t="s">
        <v>288</v>
      </c>
      <c r="I465" s="738"/>
      <c r="J465" s="738"/>
      <c r="K465" s="738"/>
      <c r="L465" s="738"/>
      <c r="M465" s="738"/>
      <c r="N465" s="739"/>
      <c r="O465" s="740">
        <f t="shared" si="6"/>
        <v>0</v>
      </c>
      <c r="P465" s="740"/>
      <c r="Q465" s="740"/>
      <c r="R465" s="740"/>
      <c r="S465" s="740"/>
      <c r="T465" s="741"/>
      <c r="U465" s="741"/>
      <c r="V465" s="741"/>
      <c r="W465" s="741"/>
      <c r="X465" s="741"/>
      <c r="Y465" s="742"/>
      <c r="Z465" s="743"/>
      <c r="AA465" s="743"/>
      <c r="AB465" s="744"/>
      <c r="AC465" s="741"/>
      <c r="AD465" s="741"/>
      <c r="AE465" s="741"/>
      <c r="AF465" s="741"/>
      <c r="AG465" s="1345"/>
      <c r="AH465" s="1346"/>
      <c r="AI465" s="1346"/>
      <c r="AJ465" s="1346"/>
      <c r="AK465" s="1346"/>
      <c r="AL465" s="1346"/>
      <c r="AM465" s="1346"/>
      <c r="AN465" s="1347"/>
      <c r="AO465" s="14"/>
      <c r="AP465" s="14"/>
      <c r="AW465" s="1"/>
      <c r="AX465" s="1"/>
      <c r="AY465" s="1"/>
      <c r="AZ465" s="1"/>
      <c r="BA465" s="1"/>
    </row>
    <row r="466" spans="2:66" ht="10.35" customHeight="1">
      <c r="B466" s="130" t="s">
        <v>296</v>
      </c>
      <c r="C466" s="737"/>
      <c r="D466" s="737"/>
      <c r="E466" s="737"/>
      <c r="F466" s="737"/>
      <c r="G466" s="737"/>
      <c r="H466" s="738" t="s">
        <v>288</v>
      </c>
      <c r="I466" s="738"/>
      <c r="J466" s="738"/>
      <c r="K466" s="738"/>
      <c r="L466" s="738"/>
      <c r="M466" s="738"/>
      <c r="N466" s="739"/>
      <c r="O466" s="740">
        <f t="shared" si="6"/>
        <v>0</v>
      </c>
      <c r="P466" s="740"/>
      <c r="Q466" s="740"/>
      <c r="R466" s="740"/>
      <c r="S466" s="740"/>
      <c r="T466" s="741"/>
      <c r="U466" s="741"/>
      <c r="V466" s="741"/>
      <c r="W466" s="741"/>
      <c r="X466" s="741"/>
      <c r="Y466" s="742"/>
      <c r="Z466" s="743"/>
      <c r="AA466" s="743"/>
      <c r="AB466" s="744"/>
      <c r="AC466" s="741"/>
      <c r="AD466" s="741"/>
      <c r="AE466" s="741"/>
      <c r="AF466" s="741"/>
      <c r="AG466" s="1345"/>
      <c r="AH466" s="1346"/>
      <c r="AI466" s="1346"/>
      <c r="AJ466" s="1346"/>
      <c r="AK466" s="1346"/>
      <c r="AL466" s="1346"/>
      <c r="AM466" s="1346"/>
      <c r="AN466" s="1347"/>
      <c r="AO466" s="14"/>
      <c r="AP466" s="14"/>
      <c r="AW466" s="1"/>
      <c r="AX466" s="1"/>
      <c r="AY466" s="1"/>
      <c r="AZ466" s="1"/>
      <c r="BA466" s="1"/>
    </row>
    <row r="467" spans="2:66" ht="10.35" customHeight="1">
      <c r="B467" s="130" t="s">
        <v>297</v>
      </c>
      <c r="C467" s="737"/>
      <c r="D467" s="737"/>
      <c r="E467" s="737"/>
      <c r="F467" s="737"/>
      <c r="G467" s="737"/>
      <c r="H467" s="738" t="s">
        <v>288</v>
      </c>
      <c r="I467" s="738"/>
      <c r="J467" s="738"/>
      <c r="K467" s="738"/>
      <c r="L467" s="738"/>
      <c r="M467" s="738"/>
      <c r="N467" s="739"/>
      <c r="O467" s="740">
        <f t="shared" si="6"/>
        <v>0</v>
      </c>
      <c r="P467" s="740"/>
      <c r="Q467" s="740"/>
      <c r="R467" s="740"/>
      <c r="S467" s="740"/>
      <c r="T467" s="741"/>
      <c r="U467" s="741"/>
      <c r="V467" s="741"/>
      <c r="W467" s="741"/>
      <c r="X467" s="741"/>
      <c r="Y467" s="742"/>
      <c r="Z467" s="743"/>
      <c r="AA467" s="743"/>
      <c r="AB467" s="744"/>
      <c r="AC467" s="741"/>
      <c r="AD467" s="741"/>
      <c r="AE467" s="741"/>
      <c r="AF467" s="741"/>
      <c r="AG467" s="1345"/>
      <c r="AH467" s="1346"/>
      <c r="AI467" s="1346"/>
      <c r="AJ467" s="1346"/>
      <c r="AK467" s="1346"/>
      <c r="AL467" s="1346"/>
      <c r="AM467" s="1346"/>
      <c r="AN467" s="1347"/>
      <c r="AO467" s="14"/>
      <c r="AP467" s="14"/>
      <c r="AW467" s="1"/>
      <c r="AX467" s="1"/>
      <c r="AY467" s="1"/>
      <c r="AZ467" s="1"/>
      <c r="BA467" s="1"/>
    </row>
    <row r="468" spans="2:66" s="1" customFormat="1" ht="10.35" customHeight="1">
      <c r="B468" s="130" t="s">
        <v>298</v>
      </c>
      <c r="C468" s="737"/>
      <c r="D468" s="737"/>
      <c r="E468" s="737"/>
      <c r="F468" s="737"/>
      <c r="G468" s="737"/>
      <c r="H468" s="738" t="s">
        <v>288</v>
      </c>
      <c r="I468" s="738"/>
      <c r="J468" s="738"/>
      <c r="K468" s="738"/>
      <c r="L468" s="738"/>
      <c r="M468" s="738"/>
      <c r="N468" s="739"/>
      <c r="O468" s="740">
        <f t="shared" si="6"/>
        <v>0</v>
      </c>
      <c r="P468" s="740"/>
      <c r="Q468" s="740"/>
      <c r="R468" s="740"/>
      <c r="S468" s="740"/>
      <c r="T468" s="741"/>
      <c r="U468" s="741"/>
      <c r="V468" s="741"/>
      <c r="W468" s="741"/>
      <c r="X468" s="741"/>
      <c r="Y468" s="742"/>
      <c r="Z468" s="743"/>
      <c r="AA468" s="743"/>
      <c r="AB468" s="744"/>
      <c r="AC468" s="741"/>
      <c r="AD468" s="741"/>
      <c r="AE468" s="741"/>
      <c r="AF468" s="741"/>
      <c r="AG468" s="1345"/>
      <c r="AH468" s="1346"/>
      <c r="AI468" s="1346"/>
      <c r="AJ468" s="1346"/>
      <c r="AK468" s="1346"/>
      <c r="AL468" s="1346"/>
      <c r="AM468" s="1346"/>
      <c r="AN468" s="1347"/>
      <c r="AO468" s="14"/>
      <c r="AP468" s="14"/>
      <c r="BB468" s="14"/>
      <c r="BC468" s="14"/>
      <c r="BD468" s="14"/>
      <c r="BE468" s="14"/>
      <c r="BF468" s="14"/>
      <c r="BG468" s="14"/>
      <c r="BH468" s="14"/>
      <c r="BI468" s="14"/>
      <c r="BJ468" s="14"/>
      <c r="BK468" s="14"/>
      <c r="BL468" s="14"/>
      <c r="BM468" s="14"/>
      <c r="BN468" s="14"/>
    </row>
    <row r="469" spans="2:66" s="1" customFormat="1" ht="10.35" customHeight="1">
      <c r="B469" s="130" t="s">
        <v>299</v>
      </c>
      <c r="C469" s="737"/>
      <c r="D469" s="737"/>
      <c r="E469" s="737"/>
      <c r="F469" s="737"/>
      <c r="G469" s="737"/>
      <c r="H469" s="738" t="s">
        <v>288</v>
      </c>
      <c r="I469" s="738"/>
      <c r="J469" s="738"/>
      <c r="K469" s="738"/>
      <c r="L469" s="738"/>
      <c r="M469" s="738"/>
      <c r="N469" s="739"/>
      <c r="O469" s="740">
        <f t="shared" si="6"/>
        <v>0</v>
      </c>
      <c r="P469" s="740"/>
      <c r="Q469" s="740"/>
      <c r="R469" s="740"/>
      <c r="S469" s="740"/>
      <c r="T469" s="741"/>
      <c r="U469" s="741"/>
      <c r="V469" s="741"/>
      <c r="W469" s="741"/>
      <c r="X469" s="741"/>
      <c r="Y469" s="742"/>
      <c r="Z469" s="743"/>
      <c r="AA469" s="743"/>
      <c r="AB469" s="744"/>
      <c r="AC469" s="741"/>
      <c r="AD469" s="741"/>
      <c r="AE469" s="741"/>
      <c r="AF469" s="741"/>
      <c r="AG469" s="1345"/>
      <c r="AH469" s="1346"/>
      <c r="AI469" s="1346"/>
      <c r="AJ469" s="1346"/>
      <c r="AK469" s="1346"/>
      <c r="AL469" s="1346"/>
      <c r="AM469" s="1346"/>
      <c r="AN469" s="1347"/>
      <c r="AO469" s="14"/>
      <c r="AP469" s="14"/>
      <c r="BB469" s="14"/>
      <c r="BC469" s="14"/>
      <c r="BD469" s="14"/>
      <c r="BE469" s="14"/>
      <c r="BF469" s="14"/>
      <c r="BG469" s="14"/>
      <c r="BH469" s="14"/>
      <c r="BI469" s="14"/>
      <c r="BJ469" s="14"/>
      <c r="BK469" s="14"/>
      <c r="BL469" s="14"/>
      <c r="BM469" s="14"/>
      <c r="BN469" s="14"/>
    </row>
    <row r="470" spans="2:66" s="1" customFormat="1" ht="10.35" customHeight="1">
      <c r="B470" s="130" t="s">
        <v>300</v>
      </c>
      <c r="C470" s="737"/>
      <c r="D470" s="737"/>
      <c r="E470" s="737"/>
      <c r="F470" s="737"/>
      <c r="G470" s="737"/>
      <c r="H470" s="738" t="s">
        <v>288</v>
      </c>
      <c r="I470" s="738"/>
      <c r="J470" s="738"/>
      <c r="K470" s="738"/>
      <c r="L470" s="738"/>
      <c r="M470" s="738"/>
      <c r="N470" s="739"/>
      <c r="O470" s="740">
        <f>T470+Y470+AC470</f>
        <v>0</v>
      </c>
      <c r="P470" s="740"/>
      <c r="Q470" s="740"/>
      <c r="R470" s="740"/>
      <c r="S470" s="740"/>
      <c r="T470" s="741"/>
      <c r="U470" s="741"/>
      <c r="V470" s="741"/>
      <c r="W470" s="741"/>
      <c r="X470" s="741"/>
      <c r="Y470" s="742"/>
      <c r="Z470" s="743"/>
      <c r="AA470" s="743"/>
      <c r="AB470" s="744"/>
      <c r="AC470" s="741"/>
      <c r="AD470" s="741"/>
      <c r="AE470" s="741"/>
      <c r="AF470" s="741"/>
      <c r="AG470" s="1345"/>
      <c r="AH470" s="1346"/>
      <c r="AI470" s="1346"/>
      <c r="AJ470" s="1346"/>
      <c r="AK470" s="1346"/>
      <c r="AL470" s="1346"/>
      <c r="AM470" s="1346"/>
      <c r="AN470" s="1347"/>
      <c r="AO470" s="14"/>
      <c r="AP470" s="14"/>
      <c r="BB470" s="14"/>
      <c r="BC470" s="14"/>
      <c r="BD470" s="14"/>
      <c r="BE470" s="14"/>
      <c r="BF470" s="14"/>
      <c r="BG470" s="14"/>
      <c r="BH470" s="14"/>
      <c r="BI470" s="14"/>
      <c r="BJ470" s="14"/>
      <c r="BK470" s="14"/>
      <c r="BL470" s="14"/>
      <c r="BM470" s="14"/>
      <c r="BN470" s="14"/>
    </row>
    <row r="471" spans="2:66" s="1" customFormat="1" ht="10.35" customHeight="1">
      <c r="B471" s="130" t="s">
        <v>301</v>
      </c>
      <c r="C471" s="737"/>
      <c r="D471" s="737"/>
      <c r="E471" s="737"/>
      <c r="F471" s="737"/>
      <c r="G471" s="737"/>
      <c r="H471" s="738" t="s">
        <v>288</v>
      </c>
      <c r="I471" s="738"/>
      <c r="J471" s="738"/>
      <c r="K471" s="738"/>
      <c r="L471" s="738"/>
      <c r="M471" s="738"/>
      <c r="N471" s="739"/>
      <c r="O471" s="740">
        <f t="shared" ref="O471:O478" si="7">T471+Y471+AC471</f>
        <v>0</v>
      </c>
      <c r="P471" s="740"/>
      <c r="Q471" s="740"/>
      <c r="R471" s="740"/>
      <c r="S471" s="740"/>
      <c r="T471" s="741"/>
      <c r="U471" s="741"/>
      <c r="V471" s="741"/>
      <c r="W471" s="741"/>
      <c r="X471" s="741"/>
      <c r="Y471" s="742"/>
      <c r="Z471" s="743"/>
      <c r="AA471" s="743"/>
      <c r="AB471" s="744"/>
      <c r="AC471" s="741"/>
      <c r="AD471" s="741"/>
      <c r="AE471" s="741"/>
      <c r="AF471" s="741"/>
      <c r="AG471" s="1345"/>
      <c r="AH471" s="1346"/>
      <c r="AI471" s="1346"/>
      <c r="AJ471" s="1346"/>
      <c r="AK471" s="1346"/>
      <c r="AL471" s="1346"/>
      <c r="AM471" s="1346"/>
      <c r="AN471" s="1347"/>
      <c r="AO471" s="14"/>
      <c r="AP471" s="14"/>
      <c r="BB471" s="14"/>
      <c r="BC471" s="14"/>
      <c r="BD471" s="14"/>
      <c r="BE471" s="14"/>
      <c r="BF471" s="14"/>
      <c r="BG471" s="14"/>
      <c r="BH471" s="14"/>
      <c r="BI471" s="14"/>
      <c r="BJ471" s="14"/>
      <c r="BK471" s="14"/>
      <c r="BL471" s="14"/>
      <c r="BM471" s="14"/>
      <c r="BN471" s="14"/>
    </row>
    <row r="472" spans="2:66" s="1" customFormat="1" ht="10.35" customHeight="1">
      <c r="B472" s="130" t="s">
        <v>306</v>
      </c>
      <c r="C472" s="737"/>
      <c r="D472" s="737"/>
      <c r="E472" s="737"/>
      <c r="F472" s="737"/>
      <c r="G472" s="737"/>
      <c r="H472" s="738" t="s">
        <v>288</v>
      </c>
      <c r="I472" s="738"/>
      <c r="J472" s="738"/>
      <c r="K472" s="738"/>
      <c r="L472" s="738"/>
      <c r="M472" s="738"/>
      <c r="N472" s="739"/>
      <c r="O472" s="740">
        <f t="shared" si="7"/>
        <v>0</v>
      </c>
      <c r="P472" s="740"/>
      <c r="Q472" s="740"/>
      <c r="R472" s="740"/>
      <c r="S472" s="740"/>
      <c r="T472" s="741"/>
      <c r="U472" s="741"/>
      <c r="V472" s="741"/>
      <c r="W472" s="741"/>
      <c r="X472" s="741"/>
      <c r="Y472" s="742"/>
      <c r="Z472" s="743"/>
      <c r="AA472" s="743"/>
      <c r="AB472" s="744"/>
      <c r="AC472" s="741"/>
      <c r="AD472" s="741"/>
      <c r="AE472" s="741"/>
      <c r="AF472" s="741"/>
      <c r="AG472" s="1345"/>
      <c r="AH472" s="1346"/>
      <c r="AI472" s="1346"/>
      <c r="AJ472" s="1346"/>
      <c r="AK472" s="1346"/>
      <c r="AL472" s="1346"/>
      <c r="AM472" s="1346"/>
      <c r="AN472" s="1347"/>
      <c r="AO472" s="14"/>
      <c r="AP472" s="14"/>
      <c r="BB472" s="14"/>
      <c r="BC472" s="14"/>
      <c r="BD472" s="14"/>
      <c r="BE472" s="14"/>
      <c r="BF472" s="14"/>
      <c r="BG472" s="14"/>
      <c r="BH472" s="14"/>
      <c r="BI472" s="14"/>
      <c r="BJ472" s="14"/>
      <c r="BK472" s="14"/>
      <c r="BL472" s="14"/>
      <c r="BM472" s="14"/>
      <c r="BN472" s="14"/>
    </row>
    <row r="473" spans="2:66" s="1" customFormat="1" ht="10.35" customHeight="1">
      <c r="B473" s="130" t="s">
        <v>303</v>
      </c>
      <c r="C473" s="737"/>
      <c r="D473" s="737"/>
      <c r="E473" s="737"/>
      <c r="F473" s="737"/>
      <c r="G473" s="737"/>
      <c r="H473" s="738" t="s">
        <v>288</v>
      </c>
      <c r="I473" s="738"/>
      <c r="J473" s="738"/>
      <c r="K473" s="738"/>
      <c r="L473" s="738"/>
      <c r="M473" s="738"/>
      <c r="N473" s="739"/>
      <c r="O473" s="740">
        <f t="shared" si="7"/>
        <v>0</v>
      </c>
      <c r="P473" s="740"/>
      <c r="Q473" s="740"/>
      <c r="R473" s="740"/>
      <c r="S473" s="740"/>
      <c r="T473" s="741"/>
      <c r="U473" s="741"/>
      <c r="V473" s="741"/>
      <c r="W473" s="741"/>
      <c r="X473" s="741"/>
      <c r="Y473" s="742"/>
      <c r="Z473" s="743"/>
      <c r="AA473" s="743"/>
      <c r="AB473" s="744"/>
      <c r="AC473" s="741"/>
      <c r="AD473" s="741"/>
      <c r="AE473" s="741"/>
      <c r="AF473" s="741"/>
      <c r="AG473" s="1345"/>
      <c r="AH473" s="1346"/>
      <c r="AI473" s="1346"/>
      <c r="AJ473" s="1346"/>
      <c r="AK473" s="1346"/>
      <c r="AL473" s="1346"/>
      <c r="AM473" s="1346"/>
      <c r="AN473" s="1347"/>
      <c r="AO473" s="14"/>
      <c r="AP473" s="14"/>
      <c r="BB473" s="14"/>
      <c r="BC473" s="14"/>
      <c r="BD473" s="14"/>
      <c r="BE473" s="14"/>
      <c r="BF473" s="14"/>
      <c r="BG473" s="14"/>
      <c r="BH473" s="14"/>
      <c r="BI473" s="14"/>
      <c r="BJ473" s="14"/>
      <c r="BK473" s="14"/>
      <c r="BL473" s="14"/>
      <c r="BM473" s="14"/>
      <c r="BN473" s="14"/>
    </row>
    <row r="474" spans="2:66" s="1" customFormat="1" ht="10.35" customHeight="1">
      <c r="B474" s="130" t="s">
        <v>307</v>
      </c>
      <c r="C474" s="737"/>
      <c r="D474" s="737"/>
      <c r="E474" s="737"/>
      <c r="F474" s="737"/>
      <c r="G474" s="737"/>
      <c r="H474" s="738" t="s">
        <v>288</v>
      </c>
      <c r="I474" s="738"/>
      <c r="J474" s="738"/>
      <c r="K474" s="738"/>
      <c r="L474" s="738"/>
      <c r="M474" s="738"/>
      <c r="N474" s="739"/>
      <c r="O474" s="740">
        <f t="shared" si="7"/>
        <v>0</v>
      </c>
      <c r="P474" s="740"/>
      <c r="Q474" s="740"/>
      <c r="R474" s="740"/>
      <c r="S474" s="740"/>
      <c r="T474" s="741"/>
      <c r="U474" s="741"/>
      <c r="V474" s="741"/>
      <c r="W474" s="741"/>
      <c r="X474" s="741"/>
      <c r="Y474" s="742"/>
      <c r="Z474" s="743"/>
      <c r="AA474" s="743"/>
      <c r="AB474" s="744"/>
      <c r="AC474" s="741"/>
      <c r="AD474" s="741"/>
      <c r="AE474" s="741"/>
      <c r="AF474" s="741"/>
      <c r="AG474" s="1345"/>
      <c r="AH474" s="1346"/>
      <c r="AI474" s="1346"/>
      <c r="AJ474" s="1346"/>
      <c r="AK474" s="1346"/>
      <c r="AL474" s="1346"/>
      <c r="AM474" s="1346"/>
      <c r="AN474" s="1347"/>
      <c r="AO474" s="14"/>
      <c r="AP474" s="14"/>
      <c r="BB474" s="14"/>
      <c r="BC474" s="14"/>
      <c r="BD474" s="14"/>
      <c r="BE474" s="14"/>
      <c r="BF474" s="14"/>
      <c r="BG474" s="14"/>
      <c r="BH474" s="14"/>
      <c r="BI474" s="14"/>
      <c r="BJ474" s="14"/>
      <c r="BK474" s="14"/>
      <c r="BL474" s="14"/>
      <c r="BM474" s="14"/>
      <c r="BN474" s="14"/>
    </row>
    <row r="475" spans="2:66" s="1" customFormat="1" ht="10.35" customHeight="1">
      <c r="B475" s="130" t="s">
        <v>308</v>
      </c>
      <c r="C475" s="737"/>
      <c r="D475" s="737"/>
      <c r="E475" s="737"/>
      <c r="F475" s="737"/>
      <c r="G475" s="737"/>
      <c r="H475" s="738" t="s">
        <v>288</v>
      </c>
      <c r="I475" s="738"/>
      <c r="J475" s="738"/>
      <c r="K475" s="738"/>
      <c r="L475" s="738"/>
      <c r="M475" s="738"/>
      <c r="N475" s="739"/>
      <c r="O475" s="740">
        <f t="shared" si="7"/>
        <v>0</v>
      </c>
      <c r="P475" s="740"/>
      <c r="Q475" s="740"/>
      <c r="R475" s="740"/>
      <c r="S475" s="740"/>
      <c r="T475" s="741"/>
      <c r="U475" s="741"/>
      <c r="V475" s="741"/>
      <c r="W475" s="741"/>
      <c r="X475" s="741"/>
      <c r="Y475" s="742"/>
      <c r="Z475" s="743"/>
      <c r="AA475" s="743"/>
      <c r="AB475" s="744"/>
      <c r="AC475" s="741"/>
      <c r="AD475" s="741"/>
      <c r="AE475" s="741"/>
      <c r="AF475" s="741"/>
      <c r="AG475" s="1345"/>
      <c r="AH475" s="1346"/>
      <c r="AI475" s="1346"/>
      <c r="AJ475" s="1346"/>
      <c r="AK475" s="1346"/>
      <c r="AL475" s="1346"/>
      <c r="AM475" s="1346"/>
      <c r="AN475" s="1347"/>
      <c r="AO475" s="14"/>
      <c r="AP475" s="14"/>
      <c r="BB475" s="14"/>
      <c r="BC475" s="14"/>
      <c r="BD475" s="14"/>
      <c r="BE475" s="14"/>
      <c r="BF475" s="14"/>
      <c r="BG475" s="14"/>
      <c r="BH475" s="14"/>
      <c r="BI475" s="14"/>
      <c r="BJ475" s="14"/>
      <c r="BK475" s="14"/>
      <c r="BL475" s="14"/>
      <c r="BM475" s="14"/>
      <c r="BN475" s="14"/>
    </row>
    <row r="476" spans="2:66" s="1" customFormat="1" ht="10.35" customHeight="1">
      <c r="B476" s="130" t="s">
        <v>309</v>
      </c>
      <c r="C476" s="737"/>
      <c r="D476" s="737"/>
      <c r="E476" s="737"/>
      <c r="F476" s="737"/>
      <c r="G476" s="737"/>
      <c r="H476" s="738" t="s">
        <v>288</v>
      </c>
      <c r="I476" s="738"/>
      <c r="J476" s="738"/>
      <c r="K476" s="738"/>
      <c r="L476" s="738"/>
      <c r="M476" s="738"/>
      <c r="N476" s="739"/>
      <c r="O476" s="740">
        <f t="shared" si="7"/>
        <v>0</v>
      </c>
      <c r="P476" s="740"/>
      <c r="Q476" s="740"/>
      <c r="R476" s="740"/>
      <c r="S476" s="740"/>
      <c r="T476" s="741"/>
      <c r="U476" s="741"/>
      <c r="V476" s="741"/>
      <c r="W476" s="741"/>
      <c r="X476" s="741"/>
      <c r="Y476" s="742"/>
      <c r="Z476" s="743"/>
      <c r="AA476" s="743"/>
      <c r="AB476" s="744"/>
      <c r="AC476" s="741"/>
      <c r="AD476" s="741"/>
      <c r="AE476" s="741"/>
      <c r="AF476" s="741"/>
      <c r="AG476" s="1345"/>
      <c r="AH476" s="1346"/>
      <c r="AI476" s="1346"/>
      <c r="AJ476" s="1346"/>
      <c r="AK476" s="1346"/>
      <c r="AL476" s="1346"/>
      <c r="AM476" s="1346"/>
      <c r="AN476" s="1347"/>
      <c r="AO476" s="14"/>
      <c r="AP476" s="14"/>
      <c r="BB476" s="14"/>
      <c r="BC476" s="14"/>
      <c r="BD476" s="14"/>
      <c r="BE476" s="14"/>
      <c r="BF476" s="14"/>
      <c r="BG476" s="14"/>
      <c r="BH476" s="14"/>
      <c r="BI476" s="14"/>
      <c r="BJ476" s="14"/>
      <c r="BK476" s="14"/>
      <c r="BL476" s="14"/>
      <c r="BM476" s="14"/>
      <c r="BN476" s="14"/>
    </row>
    <row r="477" spans="2:66" s="1" customFormat="1" ht="10.35" customHeight="1">
      <c r="B477" s="130" t="s">
        <v>310</v>
      </c>
      <c r="C477" s="737"/>
      <c r="D477" s="737"/>
      <c r="E477" s="737"/>
      <c r="F477" s="737"/>
      <c r="G477" s="737"/>
      <c r="H477" s="738" t="s">
        <v>288</v>
      </c>
      <c r="I477" s="738"/>
      <c r="J477" s="738"/>
      <c r="K477" s="738"/>
      <c r="L477" s="738"/>
      <c r="M477" s="738"/>
      <c r="N477" s="739"/>
      <c r="O477" s="740">
        <f t="shared" si="7"/>
        <v>0</v>
      </c>
      <c r="P477" s="740"/>
      <c r="Q477" s="740"/>
      <c r="R477" s="740"/>
      <c r="S477" s="740"/>
      <c r="T477" s="741"/>
      <c r="U477" s="741"/>
      <c r="V477" s="741"/>
      <c r="W477" s="741"/>
      <c r="X477" s="741"/>
      <c r="Y477" s="742"/>
      <c r="Z477" s="743"/>
      <c r="AA477" s="743"/>
      <c r="AB477" s="744"/>
      <c r="AC477" s="741"/>
      <c r="AD477" s="741"/>
      <c r="AE477" s="741"/>
      <c r="AF477" s="741"/>
      <c r="AG477" s="1345"/>
      <c r="AH477" s="1346"/>
      <c r="AI477" s="1346"/>
      <c r="AJ477" s="1346"/>
      <c r="AK477" s="1346"/>
      <c r="AL477" s="1346"/>
      <c r="AM477" s="1346"/>
      <c r="AN477" s="1347"/>
      <c r="AO477" s="14"/>
      <c r="AP477" s="14"/>
      <c r="BB477" s="14"/>
      <c r="BC477" s="14"/>
      <c r="BD477" s="14"/>
      <c r="BE477" s="14"/>
      <c r="BF477" s="14"/>
      <c r="BG477" s="14"/>
      <c r="BH477" s="14"/>
      <c r="BI477" s="14"/>
      <c r="BJ477" s="14"/>
      <c r="BK477" s="14"/>
      <c r="BL477" s="14"/>
      <c r="BM477" s="14"/>
      <c r="BN477" s="14"/>
    </row>
    <row r="478" spans="2:66" s="1" customFormat="1" ht="10.35" customHeight="1">
      <c r="B478" s="517"/>
      <c r="C478" s="729"/>
      <c r="D478" s="729"/>
      <c r="E478" s="729"/>
      <c r="F478" s="729"/>
      <c r="G478" s="729"/>
      <c r="H478" s="730"/>
      <c r="I478" s="730"/>
      <c r="J478" s="730"/>
      <c r="K478" s="730"/>
      <c r="L478" s="730"/>
      <c r="M478" s="730"/>
      <c r="N478" s="731"/>
      <c r="O478" s="732">
        <f t="shared" si="7"/>
        <v>0</v>
      </c>
      <c r="P478" s="732"/>
      <c r="Q478" s="732"/>
      <c r="R478" s="732"/>
      <c r="S478" s="732"/>
      <c r="T478" s="733"/>
      <c r="U478" s="733"/>
      <c r="V478" s="733"/>
      <c r="W478" s="733"/>
      <c r="X478" s="733"/>
      <c r="Y478" s="734"/>
      <c r="Z478" s="735"/>
      <c r="AA478" s="735"/>
      <c r="AB478" s="736"/>
      <c r="AC478" s="733"/>
      <c r="AD478" s="733"/>
      <c r="AE478" s="733"/>
      <c r="AF478" s="733"/>
      <c r="AG478" s="1345"/>
      <c r="AH478" s="1346"/>
      <c r="AI478" s="1346"/>
      <c r="AJ478" s="1346"/>
      <c r="AK478" s="1346"/>
      <c r="AL478" s="1346"/>
      <c r="AM478" s="1346"/>
      <c r="AN478" s="1347"/>
      <c r="AO478" s="14"/>
      <c r="AP478" s="14"/>
      <c r="BB478" s="14"/>
      <c r="BC478" s="14"/>
      <c r="BD478" s="14"/>
      <c r="BE478" s="14"/>
      <c r="BF478" s="14"/>
      <c r="BG478" s="14"/>
      <c r="BH478" s="14"/>
      <c r="BI478" s="14"/>
      <c r="BJ478" s="14"/>
      <c r="BK478" s="14"/>
      <c r="BL478" s="14"/>
      <c r="BM478" s="14"/>
      <c r="BN478" s="14"/>
    </row>
    <row r="479" spans="2:66" s="1" customFormat="1" ht="19.350000000000001" customHeight="1" thickBot="1">
      <c r="B479" s="504" t="s">
        <v>311</v>
      </c>
      <c r="C479" s="505"/>
      <c r="D479" s="505"/>
      <c r="E479" s="160"/>
      <c r="F479" s="160"/>
      <c r="G479" s="160"/>
      <c r="H479" s="160"/>
      <c r="I479" s="160"/>
      <c r="J479" s="160"/>
      <c r="K479" s="160"/>
      <c r="L479" s="160"/>
      <c r="M479" s="160"/>
      <c r="N479" s="160"/>
      <c r="O479" s="720">
        <f>O418+O438+O457</f>
        <v>0</v>
      </c>
      <c r="P479" s="721"/>
      <c r="Q479" s="721"/>
      <c r="R479" s="721"/>
      <c r="S479" s="721"/>
      <c r="T479" s="720">
        <f>T418+T438+T457</f>
        <v>0</v>
      </c>
      <c r="U479" s="721"/>
      <c r="V479" s="721"/>
      <c r="W479" s="721"/>
      <c r="X479" s="721"/>
      <c r="Y479" s="722">
        <f>Y418+Y438+Y457</f>
        <v>0</v>
      </c>
      <c r="Z479" s="723"/>
      <c r="AA479" s="723"/>
      <c r="AB479" s="724"/>
      <c r="AC479" s="720">
        <f>AC418+AC438+AC457</f>
        <v>0</v>
      </c>
      <c r="AD479" s="721"/>
      <c r="AE479" s="721"/>
      <c r="AF479" s="721"/>
      <c r="AG479" s="1354"/>
      <c r="AH479" s="1355"/>
      <c r="AI479" s="1355"/>
      <c r="AJ479" s="1355"/>
      <c r="AK479" s="1355"/>
      <c r="AL479" s="1355"/>
      <c r="AM479" s="1355"/>
      <c r="AN479" s="1356"/>
      <c r="AO479" s="14"/>
      <c r="AP479" s="14"/>
      <c r="BB479" s="14"/>
      <c r="BC479" s="14"/>
      <c r="BD479" s="14"/>
      <c r="BE479" s="14"/>
      <c r="BF479" s="14"/>
      <c r="BG479" s="14"/>
      <c r="BH479" s="14"/>
      <c r="BI479" s="14"/>
      <c r="BJ479" s="14"/>
      <c r="BK479" s="14"/>
      <c r="BL479" s="14"/>
      <c r="BM479" s="14"/>
      <c r="BN479" s="14"/>
    </row>
    <row r="480" spans="2:66" s="1" customFormat="1" ht="11.1" customHeight="1">
      <c r="B480" s="14"/>
      <c r="C480" s="552"/>
      <c r="D480" s="552"/>
      <c r="E480" s="552"/>
      <c r="F480" s="552"/>
      <c r="G480" s="552"/>
      <c r="H480" s="552"/>
      <c r="I480" s="552"/>
      <c r="J480" s="552"/>
      <c r="K480" s="552"/>
      <c r="L480" s="19"/>
      <c r="M480" s="20"/>
      <c r="N480" s="20"/>
      <c r="O480" s="20"/>
      <c r="P480" s="20"/>
      <c r="Q480" s="19"/>
      <c r="R480" s="20"/>
      <c r="S480" s="20"/>
      <c r="T480" s="20"/>
      <c r="U480" s="20"/>
      <c r="V480" s="19"/>
      <c r="W480" s="20"/>
      <c r="X480" s="20"/>
      <c r="Y480" s="20"/>
      <c r="Z480" s="19"/>
      <c r="AA480" s="20"/>
      <c r="AB480" s="20"/>
      <c r="AC480" s="20"/>
      <c r="AD480" s="552"/>
      <c r="AE480" s="552"/>
      <c r="AF480" s="552"/>
      <c r="AG480" s="552"/>
      <c r="AH480" s="552"/>
      <c r="AI480" s="552"/>
      <c r="AJ480" s="552"/>
      <c r="AK480" s="14"/>
      <c r="AL480" s="14"/>
      <c r="AX480" s="14"/>
      <c r="AY480" s="14"/>
      <c r="AZ480" s="14"/>
      <c r="BA480" s="14"/>
      <c r="BB480" s="14"/>
      <c r="BC480" s="14"/>
      <c r="BD480" s="14"/>
      <c r="BE480" s="14"/>
      <c r="BF480" s="14"/>
      <c r="BG480" s="14"/>
      <c r="BH480" s="14"/>
      <c r="BI480" s="14"/>
      <c r="BJ480" s="14"/>
    </row>
    <row r="481" spans="1:53" ht="18" customHeight="1">
      <c r="A481" s="181"/>
      <c r="B481" s="181"/>
      <c r="C481" s="286"/>
      <c r="D481" s="286"/>
      <c r="E481" s="1"/>
      <c r="F481" s="50"/>
      <c r="G481" s="50"/>
      <c r="H481" s="50"/>
      <c r="I481" s="50"/>
      <c r="J481" s="50"/>
      <c r="K481" s="52"/>
      <c r="L481" s="52"/>
      <c r="M481" s="52"/>
      <c r="N481" s="52"/>
      <c r="O481" s="52"/>
      <c r="P481" s="53"/>
      <c r="Q481" s="52"/>
      <c r="R481" s="52"/>
      <c r="S481" s="52"/>
      <c r="T481" s="52"/>
      <c r="U481" s="52"/>
      <c r="V481" s="52"/>
      <c r="W481" s="52"/>
      <c r="X481" s="52"/>
      <c r="Y481" s="52"/>
      <c r="Z481" s="52"/>
      <c r="AA481" s="52"/>
      <c r="AB481" s="52"/>
      <c r="AC481" s="52"/>
      <c r="AD481" s="52"/>
      <c r="AE481" s="52"/>
      <c r="AF481" s="52"/>
      <c r="AG481" s="52"/>
      <c r="AH481" s="52"/>
      <c r="AM481" s="21"/>
    </row>
    <row r="482" spans="1:53" ht="3.6" customHeight="1" thickBot="1">
      <c r="C482" s="16"/>
      <c r="D482" s="16"/>
      <c r="E482" s="1"/>
      <c r="F482" s="1"/>
      <c r="G482" s="9"/>
      <c r="H482" s="9"/>
      <c r="I482" s="9"/>
      <c r="J482" s="16"/>
      <c r="K482" s="16"/>
      <c r="L482" s="16"/>
      <c r="M482" s="16"/>
      <c r="N482" s="16"/>
      <c r="O482" s="16"/>
      <c r="Q482" s="16"/>
      <c r="R482" s="16"/>
      <c r="S482" s="16"/>
      <c r="T482" s="16"/>
      <c r="U482" s="16"/>
      <c r="V482" s="16"/>
      <c r="W482" s="16"/>
      <c r="X482" s="16"/>
      <c r="AD482" s="9"/>
      <c r="AE482" s="9"/>
      <c r="AF482" s="9"/>
      <c r="AG482" s="9"/>
      <c r="AH482" s="9"/>
    </row>
    <row r="483" spans="1:53" ht="15.6" customHeight="1">
      <c r="B483" s="280" t="s">
        <v>313</v>
      </c>
      <c r="C483" s="281"/>
      <c r="D483" s="281"/>
      <c r="E483" s="281"/>
      <c r="F483" s="281"/>
      <c r="G483" s="281"/>
      <c r="H483" s="771" t="str">
        <f>IF(ISNUMBER(H238),H238,"")</f>
        <v/>
      </c>
      <c r="I483" s="771"/>
      <c r="J483" s="281" t="s">
        <v>272</v>
      </c>
      <c r="K483" s="281"/>
      <c r="L483" s="281"/>
      <c r="M483" s="281"/>
      <c r="N483" s="281"/>
      <c r="O483" s="281"/>
      <c r="P483" s="281"/>
      <c r="Q483" s="281"/>
      <c r="R483" s="281"/>
      <c r="S483" s="282"/>
      <c r="T483" s="282"/>
      <c r="U483" s="282"/>
      <c r="V483" s="282"/>
      <c r="W483" s="282"/>
      <c r="X483" s="282"/>
      <c r="Y483" s="282"/>
      <c r="Z483" s="282"/>
      <c r="AA483" s="283"/>
      <c r="AB483" s="283"/>
      <c r="AC483" s="283"/>
      <c r="AD483" s="283"/>
      <c r="AE483" s="284" t="s">
        <v>273</v>
      </c>
      <c r="AF483" s="285"/>
      <c r="AG483" s="76"/>
      <c r="AH483" s="76"/>
      <c r="AI483" s="76"/>
      <c r="AJ483" s="76"/>
      <c r="AK483" s="76"/>
      <c r="AL483" s="76"/>
      <c r="AM483" s="76"/>
      <c r="AN483" s="77"/>
      <c r="AO483" s="14"/>
      <c r="AP483" s="14"/>
      <c r="AW483" s="1"/>
      <c r="AX483" s="1"/>
      <c r="AY483" s="1"/>
      <c r="AZ483" s="1"/>
      <c r="BA483" s="1"/>
    </row>
    <row r="484" spans="1:53" ht="15.6" customHeight="1">
      <c r="B484" s="772" t="s">
        <v>274</v>
      </c>
      <c r="C484" s="773"/>
      <c r="D484" s="773"/>
      <c r="E484" s="773"/>
      <c r="F484" s="773"/>
      <c r="G484" s="773"/>
      <c r="H484" s="773"/>
      <c r="I484" s="773"/>
      <c r="J484" s="773"/>
      <c r="K484" s="773"/>
      <c r="L484" s="773"/>
      <c r="M484" s="773"/>
      <c r="N484" s="774"/>
      <c r="O484" s="775" t="s">
        <v>275</v>
      </c>
      <c r="P484" s="775"/>
      <c r="Q484" s="776"/>
      <c r="R484" s="776"/>
      <c r="S484" s="776"/>
      <c r="T484" s="776" t="s">
        <v>276</v>
      </c>
      <c r="U484" s="776"/>
      <c r="V484" s="776"/>
      <c r="W484" s="776"/>
      <c r="X484" s="776"/>
      <c r="Y484" s="777" t="s">
        <v>277</v>
      </c>
      <c r="Z484" s="778"/>
      <c r="AA484" s="778"/>
      <c r="AB484" s="779"/>
      <c r="AC484" s="776" t="s">
        <v>278</v>
      </c>
      <c r="AD484" s="776"/>
      <c r="AE484" s="776"/>
      <c r="AF484" s="776"/>
      <c r="AG484" s="91"/>
      <c r="AH484" s="468"/>
      <c r="AI484" s="468"/>
      <c r="AJ484" s="761" t="s">
        <v>279</v>
      </c>
      <c r="AK484" s="761"/>
      <c r="AL484" s="468"/>
      <c r="AM484" s="468"/>
      <c r="AN484" s="469"/>
      <c r="AO484" s="35"/>
      <c r="AP484" s="14"/>
      <c r="AW484" s="1"/>
      <c r="AX484" s="1"/>
      <c r="AY484" s="1"/>
      <c r="AZ484" s="1"/>
      <c r="BA484" s="1"/>
    </row>
    <row r="485" spans="1:53" ht="11.45" customHeight="1">
      <c r="B485" s="129"/>
      <c r="D485" s="49"/>
      <c r="E485" s="49"/>
      <c r="F485" s="49"/>
      <c r="G485" s="49"/>
      <c r="H485" s="49"/>
      <c r="I485" s="49"/>
      <c r="J485" s="49"/>
      <c r="K485" s="49"/>
      <c r="L485" s="49"/>
      <c r="M485" s="49"/>
      <c r="N485" s="49"/>
      <c r="O485" s="762" t="s">
        <v>280</v>
      </c>
      <c r="P485" s="762"/>
      <c r="Q485" s="762"/>
      <c r="R485" s="762"/>
      <c r="S485" s="762"/>
      <c r="T485" s="763" t="s">
        <v>281</v>
      </c>
      <c r="U485" s="763"/>
      <c r="V485" s="763"/>
      <c r="W485" s="763"/>
      <c r="X485" s="763"/>
      <c r="Y485" s="764" t="s">
        <v>282</v>
      </c>
      <c r="Z485" s="765"/>
      <c r="AA485" s="765"/>
      <c r="AB485" s="766"/>
      <c r="AC485" s="763" t="s">
        <v>283</v>
      </c>
      <c r="AD485" s="763"/>
      <c r="AE485" s="763"/>
      <c r="AF485" s="763"/>
      <c r="AG485" s="470"/>
      <c r="AH485" s="471"/>
      <c r="AI485" s="471"/>
      <c r="AJ485" s="471"/>
      <c r="AK485" s="471"/>
      <c r="AL485" s="471"/>
      <c r="AM485" s="471"/>
      <c r="AN485" s="472"/>
      <c r="AO485" s="35"/>
      <c r="AP485" s="14"/>
      <c r="AW485" s="1"/>
      <c r="AX485" s="1"/>
      <c r="AY485" s="1"/>
      <c r="AZ485" s="1"/>
      <c r="BA485" s="1"/>
    </row>
    <row r="486" spans="1:53" ht="13.35" customHeight="1">
      <c r="B486" s="294">
        <v>1</v>
      </c>
      <c r="C486" s="293" t="s">
        <v>284</v>
      </c>
      <c r="D486" s="288"/>
      <c r="E486" s="287"/>
      <c r="F486" s="287"/>
      <c r="G486" s="134"/>
      <c r="H486" s="134"/>
      <c r="I486" s="134"/>
      <c r="J486" s="134"/>
      <c r="K486" s="134"/>
      <c r="L486" s="134"/>
      <c r="M486" s="134"/>
      <c r="N486" s="134"/>
      <c r="O486" s="767">
        <f>SUM(T486:AF486)</f>
        <v>0</v>
      </c>
      <c r="P486" s="767"/>
      <c r="Q486" s="767"/>
      <c r="R486" s="767"/>
      <c r="S486" s="767"/>
      <c r="T486" s="767">
        <f>SUM(T487:X504)</f>
        <v>0</v>
      </c>
      <c r="U486" s="767"/>
      <c r="V486" s="767"/>
      <c r="W486" s="767"/>
      <c r="X486" s="767"/>
      <c r="Y486" s="768">
        <f>SUM(Y487:AB504)</f>
        <v>0</v>
      </c>
      <c r="Z486" s="769"/>
      <c r="AA486" s="769"/>
      <c r="AB486" s="770"/>
      <c r="AC486" s="767">
        <f>SUM(AC487:AF504)</f>
        <v>0</v>
      </c>
      <c r="AD486" s="767"/>
      <c r="AE486" s="767"/>
      <c r="AF486" s="767"/>
      <c r="AG486" s="135"/>
      <c r="AH486" s="136"/>
      <c r="AI486" s="136"/>
      <c r="AJ486" s="136"/>
      <c r="AK486" s="136"/>
      <c r="AL486" s="136"/>
      <c r="AM486" s="136"/>
      <c r="AN486" s="137"/>
      <c r="AO486" s="14"/>
      <c r="AP486" s="14"/>
      <c r="AW486" s="1"/>
      <c r="AX486" s="1"/>
      <c r="AY486" s="1"/>
      <c r="AZ486" s="1"/>
      <c r="BA486" s="1"/>
    </row>
    <row r="487" spans="1:53" ht="11.45" customHeight="1">
      <c r="B487" s="289" t="s">
        <v>285</v>
      </c>
      <c r="C487" s="290"/>
      <c r="D487" s="756" t="s">
        <v>286</v>
      </c>
      <c r="E487" s="756"/>
      <c r="F487" s="756"/>
      <c r="G487" s="131"/>
      <c r="H487" s="23"/>
      <c r="I487" s="23"/>
      <c r="J487" s="23"/>
      <c r="K487" s="23"/>
      <c r="L487" s="23"/>
      <c r="M487" s="23"/>
      <c r="N487" s="23"/>
      <c r="O487" s="757"/>
      <c r="P487" s="757"/>
      <c r="Q487" s="757"/>
      <c r="R487" s="757"/>
      <c r="S487" s="757"/>
      <c r="T487" s="757"/>
      <c r="U487" s="757"/>
      <c r="V487" s="757"/>
      <c r="W487" s="757"/>
      <c r="X487" s="757"/>
      <c r="Y487" s="758"/>
      <c r="Z487" s="759"/>
      <c r="AA487" s="759"/>
      <c r="AB487" s="760"/>
      <c r="AC487" s="757"/>
      <c r="AD487" s="757"/>
      <c r="AE487" s="757"/>
      <c r="AF487" s="757"/>
      <c r="AG487" s="555"/>
      <c r="AH487" s="509"/>
      <c r="AI487" s="509"/>
      <c r="AJ487" s="509"/>
      <c r="AK487" s="509"/>
      <c r="AL487" s="509"/>
      <c r="AM487" s="509"/>
      <c r="AN487" s="510"/>
      <c r="AO487" s="14"/>
      <c r="AP487" s="14"/>
      <c r="AW487" s="1"/>
      <c r="AX487" s="1"/>
      <c r="AY487" s="1"/>
      <c r="AZ487" s="1"/>
      <c r="BA487" s="1"/>
    </row>
    <row r="488" spans="1:53" ht="10.35" customHeight="1">
      <c r="B488" s="130" t="s">
        <v>287</v>
      </c>
      <c r="C488" s="737"/>
      <c r="D488" s="737"/>
      <c r="E488" s="737"/>
      <c r="F488" s="737"/>
      <c r="G488" s="737"/>
      <c r="H488" s="738" t="s">
        <v>288</v>
      </c>
      <c r="I488" s="738"/>
      <c r="J488" s="738"/>
      <c r="K488" s="738"/>
      <c r="L488" s="738"/>
      <c r="M488" s="738"/>
      <c r="N488" s="739"/>
      <c r="O488" s="740">
        <f t="shared" ref="O488:O504" si="8">T488+Y488+AC488</f>
        <v>0</v>
      </c>
      <c r="P488" s="740"/>
      <c r="Q488" s="740"/>
      <c r="R488" s="740"/>
      <c r="S488" s="740"/>
      <c r="T488" s="741"/>
      <c r="U488" s="741"/>
      <c r="V488" s="741"/>
      <c r="W488" s="741"/>
      <c r="X488" s="741"/>
      <c r="Y488" s="748"/>
      <c r="Z488" s="749"/>
      <c r="AA488" s="749"/>
      <c r="AB488" s="750"/>
      <c r="AC488" s="741"/>
      <c r="AD488" s="741"/>
      <c r="AE488" s="741"/>
      <c r="AF488" s="741"/>
      <c r="AG488" s="1345"/>
      <c r="AH488" s="1346"/>
      <c r="AI488" s="1346"/>
      <c r="AJ488" s="1346"/>
      <c r="AK488" s="1346"/>
      <c r="AL488" s="1346"/>
      <c r="AM488" s="1346"/>
      <c r="AN488" s="1347"/>
      <c r="AO488" s="14"/>
      <c r="AP488" s="14"/>
      <c r="AW488" s="1"/>
      <c r="AX488" s="1"/>
      <c r="AY488" s="1"/>
      <c r="AZ488" s="1"/>
      <c r="BA488" s="1"/>
    </row>
    <row r="489" spans="1:53" ht="10.35" customHeight="1">
      <c r="B489" s="130" t="s">
        <v>289</v>
      </c>
      <c r="C489" s="737"/>
      <c r="D489" s="737"/>
      <c r="E489" s="737"/>
      <c r="F489" s="737"/>
      <c r="G489" s="737"/>
      <c r="H489" s="738" t="s">
        <v>288</v>
      </c>
      <c r="I489" s="738"/>
      <c r="J489" s="738"/>
      <c r="K489" s="738"/>
      <c r="L489" s="738"/>
      <c r="M489" s="738"/>
      <c r="N489" s="739"/>
      <c r="O489" s="740">
        <f t="shared" si="8"/>
        <v>0</v>
      </c>
      <c r="P489" s="740"/>
      <c r="Q489" s="740"/>
      <c r="R489" s="740"/>
      <c r="S489" s="740"/>
      <c r="T489" s="741"/>
      <c r="U489" s="741"/>
      <c r="V489" s="741"/>
      <c r="W489" s="741"/>
      <c r="X489" s="741"/>
      <c r="Y489" s="748"/>
      <c r="Z489" s="749"/>
      <c r="AA489" s="749"/>
      <c r="AB489" s="750"/>
      <c r="AC489" s="741"/>
      <c r="AD489" s="741"/>
      <c r="AE489" s="741"/>
      <c r="AF489" s="741"/>
      <c r="AG489" s="1345"/>
      <c r="AH489" s="1346"/>
      <c r="AI489" s="1346"/>
      <c r="AJ489" s="1346"/>
      <c r="AK489" s="1346"/>
      <c r="AL489" s="1346"/>
      <c r="AM489" s="1346"/>
      <c r="AN489" s="1347"/>
      <c r="AO489" s="14"/>
      <c r="AP489" s="14"/>
      <c r="AW489" s="1"/>
      <c r="AX489" s="1"/>
      <c r="AY489" s="1"/>
      <c r="AZ489" s="1"/>
      <c r="BA489" s="1"/>
    </row>
    <row r="490" spans="1:53" ht="10.35" customHeight="1">
      <c r="B490" s="130" t="s">
        <v>290</v>
      </c>
      <c r="C490" s="737"/>
      <c r="D490" s="737"/>
      <c r="E490" s="737"/>
      <c r="F490" s="737"/>
      <c r="G490" s="737"/>
      <c r="H490" s="738" t="s">
        <v>288</v>
      </c>
      <c r="I490" s="738"/>
      <c r="J490" s="738"/>
      <c r="K490" s="738"/>
      <c r="L490" s="738"/>
      <c r="M490" s="738"/>
      <c r="N490" s="739"/>
      <c r="O490" s="740">
        <f t="shared" si="8"/>
        <v>0</v>
      </c>
      <c r="P490" s="740"/>
      <c r="Q490" s="740"/>
      <c r="R490" s="740"/>
      <c r="S490" s="740"/>
      <c r="T490" s="741"/>
      <c r="U490" s="741"/>
      <c r="V490" s="741"/>
      <c r="W490" s="741"/>
      <c r="X490" s="741"/>
      <c r="Y490" s="748"/>
      <c r="Z490" s="749"/>
      <c r="AA490" s="749"/>
      <c r="AB490" s="750"/>
      <c r="AC490" s="741"/>
      <c r="AD490" s="741"/>
      <c r="AE490" s="741"/>
      <c r="AF490" s="741"/>
      <c r="AG490" s="1345"/>
      <c r="AH490" s="1346"/>
      <c r="AI490" s="1346"/>
      <c r="AJ490" s="1346"/>
      <c r="AK490" s="1346"/>
      <c r="AL490" s="1346"/>
      <c r="AM490" s="1346"/>
      <c r="AN490" s="1347"/>
      <c r="AO490" s="14"/>
      <c r="AP490" s="14"/>
      <c r="AW490" s="1"/>
      <c r="AX490" s="1"/>
      <c r="AY490" s="1"/>
      <c r="AZ490" s="1"/>
      <c r="BA490" s="1"/>
    </row>
    <row r="491" spans="1:53" ht="10.35" customHeight="1">
      <c r="B491" s="130" t="s">
        <v>291</v>
      </c>
      <c r="C491" s="737"/>
      <c r="D491" s="737"/>
      <c r="E491" s="737"/>
      <c r="F491" s="737"/>
      <c r="G491" s="737"/>
      <c r="H491" s="738" t="s">
        <v>288</v>
      </c>
      <c r="I491" s="738"/>
      <c r="J491" s="738"/>
      <c r="K491" s="738"/>
      <c r="L491" s="738"/>
      <c r="M491" s="738"/>
      <c r="N491" s="739"/>
      <c r="O491" s="740">
        <f t="shared" si="8"/>
        <v>0</v>
      </c>
      <c r="P491" s="740"/>
      <c r="Q491" s="740"/>
      <c r="R491" s="740"/>
      <c r="S491" s="740"/>
      <c r="T491" s="741"/>
      <c r="U491" s="741"/>
      <c r="V491" s="741"/>
      <c r="W491" s="741"/>
      <c r="X491" s="741"/>
      <c r="Y491" s="748"/>
      <c r="Z491" s="749"/>
      <c r="AA491" s="749"/>
      <c r="AB491" s="750"/>
      <c r="AC491" s="741"/>
      <c r="AD491" s="741"/>
      <c r="AE491" s="741"/>
      <c r="AF491" s="741"/>
      <c r="AG491" s="1345"/>
      <c r="AH491" s="1346"/>
      <c r="AI491" s="1346"/>
      <c r="AJ491" s="1346"/>
      <c r="AK491" s="1346"/>
      <c r="AL491" s="1346"/>
      <c r="AM491" s="1346"/>
      <c r="AN491" s="1347"/>
      <c r="AO491" s="14"/>
      <c r="AP491" s="14"/>
      <c r="AW491" s="1"/>
      <c r="AX491" s="1"/>
      <c r="AY491" s="1"/>
      <c r="AZ491" s="1"/>
      <c r="BA491" s="1"/>
    </row>
    <row r="492" spans="1:53" ht="10.35" customHeight="1">
      <c r="B492" s="130" t="s">
        <v>292</v>
      </c>
      <c r="C492" s="737"/>
      <c r="D492" s="737"/>
      <c r="E492" s="737"/>
      <c r="F492" s="737"/>
      <c r="G492" s="737"/>
      <c r="H492" s="738" t="s">
        <v>288</v>
      </c>
      <c r="I492" s="738"/>
      <c r="J492" s="738"/>
      <c r="K492" s="738"/>
      <c r="L492" s="738"/>
      <c r="M492" s="738"/>
      <c r="N492" s="739"/>
      <c r="O492" s="740">
        <f t="shared" si="8"/>
        <v>0</v>
      </c>
      <c r="P492" s="740"/>
      <c r="Q492" s="740"/>
      <c r="R492" s="740"/>
      <c r="S492" s="740"/>
      <c r="T492" s="741"/>
      <c r="U492" s="741"/>
      <c r="V492" s="741"/>
      <c r="W492" s="741"/>
      <c r="X492" s="741"/>
      <c r="Y492" s="748"/>
      <c r="Z492" s="749"/>
      <c r="AA492" s="749"/>
      <c r="AB492" s="750"/>
      <c r="AC492" s="741"/>
      <c r="AD492" s="741"/>
      <c r="AE492" s="741"/>
      <c r="AF492" s="741"/>
      <c r="AG492" s="1345"/>
      <c r="AH492" s="1346"/>
      <c r="AI492" s="1346"/>
      <c r="AJ492" s="1346"/>
      <c r="AK492" s="1346"/>
      <c r="AL492" s="1346"/>
      <c r="AM492" s="1346"/>
      <c r="AN492" s="1347"/>
      <c r="AO492" s="14"/>
      <c r="AP492" s="14"/>
      <c r="AW492" s="1"/>
      <c r="AX492" s="1"/>
      <c r="AY492" s="1"/>
      <c r="AZ492" s="1"/>
      <c r="BA492" s="1"/>
    </row>
    <row r="493" spans="1:53" ht="10.35" customHeight="1">
      <c r="B493" s="130" t="s">
        <v>293</v>
      </c>
      <c r="C493" s="737"/>
      <c r="D493" s="737"/>
      <c r="E493" s="737"/>
      <c r="F493" s="737"/>
      <c r="G493" s="737"/>
      <c r="H493" s="738" t="s">
        <v>288</v>
      </c>
      <c r="I493" s="738"/>
      <c r="J493" s="738"/>
      <c r="K493" s="738"/>
      <c r="L493" s="738"/>
      <c r="M493" s="738"/>
      <c r="N493" s="739"/>
      <c r="O493" s="740">
        <f t="shared" si="8"/>
        <v>0</v>
      </c>
      <c r="P493" s="740"/>
      <c r="Q493" s="740"/>
      <c r="R493" s="740"/>
      <c r="S493" s="740"/>
      <c r="T493" s="741"/>
      <c r="U493" s="741"/>
      <c r="V493" s="741"/>
      <c r="W493" s="741"/>
      <c r="X493" s="741"/>
      <c r="Y493" s="748"/>
      <c r="Z493" s="749"/>
      <c r="AA493" s="749"/>
      <c r="AB493" s="750"/>
      <c r="AC493" s="741"/>
      <c r="AD493" s="741"/>
      <c r="AE493" s="741"/>
      <c r="AF493" s="741"/>
      <c r="AG493" s="1345"/>
      <c r="AH493" s="1346"/>
      <c r="AI493" s="1346"/>
      <c r="AJ493" s="1346"/>
      <c r="AK493" s="1346"/>
      <c r="AL493" s="1346"/>
      <c r="AM493" s="1346"/>
      <c r="AN493" s="1347"/>
      <c r="AO493" s="14"/>
      <c r="AP493" s="14"/>
      <c r="AW493" s="1"/>
      <c r="AX493" s="1"/>
      <c r="AY493" s="1"/>
      <c r="AZ493" s="1"/>
      <c r="BA493" s="1"/>
    </row>
    <row r="494" spans="1:53" ht="10.35" customHeight="1">
      <c r="B494" s="130" t="s">
        <v>294</v>
      </c>
      <c r="C494" s="737"/>
      <c r="D494" s="737"/>
      <c r="E494" s="737"/>
      <c r="F494" s="737"/>
      <c r="G494" s="737"/>
      <c r="H494" s="738" t="s">
        <v>288</v>
      </c>
      <c r="I494" s="738"/>
      <c r="J494" s="738"/>
      <c r="K494" s="738"/>
      <c r="L494" s="738"/>
      <c r="M494" s="738"/>
      <c r="N494" s="739"/>
      <c r="O494" s="740">
        <f t="shared" si="8"/>
        <v>0</v>
      </c>
      <c r="P494" s="740"/>
      <c r="Q494" s="740"/>
      <c r="R494" s="740"/>
      <c r="S494" s="740"/>
      <c r="T494" s="741"/>
      <c r="U494" s="741"/>
      <c r="V494" s="741"/>
      <c r="W494" s="741"/>
      <c r="X494" s="741"/>
      <c r="Y494" s="748"/>
      <c r="Z494" s="749"/>
      <c r="AA494" s="749"/>
      <c r="AB494" s="750"/>
      <c r="AC494" s="741"/>
      <c r="AD494" s="741"/>
      <c r="AE494" s="741"/>
      <c r="AF494" s="741"/>
      <c r="AG494" s="1345"/>
      <c r="AH494" s="1346"/>
      <c r="AI494" s="1346"/>
      <c r="AJ494" s="1346"/>
      <c r="AK494" s="1346"/>
      <c r="AL494" s="1346"/>
      <c r="AM494" s="1346"/>
      <c r="AN494" s="1347"/>
      <c r="AO494" s="14"/>
      <c r="AP494" s="14"/>
      <c r="AW494" s="1"/>
      <c r="AX494" s="1"/>
      <c r="AY494" s="1"/>
      <c r="AZ494" s="1"/>
      <c r="BA494" s="1"/>
    </row>
    <row r="495" spans="1:53" ht="10.35" customHeight="1">
      <c r="B495" s="130" t="s">
        <v>295</v>
      </c>
      <c r="C495" s="737"/>
      <c r="D495" s="737"/>
      <c r="E495" s="737"/>
      <c r="F495" s="737"/>
      <c r="G495" s="737"/>
      <c r="H495" s="738" t="s">
        <v>288</v>
      </c>
      <c r="I495" s="738"/>
      <c r="J495" s="738"/>
      <c r="K495" s="738"/>
      <c r="L495" s="738"/>
      <c r="M495" s="738"/>
      <c r="N495" s="739"/>
      <c r="O495" s="740">
        <f t="shared" si="8"/>
        <v>0</v>
      </c>
      <c r="P495" s="740"/>
      <c r="Q495" s="740"/>
      <c r="R495" s="740"/>
      <c r="S495" s="740"/>
      <c r="T495" s="741"/>
      <c r="U495" s="741"/>
      <c r="V495" s="741"/>
      <c r="W495" s="741"/>
      <c r="X495" s="741"/>
      <c r="Y495" s="748"/>
      <c r="Z495" s="749"/>
      <c r="AA495" s="749"/>
      <c r="AB495" s="750"/>
      <c r="AC495" s="741"/>
      <c r="AD495" s="741"/>
      <c r="AE495" s="741"/>
      <c r="AF495" s="741"/>
      <c r="AG495" s="1345"/>
      <c r="AH495" s="1346"/>
      <c r="AI495" s="1346"/>
      <c r="AJ495" s="1346"/>
      <c r="AK495" s="1346"/>
      <c r="AL495" s="1346"/>
      <c r="AM495" s="1346"/>
      <c r="AN495" s="1347"/>
      <c r="AO495" s="14"/>
      <c r="AP495" s="14"/>
      <c r="AW495" s="1"/>
      <c r="AX495" s="1"/>
      <c r="AY495" s="1"/>
      <c r="AZ495" s="1"/>
      <c r="BA495" s="1"/>
    </row>
    <row r="496" spans="1:53" ht="10.35" customHeight="1">
      <c r="B496" s="130" t="s">
        <v>296</v>
      </c>
      <c r="C496" s="737"/>
      <c r="D496" s="737"/>
      <c r="E496" s="737"/>
      <c r="F496" s="737"/>
      <c r="G496" s="737"/>
      <c r="H496" s="738" t="s">
        <v>288</v>
      </c>
      <c r="I496" s="738"/>
      <c r="J496" s="738"/>
      <c r="K496" s="738"/>
      <c r="L496" s="738"/>
      <c r="M496" s="738"/>
      <c r="N496" s="739"/>
      <c r="O496" s="740">
        <f t="shared" si="8"/>
        <v>0</v>
      </c>
      <c r="P496" s="740"/>
      <c r="Q496" s="740"/>
      <c r="R496" s="740"/>
      <c r="S496" s="740"/>
      <c r="T496" s="741"/>
      <c r="U496" s="741"/>
      <c r="V496" s="741"/>
      <c r="W496" s="741"/>
      <c r="X496" s="741"/>
      <c r="Y496" s="748"/>
      <c r="Z496" s="749"/>
      <c r="AA496" s="749"/>
      <c r="AB496" s="750"/>
      <c r="AC496" s="741"/>
      <c r="AD496" s="741"/>
      <c r="AE496" s="741"/>
      <c r="AF496" s="741"/>
      <c r="AG496" s="1345"/>
      <c r="AH496" s="1346"/>
      <c r="AI496" s="1346"/>
      <c r="AJ496" s="1346"/>
      <c r="AK496" s="1346"/>
      <c r="AL496" s="1346"/>
      <c r="AM496" s="1346"/>
      <c r="AN496" s="1347"/>
      <c r="AO496" s="14"/>
      <c r="AP496" s="14"/>
      <c r="AW496" s="1"/>
      <c r="AX496" s="1"/>
      <c r="AY496" s="1"/>
      <c r="AZ496" s="1"/>
      <c r="BA496" s="1"/>
    </row>
    <row r="497" spans="2:53" ht="10.35" customHeight="1">
      <c r="B497" s="130" t="s">
        <v>297</v>
      </c>
      <c r="C497" s="737"/>
      <c r="D497" s="737"/>
      <c r="E497" s="737"/>
      <c r="F497" s="737"/>
      <c r="G497" s="737"/>
      <c r="H497" s="738" t="s">
        <v>288</v>
      </c>
      <c r="I497" s="738"/>
      <c r="J497" s="738"/>
      <c r="K497" s="738"/>
      <c r="L497" s="738"/>
      <c r="M497" s="738"/>
      <c r="N497" s="739"/>
      <c r="O497" s="740">
        <f t="shared" si="8"/>
        <v>0</v>
      </c>
      <c r="P497" s="740"/>
      <c r="Q497" s="740"/>
      <c r="R497" s="740"/>
      <c r="S497" s="740"/>
      <c r="T497" s="741"/>
      <c r="U497" s="741"/>
      <c r="V497" s="741"/>
      <c r="W497" s="741"/>
      <c r="X497" s="741"/>
      <c r="Y497" s="748"/>
      <c r="Z497" s="749"/>
      <c r="AA497" s="749"/>
      <c r="AB497" s="750"/>
      <c r="AC497" s="741"/>
      <c r="AD497" s="741"/>
      <c r="AE497" s="741"/>
      <c r="AF497" s="741"/>
      <c r="AG497" s="1345"/>
      <c r="AH497" s="1346"/>
      <c r="AI497" s="1346"/>
      <c r="AJ497" s="1346"/>
      <c r="AK497" s="1346"/>
      <c r="AL497" s="1346"/>
      <c r="AM497" s="1346"/>
      <c r="AN497" s="1347"/>
      <c r="AO497" s="14"/>
      <c r="AP497" s="14"/>
      <c r="AW497" s="1"/>
      <c r="AX497" s="1"/>
      <c r="AY497" s="1"/>
      <c r="AZ497" s="1"/>
      <c r="BA497" s="1"/>
    </row>
    <row r="498" spans="2:53" ht="10.35" customHeight="1">
      <c r="B498" s="130" t="s">
        <v>298</v>
      </c>
      <c r="C498" s="737"/>
      <c r="D498" s="737"/>
      <c r="E498" s="737"/>
      <c r="F498" s="737"/>
      <c r="G498" s="737"/>
      <c r="H498" s="738" t="s">
        <v>288</v>
      </c>
      <c r="I498" s="738"/>
      <c r="J498" s="738"/>
      <c r="K498" s="738"/>
      <c r="L498" s="738"/>
      <c r="M498" s="738"/>
      <c r="N498" s="739"/>
      <c r="O498" s="740">
        <f t="shared" si="8"/>
        <v>0</v>
      </c>
      <c r="P498" s="740"/>
      <c r="Q498" s="740"/>
      <c r="R498" s="740"/>
      <c r="S498" s="740"/>
      <c r="T498" s="741"/>
      <c r="U498" s="741"/>
      <c r="V498" s="741"/>
      <c r="W498" s="741"/>
      <c r="X498" s="741"/>
      <c r="Y498" s="748"/>
      <c r="Z498" s="749"/>
      <c r="AA498" s="749"/>
      <c r="AB498" s="750"/>
      <c r="AC498" s="741"/>
      <c r="AD498" s="741"/>
      <c r="AE498" s="741"/>
      <c r="AF498" s="741"/>
      <c r="AG498" s="1345"/>
      <c r="AH498" s="1346"/>
      <c r="AI498" s="1346"/>
      <c r="AJ498" s="1346"/>
      <c r="AK498" s="1346"/>
      <c r="AL498" s="1346"/>
      <c r="AM498" s="1346"/>
      <c r="AN498" s="1347"/>
      <c r="AO498" s="14"/>
      <c r="AP498" s="14"/>
      <c r="AW498" s="1"/>
      <c r="AX498" s="1"/>
      <c r="AY498" s="1"/>
      <c r="AZ498" s="1"/>
      <c r="BA498" s="1"/>
    </row>
    <row r="499" spans="2:53" ht="10.35" customHeight="1">
      <c r="B499" s="130" t="s">
        <v>299</v>
      </c>
      <c r="C499" s="737"/>
      <c r="D499" s="737"/>
      <c r="E499" s="737"/>
      <c r="F499" s="737"/>
      <c r="G499" s="737"/>
      <c r="H499" s="738" t="s">
        <v>288</v>
      </c>
      <c r="I499" s="738"/>
      <c r="J499" s="738"/>
      <c r="K499" s="738"/>
      <c r="L499" s="738"/>
      <c r="M499" s="738"/>
      <c r="N499" s="739"/>
      <c r="O499" s="740">
        <f t="shared" si="8"/>
        <v>0</v>
      </c>
      <c r="P499" s="740"/>
      <c r="Q499" s="740"/>
      <c r="R499" s="740"/>
      <c r="S499" s="740"/>
      <c r="T499" s="741"/>
      <c r="U499" s="741"/>
      <c r="V499" s="741"/>
      <c r="W499" s="741"/>
      <c r="X499" s="741"/>
      <c r="Y499" s="748"/>
      <c r="Z499" s="749"/>
      <c r="AA499" s="749"/>
      <c r="AB499" s="750"/>
      <c r="AC499" s="741"/>
      <c r="AD499" s="741"/>
      <c r="AE499" s="741"/>
      <c r="AF499" s="741"/>
      <c r="AG499" s="1345"/>
      <c r="AH499" s="1346"/>
      <c r="AI499" s="1346"/>
      <c r="AJ499" s="1346"/>
      <c r="AK499" s="1346"/>
      <c r="AL499" s="1346"/>
      <c r="AM499" s="1346"/>
      <c r="AN499" s="1347"/>
      <c r="AO499" s="14"/>
      <c r="AP499" s="14"/>
      <c r="AW499" s="1"/>
      <c r="AX499" s="1"/>
      <c r="AY499" s="1"/>
      <c r="AZ499" s="1"/>
      <c r="BA499" s="1"/>
    </row>
    <row r="500" spans="2:53" ht="10.35" customHeight="1">
      <c r="B500" s="130" t="s">
        <v>300</v>
      </c>
      <c r="C500" s="737"/>
      <c r="D500" s="737"/>
      <c r="E500" s="737"/>
      <c r="F500" s="737"/>
      <c r="G500" s="737"/>
      <c r="H500" s="738" t="s">
        <v>288</v>
      </c>
      <c r="I500" s="738"/>
      <c r="J500" s="738"/>
      <c r="K500" s="738"/>
      <c r="L500" s="738"/>
      <c r="M500" s="738"/>
      <c r="N500" s="739"/>
      <c r="O500" s="740">
        <f t="shared" si="8"/>
        <v>0</v>
      </c>
      <c r="P500" s="740"/>
      <c r="Q500" s="740"/>
      <c r="R500" s="740"/>
      <c r="S500" s="740"/>
      <c r="T500" s="741"/>
      <c r="U500" s="741"/>
      <c r="V500" s="741"/>
      <c r="W500" s="741"/>
      <c r="X500" s="741"/>
      <c r="Y500" s="748"/>
      <c r="Z500" s="749"/>
      <c r="AA500" s="749"/>
      <c r="AB500" s="750"/>
      <c r="AC500" s="741"/>
      <c r="AD500" s="741"/>
      <c r="AE500" s="741"/>
      <c r="AF500" s="741"/>
      <c r="AG500" s="1345"/>
      <c r="AH500" s="1346"/>
      <c r="AI500" s="1346"/>
      <c r="AJ500" s="1346"/>
      <c r="AK500" s="1346"/>
      <c r="AL500" s="1346"/>
      <c r="AM500" s="1346"/>
      <c r="AN500" s="1347"/>
      <c r="AO500" s="14"/>
      <c r="AP500" s="14"/>
      <c r="AW500" s="1"/>
      <c r="AX500" s="1"/>
      <c r="AY500" s="1"/>
      <c r="AZ500" s="1"/>
      <c r="BA500" s="1"/>
    </row>
    <row r="501" spans="2:53" ht="10.35" customHeight="1">
      <c r="B501" s="130" t="s">
        <v>301</v>
      </c>
      <c r="C501" s="737"/>
      <c r="D501" s="737"/>
      <c r="E501" s="737"/>
      <c r="F501" s="737"/>
      <c r="G501" s="737"/>
      <c r="H501" s="738" t="s">
        <v>288</v>
      </c>
      <c r="I501" s="738"/>
      <c r="J501" s="738"/>
      <c r="K501" s="738"/>
      <c r="L501" s="738"/>
      <c r="M501" s="738"/>
      <c r="N501" s="739"/>
      <c r="O501" s="740">
        <f t="shared" si="8"/>
        <v>0</v>
      </c>
      <c r="P501" s="740"/>
      <c r="Q501" s="740"/>
      <c r="R501" s="740"/>
      <c r="S501" s="740"/>
      <c r="T501" s="741"/>
      <c r="U501" s="741"/>
      <c r="V501" s="741"/>
      <c r="W501" s="741"/>
      <c r="X501" s="741"/>
      <c r="Y501" s="748"/>
      <c r="Z501" s="749"/>
      <c r="AA501" s="749"/>
      <c r="AB501" s="750"/>
      <c r="AC501" s="741"/>
      <c r="AD501" s="741"/>
      <c r="AE501" s="741"/>
      <c r="AF501" s="741"/>
      <c r="AG501" s="1345"/>
      <c r="AH501" s="1346"/>
      <c r="AI501" s="1346"/>
      <c r="AJ501" s="1346"/>
      <c r="AK501" s="1346"/>
      <c r="AL501" s="1346"/>
      <c r="AM501" s="1346"/>
      <c r="AN501" s="1347"/>
      <c r="AO501" s="14"/>
      <c r="AP501" s="14"/>
      <c r="AW501" s="1"/>
      <c r="AX501" s="1"/>
      <c r="AY501" s="1"/>
      <c r="AZ501" s="1"/>
      <c r="BA501" s="1"/>
    </row>
    <row r="502" spans="2:53" ht="10.35" customHeight="1">
      <c r="B502" s="130" t="s">
        <v>302</v>
      </c>
      <c r="C502" s="737"/>
      <c r="D502" s="737"/>
      <c r="E502" s="737"/>
      <c r="F502" s="737"/>
      <c r="G502" s="737"/>
      <c r="H502" s="738" t="s">
        <v>288</v>
      </c>
      <c r="I502" s="738"/>
      <c r="J502" s="738"/>
      <c r="K502" s="738"/>
      <c r="L502" s="738"/>
      <c r="M502" s="738"/>
      <c r="N502" s="739"/>
      <c r="O502" s="740">
        <f t="shared" si="8"/>
        <v>0</v>
      </c>
      <c r="P502" s="740"/>
      <c r="Q502" s="740"/>
      <c r="R502" s="740"/>
      <c r="S502" s="740"/>
      <c r="T502" s="741"/>
      <c r="U502" s="741"/>
      <c r="V502" s="741"/>
      <c r="W502" s="741"/>
      <c r="X502" s="741"/>
      <c r="Y502" s="748"/>
      <c r="Z502" s="749"/>
      <c r="AA502" s="749"/>
      <c r="AB502" s="750"/>
      <c r="AC502" s="741"/>
      <c r="AD502" s="741"/>
      <c r="AE502" s="741"/>
      <c r="AF502" s="741"/>
      <c r="AG502" s="1345"/>
      <c r="AH502" s="1346"/>
      <c r="AI502" s="1346"/>
      <c r="AJ502" s="1346"/>
      <c r="AK502" s="1346"/>
      <c r="AL502" s="1346"/>
      <c r="AM502" s="1346"/>
      <c r="AN502" s="1347"/>
      <c r="AO502" s="14"/>
      <c r="AP502" s="14"/>
      <c r="AW502" s="1"/>
      <c r="AX502" s="1"/>
      <c r="AY502" s="1"/>
      <c r="AZ502" s="1"/>
      <c r="BA502" s="1"/>
    </row>
    <row r="503" spans="2:53" ht="10.35" customHeight="1">
      <c r="B503" s="130" t="s">
        <v>303</v>
      </c>
      <c r="C503" s="737"/>
      <c r="D503" s="737"/>
      <c r="E503" s="737"/>
      <c r="F503" s="737"/>
      <c r="G503" s="737"/>
      <c r="H503" s="738" t="s">
        <v>288</v>
      </c>
      <c r="I503" s="738"/>
      <c r="J503" s="738"/>
      <c r="K503" s="738"/>
      <c r="L503" s="738"/>
      <c r="M503" s="738"/>
      <c r="N503" s="739"/>
      <c r="O503" s="740">
        <f t="shared" si="8"/>
        <v>0</v>
      </c>
      <c r="P503" s="740"/>
      <c r="Q503" s="740"/>
      <c r="R503" s="740"/>
      <c r="S503" s="740"/>
      <c r="T503" s="741"/>
      <c r="U503" s="741"/>
      <c r="V503" s="741"/>
      <c r="W503" s="741"/>
      <c r="X503" s="741"/>
      <c r="Y503" s="748"/>
      <c r="Z503" s="749"/>
      <c r="AA503" s="749"/>
      <c r="AB503" s="750"/>
      <c r="AC503" s="741"/>
      <c r="AD503" s="741"/>
      <c r="AE503" s="741"/>
      <c r="AF503" s="741"/>
      <c r="AG503" s="1345"/>
      <c r="AH503" s="1346"/>
      <c r="AI503" s="1346"/>
      <c r="AJ503" s="1346"/>
      <c r="AK503" s="1346"/>
      <c r="AL503" s="1346"/>
      <c r="AM503" s="1346"/>
      <c r="AN503" s="1347"/>
      <c r="AO503" s="14"/>
      <c r="AP503" s="14"/>
      <c r="AW503" s="1"/>
      <c r="AX503" s="1"/>
      <c r="AY503" s="1"/>
      <c r="AZ503" s="1"/>
      <c r="BA503" s="1"/>
    </row>
    <row r="504" spans="2:53" ht="10.35" customHeight="1">
      <c r="B504" s="512"/>
      <c r="C504" s="737"/>
      <c r="D504" s="737"/>
      <c r="E504" s="737"/>
      <c r="F504" s="737"/>
      <c r="G504" s="737"/>
      <c r="H504" s="554"/>
      <c r="I504" s="500"/>
      <c r="J504" s="500"/>
      <c r="K504" s="500"/>
      <c r="L504" s="500"/>
      <c r="M504" s="500"/>
      <c r="N504" s="500"/>
      <c r="O504" s="755">
        <f t="shared" si="8"/>
        <v>0</v>
      </c>
      <c r="P504" s="755"/>
      <c r="Q504" s="755"/>
      <c r="R504" s="755"/>
      <c r="S504" s="755"/>
      <c r="T504" s="741"/>
      <c r="U504" s="741"/>
      <c r="V504" s="741"/>
      <c r="W504" s="741"/>
      <c r="X504" s="741"/>
      <c r="Y504" s="748"/>
      <c r="Z504" s="749"/>
      <c r="AA504" s="749"/>
      <c r="AB504" s="750"/>
      <c r="AC504" s="741"/>
      <c r="AD504" s="741"/>
      <c r="AE504" s="741"/>
      <c r="AF504" s="741"/>
      <c r="AG504" s="1345"/>
      <c r="AH504" s="1346"/>
      <c r="AI504" s="1346"/>
      <c r="AJ504" s="1346"/>
      <c r="AK504" s="1346"/>
      <c r="AL504" s="1346"/>
      <c r="AM504" s="1346"/>
      <c r="AN504" s="1347"/>
      <c r="AO504" s="14"/>
      <c r="AP504" s="14"/>
      <c r="AW504" s="1"/>
      <c r="AX504" s="1"/>
      <c r="AY504" s="1"/>
      <c r="AZ504" s="1"/>
      <c r="BA504" s="1"/>
    </row>
    <row r="505" spans="2:53" ht="11.45" customHeight="1">
      <c r="B505" s="513"/>
      <c r="C505" s="501"/>
      <c r="D505" s="502"/>
      <c r="E505" s="502"/>
      <c r="F505" s="502"/>
      <c r="G505" s="502"/>
      <c r="H505" s="502"/>
      <c r="I505" s="502"/>
      <c r="J505" s="502"/>
      <c r="K505" s="502"/>
      <c r="L505" s="502"/>
      <c r="M505" s="502"/>
      <c r="N505" s="503"/>
      <c r="O505" s="741"/>
      <c r="P505" s="741"/>
      <c r="Q505" s="741"/>
      <c r="R505" s="741"/>
      <c r="S505" s="741"/>
      <c r="T505" s="741"/>
      <c r="U505" s="741"/>
      <c r="V505" s="741"/>
      <c r="W505" s="741"/>
      <c r="X505" s="741"/>
      <c r="Y505" s="748"/>
      <c r="Z505" s="749"/>
      <c r="AA505" s="749"/>
      <c r="AB505" s="750"/>
      <c r="AC505" s="741"/>
      <c r="AD505" s="741"/>
      <c r="AE505" s="741"/>
      <c r="AF505" s="741"/>
      <c r="AG505" s="511"/>
      <c r="AH505" s="509"/>
      <c r="AI505" s="509"/>
      <c r="AJ505" s="509"/>
      <c r="AK505" s="509"/>
      <c r="AL505" s="509"/>
      <c r="AM505" s="509"/>
      <c r="AN505" s="510"/>
      <c r="AO505" s="14"/>
      <c r="AP505" s="14"/>
      <c r="AW505" s="1"/>
      <c r="AX505" s="1"/>
      <c r="AY505" s="1"/>
      <c r="AZ505" s="1"/>
      <c r="BA505" s="1"/>
    </row>
    <row r="506" spans="2:53" ht="13.35" customHeight="1">
      <c r="B506" s="295">
        <v>2</v>
      </c>
      <c r="C506" s="292" t="s">
        <v>304</v>
      </c>
      <c r="D506" s="291"/>
      <c r="E506" s="291"/>
      <c r="F506" s="146"/>
      <c r="G506" s="146"/>
      <c r="H506" s="146"/>
      <c r="I506" s="146"/>
      <c r="J506" s="146"/>
      <c r="K506" s="146"/>
      <c r="L506" s="146"/>
      <c r="M506" s="146"/>
      <c r="N506" s="147"/>
      <c r="O506" s="751">
        <f>SUM(T506:AF506)</f>
        <v>0</v>
      </c>
      <c r="P506" s="751"/>
      <c r="Q506" s="751"/>
      <c r="R506" s="751"/>
      <c r="S506" s="751"/>
      <c r="T506" s="751">
        <f>SUM(T507:X523)</f>
        <v>0</v>
      </c>
      <c r="U506" s="751"/>
      <c r="V506" s="751"/>
      <c r="W506" s="751"/>
      <c r="X506" s="751"/>
      <c r="Y506" s="752">
        <f>SUM(Y507:AB523)</f>
        <v>0</v>
      </c>
      <c r="Z506" s="753"/>
      <c r="AA506" s="753"/>
      <c r="AB506" s="754"/>
      <c r="AC506" s="751">
        <f>SUM(AC507:AF523)</f>
        <v>0</v>
      </c>
      <c r="AD506" s="751"/>
      <c r="AE506" s="751"/>
      <c r="AF506" s="751"/>
      <c r="AG506" s="1348"/>
      <c r="AH506" s="1349"/>
      <c r="AI506" s="1349"/>
      <c r="AJ506" s="1349"/>
      <c r="AK506" s="1349"/>
      <c r="AL506" s="1349"/>
      <c r="AM506" s="1349"/>
      <c r="AN506" s="1350"/>
      <c r="AO506" s="14"/>
      <c r="AP506" s="14"/>
      <c r="AW506" s="1"/>
      <c r="AX506" s="1"/>
      <c r="AY506" s="1"/>
      <c r="AZ506" s="1"/>
      <c r="BA506" s="1"/>
    </row>
    <row r="507" spans="2:53" ht="11.45" customHeight="1">
      <c r="B507" s="130" t="s">
        <v>287</v>
      </c>
      <c r="C507" s="737"/>
      <c r="D507" s="737"/>
      <c r="E507" s="737"/>
      <c r="F507" s="737"/>
      <c r="G507" s="737"/>
      <c r="H507" s="738" t="s">
        <v>288</v>
      </c>
      <c r="I507" s="738"/>
      <c r="J507" s="738"/>
      <c r="K507" s="738"/>
      <c r="L507" s="738"/>
      <c r="M507" s="738"/>
      <c r="N507" s="739"/>
      <c r="O507" s="755">
        <f t="shared" ref="O507:O521" si="9">T507+Y507+AC507</f>
        <v>0</v>
      </c>
      <c r="P507" s="755"/>
      <c r="Q507" s="755"/>
      <c r="R507" s="755"/>
      <c r="S507" s="755"/>
      <c r="T507" s="741"/>
      <c r="U507" s="741"/>
      <c r="V507" s="741"/>
      <c r="W507" s="741"/>
      <c r="X507" s="741"/>
      <c r="Y507" s="748"/>
      <c r="Z507" s="749"/>
      <c r="AA507" s="749"/>
      <c r="AB507" s="750"/>
      <c r="AC507" s="741"/>
      <c r="AD507" s="741"/>
      <c r="AE507" s="741"/>
      <c r="AF507" s="741"/>
      <c r="AG507" s="1345"/>
      <c r="AH507" s="1346"/>
      <c r="AI507" s="1346"/>
      <c r="AJ507" s="1346"/>
      <c r="AK507" s="1346"/>
      <c r="AL507" s="1346"/>
      <c r="AM507" s="1346"/>
      <c r="AN507" s="1347"/>
      <c r="AO507" s="14"/>
      <c r="AP507" s="14"/>
      <c r="AW507" s="1"/>
      <c r="AX507" s="1"/>
      <c r="AY507" s="1"/>
      <c r="AZ507" s="1"/>
      <c r="BA507" s="1"/>
    </row>
    <row r="508" spans="2:53" ht="11.45" customHeight="1">
      <c r="B508" s="130" t="s">
        <v>289</v>
      </c>
      <c r="C508" s="737"/>
      <c r="D508" s="737"/>
      <c r="E508" s="737"/>
      <c r="F508" s="737"/>
      <c r="G508" s="737"/>
      <c r="H508" s="738" t="s">
        <v>288</v>
      </c>
      <c r="I508" s="738"/>
      <c r="J508" s="738"/>
      <c r="K508" s="738"/>
      <c r="L508" s="738"/>
      <c r="M508" s="738"/>
      <c r="N508" s="739"/>
      <c r="O508" s="755">
        <f t="shared" si="9"/>
        <v>0</v>
      </c>
      <c r="P508" s="755"/>
      <c r="Q508" s="755"/>
      <c r="R508" s="755"/>
      <c r="S508" s="755"/>
      <c r="T508" s="741"/>
      <c r="U508" s="741"/>
      <c r="V508" s="741"/>
      <c r="W508" s="741"/>
      <c r="X508" s="741"/>
      <c r="Y508" s="748"/>
      <c r="Z508" s="749"/>
      <c r="AA508" s="749"/>
      <c r="AB508" s="750"/>
      <c r="AC508" s="741"/>
      <c r="AD508" s="741"/>
      <c r="AE508" s="741"/>
      <c r="AF508" s="741"/>
      <c r="AG508" s="1345"/>
      <c r="AH508" s="1346"/>
      <c r="AI508" s="1346"/>
      <c r="AJ508" s="1346"/>
      <c r="AK508" s="1346"/>
      <c r="AL508" s="1346"/>
      <c r="AM508" s="1346"/>
      <c r="AN508" s="1347"/>
      <c r="AO508" s="14"/>
      <c r="AP508" s="14"/>
      <c r="AW508" s="1"/>
      <c r="AX508" s="1"/>
      <c r="AY508" s="1"/>
      <c r="AZ508" s="1"/>
      <c r="BA508" s="1"/>
    </row>
    <row r="509" spans="2:53" ht="11.45" customHeight="1">
      <c r="B509" s="130" t="s">
        <v>290</v>
      </c>
      <c r="C509" s="737"/>
      <c r="D509" s="737"/>
      <c r="E509" s="737"/>
      <c r="F509" s="737"/>
      <c r="G509" s="737"/>
      <c r="H509" s="738" t="s">
        <v>288</v>
      </c>
      <c r="I509" s="738"/>
      <c r="J509" s="738"/>
      <c r="K509" s="738"/>
      <c r="L509" s="738"/>
      <c r="M509" s="738"/>
      <c r="N509" s="739"/>
      <c r="O509" s="755">
        <f t="shared" si="9"/>
        <v>0</v>
      </c>
      <c r="P509" s="755"/>
      <c r="Q509" s="755"/>
      <c r="R509" s="755"/>
      <c r="S509" s="755"/>
      <c r="T509" s="741"/>
      <c r="U509" s="741"/>
      <c r="V509" s="741"/>
      <c r="W509" s="741"/>
      <c r="X509" s="741"/>
      <c r="Y509" s="748"/>
      <c r="Z509" s="749"/>
      <c r="AA509" s="749"/>
      <c r="AB509" s="750"/>
      <c r="AC509" s="741"/>
      <c r="AD509" s="741"/>
      <c r="AE509" s="741"/>
      <c r="AF509" s="741"/>
      <c r="AG509" s="1345"/>
      <c r="AH509" s="1346"/>
      <c r="AI509" s="1346"/>
      <c r="AJ509" s="1346"/>
      <c r="AK509" s="1346"/>
      <c r="AL509" s="1346"/>
      <c r="AM509" s="1346"/>
      <c r="AN509" s="1347"/>
      <c r="AO509" s="14"/>
      <c r="AP509" s="14"/>
      <c r="AW509" s="1"/>
      <c r="AX509" s="1"/>
      <c r="AY509" s="1"/>
      <c r="AZ509" s="1"/>
      <c r="BA509" s="1"/>
    </row>
    <row r="510" spans="2:53" ht="11.45" customHeight="1">
      <c r="B510" s="130" t="s">
        <v>291</v>
      </c>
      <c r="C510" s="737"/>
      <c r="D510" s="737"/>
      <c r="E510" s="737"/>
      <c r="F510" s="737"/>
      <c r="G510" s="737"/>
      <c r="H510" s="738" t="s">
        <v>288</v>
      </c>
      <c r="I510" s="738"/>
      <c r="J510" s="738"/>
      <c r="K510" s="738"/>
      <c r="L510" s="738"/>
      <c r="M510" s="738"/>
      <c r="N510" s="739"/>
      <c r="O510" s="755">
        <f t="shared" si="9"/>
        <v>0</v>
      </c>
      <c r="P510" s="755"/>
      <c r="Q510" s="755"/>
      <c r="R510" s="755"/>
      <c r="S510" s="755"/>
      <c r="T510" s="741"/>
      <c r="U510" s="741"/>
      <c r="V510" s="741"/>
      <c r="W510" s="741"/>
      <c r="X510" s="741"/>
      <c r="Y510" s="748"/>
      <c r="Z510" s="749"/>
      <c r="AA510" s="749"/>
      <c r="AB510" s="750"/>
      <c r="AC510" s="741"/>
      <c r="AD510" s="741"/>
      <c r="AE510" s="741"/>
      <c r="AF510" s="741"/>
      <c r="AG510" s="1345"/>
      <c r="AH510" s="1346"/>
      <c r="AI510" s="1346"/>
      <c r="AJ510" s="1346"/>
      <c r="AK510" s="1346"/>
      <c r="AL510" s="1346"/>
      <c r="AM510" s="1346"/>
      <c r="AN510" s="1347"/>
      <c r="AO510" s="14"/>
      <c r="AP510" s="14"/>
      <c r="AW510" s="1"/>
      <c r="AX510" s="1"/>
      <c r="AY510" s="1"/>
      <c r="AZ510" s="1"/>
      <c r="BA510" s="1"/>
    </row>
    <row r="511" spans="2:53" ht="11.45" customHeight="1">
      <c r="B511" s="130" t="s">
        <v>292</v>
      </c>
      <c r="C511" s="737"/>
      <c r="D511" s="737"/>
      <c r="E511" s="737"/>
      <c r="F511" s="737"/>
      <c r="G511" s="737"/>
      <c r="H511" s="738" t="s">
        <v>288</v>
      </c>
      <c r="I511" s="738"/>
      <c r="J511" s="738"/>
      <c r="K511" s="738"/>
      <c r="L511" s="738"/>
      <c r="M511" s="738"/>
      <c r="N511" s="739"/>
      <c r="O511" s="755">
        <f t="shared" si="9"/>
        <v>0</v>
      </c>
      <c r="P511" s="755"/>
      <c r="Q511" s="755"/>
      <c r="R511" s="755"/>
      <c r="S511" s="755"/>
      <c r="T511" s="741"/>
      <c r="U511" s="741"/>
      <c r="V511" s="741"/>
      <c r="W511" s="741"/>
      <c r="X511" s="741"/>
      <c r="Y511" s="748"/>
      <c r="Z511" s="749"/>
      <c r="AA511" s="749"/>
      <c r="AB511" s="750"/>
      <c r="AC511" s="741"/>
      <c r="AD511" s="741"/>
      <c r="AE511" s="741"/>
      <c r="AF511" s="741"/>
      <c r="AG511" s="1345"/>
      <c r="AH511" s="1346"/>
      <c r="AI511" s="1346"/>
      <c r="AJ511" s="1346"/>
      <c r="AK511" s="1346"/>
      <c r="AL511" s="1346"/>
      <c r="AM511" s="1346"/>
      <c r="AN511" s="1347"/>
      <c r="AO511" s="14"/>
      <c r="AP511" s="14"/>
      <c r="AW511" s="1"/>
      <c r="AX511" s="1"/>
      <c r="AY511" s="1"/>
      <c r="AZ511" s="1"/>
      <c r="BA511" s="1"/>
    </row>
    <row r="512" spans="2:53" ht="11.45" customHeight="1">
      <c r="B512" s="130" t="s">
        <v>293</v>
      </c>
      <c r="C512" s="737"/>
      <c r="D512" s="737"/>
      <c r="E512" s="737"/>
      <c r="F512" s="737"/>
      <c r="G512" s="737"/>
      <c r="H512" s="738" t="s">
        <v>288</v>
      </c>
      <c r="I512" s="738"/>
      <c r="J512" s="738"/>
      <c r="K512" s="738"/>
      <c r="L512" s="738"/>
      <c r="M512" s="738"/>
      <c r="N512" s="739"/>
      <c r="O512" s="755">
        <f t="shared" si="9"/>
        <v>0</v>
      </c>
      <c r="P512" s="755"/>
      <c r="Q512" s="755"/>
      <c r="R512" s="755"/>
      <c r="S512" s="755"/>
      <c r="T512" s="741"/>
      <c r="U512" s="741"/>
      <c r="V512" s="741"/>
      <c r="W512" s="741"/>
      <c r="X512" s="741"/>
      <c r="Y512" s="748"/>
      <c r="Z512" s="749"/>
      <c r="AA512" s="749"/>
      <c r="AB512" s="750"/>
      <c r="AC512" s="741"/>
      <c r="AD512" s="741"/>
      <c r="AE512" s="741"/>
      <c r="AF512" s="741"/>
      <c r="AG512" s="1345"/>
      <c r="AH512" s="1346"/>
      <c r="AI512" s="1346"/>
      <c r="AJ512" s="1346"/>
      <c r="AK512" s="1346"/>
      <c r="AL512" s="1346"/>
      <c r="AM512" s="1346"/>
      <c r="AN512" s="1347"/>
      <c r="AO512" s="14"/>
      <c r="AP512" s="14"/>
      <c r="AW512" s="1"/>
      <c r="AX512" s="1"/>
      <c r="AY512" s="1"/>
      <c r="AZ512" s="1"/>
      <c r="BA512" s="1"/>
    </row>
    <row r="513" spans="2:53" ht="11.45" customHeight="1">
      <c r="B513" s="130" t="s">
        <v>294</v>
      </c>
      <c r="C513" s="737"/>
      <c r="D513" s="737"/>
      <c r="E513" s="737"/>
      <c r="F513" s="737"/>
      <c r="G513" s="737"/>
      <c r="H513" s="738" t="s">
        <v>288</v>
      </c>
      <c r="I513" s="738"/>
      <c r="J513" s="738"/>
      <c r="K513" s="738"/>
      <c r="L513" s="738"/>
      <c r="M513" s="738"/>
      <c r="N513" s="739"/>
      <c r="O513" s="755">
        <f t="shared" si="9"/>
        <v>0</v>
      </c>
      <c r="P513" s="755"/>
      <c r="Q513" s="755"/>
      <c r="R513" s="755"/>
      <c r="S513" s="755"/>
      <c r="T513" s="741"/>
      <c r="U513" s="741"/>
      <c r="V513" s="741"/>
      <c r="W513" s="741"/>
      <c r="X513" s="741"/>
      <c r="Y513" s="748"/>
      <c r="Z513" s="749"/>
      <c r="AA513" s="749"/>
      <c r="AB513" s="750"/>
      <c r="AC513" s="741"/>
      <c r="AD513" s="741"/>
      <c r="AE513" s="741"/>
      <c r="AF513" s="741"/>
      <c r="AG513" s="1345"/>
      <c r="AH513" s="1346"/>
      <c r="AI513" s="1346"/>
      <c r="AJ513" s="1346"/>
      <c r="AK513" s="1346"/>
      <c r="AL513" s="1346"/>
      <c r="AM513" s="1346"/>
      <c r="AN513" s="1347"/>
      <c r="AO513" s="14"/>
      <c r="AP513" s="14"/>
      <c r="AW513" s="1"/>
      <c r="AX513" s="1"/>
      <c r="AY513" s="1"/>
      <c r="AZ513" s="1"/>
      <c r="BA513" s="1"/>
    </row>
    <row r="514" spans="2:53" ht="11.45" customHeight="1">
      <c r="B514" s="130" t="s">
        <v>295</v>
      </c>
      <c r="C514" s="737"/>
      <c r="D514" s="737"/>
      <c r="E514" s="737"/>
      <c r="F514" s="737"/>
      <c r="G514" s="737"/>
      <c r="H514" s="738" t="s">
        <v>288</v>
      </c>
      <c r="I514" s="738"/>
      <c r="J514" s="738"/>
      <c r="K514" s="738"/>
      <c r="L514" s="738"/>
      <c r="M514" s="738"/>
      <c r="N514" s="739"/>
      <c r="O514" s="755">
        <f t="shared" si="9"/>
        <v>0</v>
      </c>
      <c r="P514" s="755"/>
      <c r="Q514" s="755"/>
      <c r="R514" s="755"/>
      <c r="S514" s="755"/>
      <c r="T514" s="741"/>
      <c r="U514" s="741"/>
      <c r="V514" s="741"/>
      <c r="W514" s="741"/>
      <c r="X514" s="741"/>
      <c r="Y514" s="748"/>
      <c r="Z514" s="749"/>
      <c r="AA514" s="749"/>
      <c r="AB514" s="750"/>
      <c r="AC514" s="741"/>
      <c r="AD514" s="741"/>
      <c r="AE514" s="741"/>
      <c r="AF514" s="741"/>
      <c r="AG514" s="1345"/>
      <c r="AH514" s="1346"/>
      <c r="AI514" s="1346"/>
      <c r="AJ514" s="1346"/>
      <c r="AK514" s="1346"/>
      <c r="AL514" s="1346"/>
      <c r="AM514" s="1346"/>
      <c r="AN514" s="1347"/>
      <c r="AO514" s="14"/>
      <c r="AP514" s="14"/>
      <c r="AW514" s="1"/>
      <c r="AX514" s="1"/>
      <c r="AY514" s="1"/>
      <c r="AZ514" s="1"/>
      <c r="BA514" s="1"/>
    </row>
    <row r="515" spans="2:53" ht="11.45" customHeight="1">
      <c r="B515" s="130" t="s">
        <v>296</v>
      </c>
      <c r="C515" s="737"/>
      <c r="D515" s="737"/>
      <c r="E515" s="737"/>
      <c r="F515" s="737"/>
      <c r="G515" s="737"/>
      <c r="H515" s="738" t="s">
        <v>288</v>
      </c>
      <c r="I515" s="738"/>
      <c r="J515" s="738"/>
      <c r="K515" s="738"/>
      <c r="L515" s="738"/>
      <c r="M515" s="738"/>
      <c r="N515" s="739"/>
      <c r="O515" s="755">
        <f t="shared" si="9"/>
        <v>0</v>
      </c>
      <c r="P515" s="755"/>
      <c r="Q515" s="755"/>
      <c r="R515" s="755"/>
      <c r="S515" s="755"/>
      <c r="T515" s="741"/>
      <c r="U515" s="741"/>
      <c r="V515" s="741"/>
      <c r="W515" s="741"/>
      <c r="X515" s="741"/>
      <c r="Y515" s="748"/>
      <c r="Z515" s="749"/>
      <c r="AA515" s="749"/>
      <c r="AB515" s="750"/>
      <c r="AC515" s="741"/>
      <c r="AD515" s="741"/>
      <c r="AE515" s="741"/>
      <c r="AF515" s="741"/>
      <c r="AG515" s="1345"/>
      <c r="AH515" s="1346"/>
      <c r="AI515" s="1346"/>
      <c r="AJ515" s="1346"/>
      <c r="AK515" s="1346"/>
      <c r="AL515" s="1346"/>
      <c r="AM515" s="1346"/>
      <c r="AN515" s="1347"/>
      <c r="AO515" s="14"/>
      <c r="AP515" s="14"/>
      <c r="AW515" s="1"/>
      <c r="AX515" s="1"/>
      <c r="AY515" s="1"/>
      <c r="AZ515" s="1"/>
      <c r="BA515" s="1"/>
    </row>
    <row r="516" spans="2:53" ht="11.45" customHeight="1">
      <c r="B516" s="130" t="s">
        <v>297</v>
      </c>
      <c r="C516" s="737"/>
      <c r="D516" s="737"/>
      <c r="E516" s="737"/>
      <c r="F516" s="737"/>
      <c r="G516" s="737"/>
      <c r="H516" s="738" t="s">
        <v>288</v>
      </c>
      <c r="I516" s="738"/>
      <c r="J516" s="738"/>
      <c r="K516" s="738"/>
      <c r="L516" s="738"/>
      <c r="M516" s="738"/>
      <c r="N516" s="739"/>
      <c r="O516" s="755">
        <f t="shared" si="9"/>
        <v>0</v>
      </c>
      <c r="P516" s="755"/>
      <c r="Q516" s="755"/>
      <c r="R516" s="755"/>
      <c r="S516" s="755"/>
      <c r="T516" s="741"/>
      <c r="U516" s="741"/>
      <c r="V516" s="741"/>
      <c r="W516" s="741"/>
      <c r="X516" s="741"/>
      <c r="Y516" s="748"/>
      <c r="Z516" s="749"/>
      <c r="AA516" s="749"/>
      <c r="AB516" s="750"/>
      <c r="AC516" s="741"/>
      <c r="AD516" s="741"/>
      <c r="AE516" s="741"/>
      <c r="AF516" s="741"/>
      <c r="AG516" s="1345"/>
      <c r="AH516" s="1346"/>
      <c r="AI516" s="1346"/>
      <c r="AJ516" s="1346"/>
      <c r="AK516" s="1346"/>
      <c r="AL516" s="1346"/>
      <c r="AM516" s="1346"/>
      <c r="AN516" s="1347"/>
      <c r="AO516" s="14"/>
      <c r="AP516" s="14"/>
      <c r="AW516" s="1"/>
      <c r="AX516" s="1"/>
      <c r="AY516" s="1"/>
      <c r="AZ516" s="1"/>
      <c r="BA516" s="1"/>
    </row>
    <row r="517" spans="2:53" ht="11.45" customHeight="1">
      <c r="B517" s="130" t="s">
        <v>298</v>
      </c>
      <c r="C517" s="737"/>
      <c r="D517" s="737"/>
      <c r="E517" s="737"/>
      <c r="F517" s="737"/>
      <c r="G517" s="737"/>
      <c r="H517" s="738" t="s">
        <v>288</v>
      </c>
      <c r="I517" s="738"/>
      <c r="J517" s="738"/>
      <c r="K517" s="738"/>
      <c r="L517" s="738"/>
      <c r="M517" s="738"/>
      <c r="N517" s="739"/>
      <c r="O517" s="755">
        <f t="shared" si="9"/>
        <v>0</v>
      </c>
      <c r="P517" s="755"/>
      <c r="Q517" s="755"/>
      <c r="R517" s="755"/>
      <c r="S517" s="755"/>
      <c r="T517" s="741"/>
      <c r="U517" s="741"/>
      <c r="V517" s="741"/>
      <c r="W517" s="741"/>
      <c r="X517" s="741"/>
      <c r="Y517" s="748"/>
      <c r="Z517" s="749"/>
      <c r="AA517" s="749"/>
      <c r="AB517" s="750"/>
      <c r="AC517" s="741"/>
      <c r="AD517" s="741"/>
      <c r="AE517" s="741"/>
      <c r="AF517" s="741"/>
      <c r="AG517" s="1345"/>
      <c r="AH517" s="1346"/>
      <c r="AI517" s="1346"/>
      <c r="AJ517" s="1346"/>
      <c r="AK517" s="1346"/>
      <c r="AL517" s="1346"/>
      <c r="AM517" s="1346"/>
      <c r="AN517" s="1347"/>
      <c r="AO517" s="14"/>
      <c r="AP517" s="14"/>
      <c r="AW517" s="1"/>
      <c r="AX517" s="1"/>
      <c r="AY517" s="1"/>
      <c r="AZ517" s="1"/>
      <c r="BA517" s="1"/>
    </row>
    <row r="518" spans="2:53" ht="11.45" customHeight="1">
      <c r="B518" s="130" t="s">
        <v>299</v>
      </c>
      <c r="C518" s="737"/>
      <c r="D518" s="737"/>
      <c r="E518" s="737"/>
      <c r="F518" s="737"/>
      <c r="G518" s="737"/>
      <c r="H518" s="738" t="s">
        <v>288</v>
      </c>
      <c r="I518" s="738"/>
      <c r="J518" s="738"/>
      <c r="K518" s="738"/>
      <c r="L518" s="738"/>
      <c r="M518" s="738"/>
      <c r="N518" s="739"/>
      <c r="O518" s="755">
        <f t="shared" si="9"/>
        <v>0</v>
      </c>
      <c r="P518" s="755"/>
      <c r="Q518" s="755"/>
      <c r="R518" s="755"/>
      <c r="S518" s="755"/>
      <c r="T518" s="741"/>
      <c r="U518" s="741"/>
      <c r="V518" s="741"/>
      <c r="W518" s="741"/>
      <c r="X518" s="741"/>
      <c r="Y518" s="748"/>
      <c r="Z518" s="749"/>
      <c r="AA518" s="749"/>
      <c r="AB518" s="750"/>
      <c r="AC518" s="741"/>
      <c r="AD518" s="741"/>
      <c r="AE518" s="741"/>
      <c r="AF518" s="741"/>
      <c r="AG518" s="1345"/>
      <c r="AH518" s="1346"/>
      <c r="AI518" s="1346"/>
      <c r="AJ518" s="1346"/>
      <c r="AK518" s="1346"/>
      <c r="AL518" s="1346"/>
      <c r="AM518" s="1346"/>
      <c r="AN518" s="1347"/>
      <c r="AO518" s="14"/>
      <c r="AP518" s="14"/>
      <c r="AW518" s="1"/>
      <c r="AX518" s="1"/>
      <c r="AY518" s="1"/>
      <c r="AZ518" s="1"/>
      <c r="BA518" s="1"/>
    </row>
    <row r="519" spans="2:53" ht="11.45" customHeight="1">
      <c r="B519" s="130" t="s">
        <v>300</v>
      </c>
      <c r="C519" s="737"/>
      <c r="D519" s="737"/>
      <c r="E519" s="737"/>
      <c r="F519" s="737"/>
      <c r="G519" s="737"/>
      <c r="H519" s="738" t="s">
        <v>288</v>
      </c>
      <c r="I519" s="738"/>
      <c r="J519" s="738"/>
      <c r="K519" s="738"/>
      <c r="L519" s="738"/>
      <c r="M519" s="738"/>
      <c r="N519" s="739"/>
      <c r="O519" s="755">
        <f t="shared" si="9"/>
        <v>0</v>
      </c>
      <c r="P519" s="755"/>
      <c r="Q519" s="755"/>
      <c r="R519" s="755"/>
      <c r="S519" s="755"/>
      <c r="T519" s="741"/>
      <c r="U519" s="741"/>
      <c r="V519" s="741"/>
      <c r="W519" s="741"/>
      <c r="X519" s="741"/>
      <c r="Y519" s="748"/>
      <c r="Z519" s="749"/>
      <c r="AA519" s="749"/>
      <c r="AB519" s="750"/>
      <c r="AC519" s="741"/>
      <c r="AD519" s="741"/>
      <c r="AE519" s="741"/>
      <c r="AF519" s="741"/>
      <c r="AG519" s="1345"/>
      <c r="AH519" s="1346"/>
      <c r="AI519" s="1346"/>
      <c r="AJ519" s="1346"/>
      <c r="AK519" s="1346"/>
      <c r="AL519" s="1346"/>
      <c r="AM519" s="1346"/>
      <c r="AN519" s="1347"/>
      <c r="AO519" s="14"/>
      <c r="AP519" s="14"/>
      <c r="AW519" s="1"/>
      <c r="AX519" s="1"/>
      <c r="AY519" s="1"/>
      <c r="AZ519" s="1"/>
      <c r="BA519" s="1"/>
    </row>
    <row r="520" spans="2:53" ht="11.45" customHeight="1">
      <c r="B520" s="130" t="s">
        <v>301</v>
      </c>
      <c r="C520" s="737"/>
      <c r="D520" s="737"/>
      <c r="E520" s="737"/>
      <c r="F520" s="737"/>
      <c r="G520" s="737"/>
      <c r="H520" s="738" t="s">
        <v>288</v>
      </c>
      <c r="I520" s="738"/>
      <c r="J520" s="738"/>
      <c r="K520" s="738"/>
      <c r="L520" s="738"/>
      <c r="M520" s="738"/>
      <c r="N520" s="739"/>
      <c r="O520" s="755">
        <f t="shared" si="9"/>
        <v>0</v>
      </c>
      <c r="P520" s="755"/>
      <c r="Q520" s="755"/>
      <c r="R520" s="755"/>
      <c r="S520" s="755"/>
      <c r="T520" s="741"/>
      <c r="U520" s="741"/>
      <c r="V520" s="741"/>
      <c r="W520" s="741"/>
      <c r="X520" s="741"/>
      <c r="Y520" s="748"/>
      <c r="Z520" s="749"/>
      <c r="AA520" s="749"/>
      <c r="AB520" s="750"/>
      <c r="AC520" s="741"/>
      <c r="AD520" s="741"/>
      <c r="AE520" s="741"/>
      <c r="AF520" s="741"/>
      <c r="AG520" s="1345"/>
      <c r="AH520" s="1346"/>
      <c r="AI520" s="1346"/>
      <c r="AJ520" s="1346"/>
      <c r="AK520" s="1346"/>
      <c r="AL520" s="1346"/>
      <c r="AM520" s="1346"/>
      <c r="AN520" s="1347"/>
      <c r="AO520" s="14"/>
      <c r="AP520" s="14"/>
      <c r="AW520" s="1"/>
      <c r="AX520" s="1"/>
      <c r="AY520" s="1"/>
      <c r="AZ520" s="1"/>
      <c r="BA520" s="1"/>
    </row>
    <row r="521" spans="2:53" ht="11.45" customHeight="1">
      <c r="B521" s="130" t="s">
        <v>302</v>
      </c>
      <c r="C521" s="737"/>
      <c r="D521" s="737"/>
      <c r="E521" s="737"/>
      <c r="F521" s="737"/>
      <c r="G521" s="737"/>
      <c r="H521" s="738" t="s">
        <v>288</v>
      </c>
      <c r="I521" s="738"/>
      <c r="J521" s="738"/>
      <c r="K521" s="738"/>
      <c r="L521" s="738"/>
      <c r="M521" s="738"/>
      <c r="N521" s="739"/>
      <c r="O521" s="755">
        <f t="shared" si="9"/>
        <v>0</v>
      </c>
      <c r="P521" s="755"/>
      <c r="Q521" s="755"/>
      <c r="R521" s="755"/>
      <c r="S521" s="755"/>
      <c r="T521" s="741"/>
      <c r="U521" s="741"/>
      <c r="V521" s="741"/>
      <c r="W521" s="741"/>
      <c r="X521" s="741"/>
      <c r="Y521" s="748"/>
      <c r="Z521" s="749"/>
      <c r="AA521" s="749"/>
      <c r="AB521" s="750"/>
      <c r="AC521" s="741"/>
      <c r="AD521" s="741"/>
      <c r="AE521" s="741"/>
      <c r="AF521" s="741"/>
      <c r="AG521" s="1345"/>
      <c r="AH521" s="1346"/>
      <c r="AI521" s="1346"/>
      <c r="AJ521" s="1346"/>
      <c r="AK521" s="1346"/>
      <c r="AL521" s="1346"/>
      <c r="AM521" s="1346"/>
      <c r="AN521" s="1347"/>
      <c r="AO521" s="14"/>
      <c r="AP521" s="14"/>
      <c r="AW521" s="1"/>
      <c r="AX521" s="1"/>
      <c r="AY521" s="1"/>
      <c r="AZ521" s="1"/>
      <c r="BA521" s="1"/>
    </row>
    <row r="522" spans="2:53" ht="11.45" customHeight="1">
      <c r="B522" s="130" t="s">
        <v>303</v>
      </c>
      <c r="C522" s="737"/>
      <c r="D522" s="737"/>
      <c r="E522" s="737"/>
      <c r="F522" s="737"/>
      <c r="G522" s="737"/>
      <c r="H522" s="738" t="s">
        <v>288</v>
      </c>
      <c r="I522" s="738"/>
      <c r="J522" s="738"/>
      <c r="K522" s="738"/>
      <c r="L522" s="738"/>
      <c r="M522" s="738"/>
      <c r="N522" s="739"/>
      <c r="O522" s="755">
        <f>T522+Y522+AC522</f>
        <v>0</v>
      </c>
      <c r="P522" s="755"/>
      <c r="Q522" s="755"/>
      <c r="R522" s="755"/>
      <c r="S522" s="755"/>
      <c r="T522" s="741"/>
      <c r="U522" s="741"/>
      <c r="V522" s="741"/>
      <c r="W522" s="741"/>
      <c r="X522" s="741"/>
      <c r="Y522" s="748"/>
      <c r="Z522" s="749"/>
      <c r="AA522" s="749"/>
      <c r="AB522" s="750"/>
      <c r="AC522" s="741"/>
      <c r="AD522" s="741"/>
      <c r="AE522" s="741"/>
      <c r="AF522" s="741"/>
      <c r="AG522" s="1345"/>
      <c r="AH522" s="1346"/>
      <c r="AI522" s="1346"/>
      <c r="AJ522" s="1346"/>
      <c r="AK522" s="1346"/>
      <c r="AL522" s="1346"/>
      <c r="AM522" s="1346"/>
      <c r="AN522" s="1347"/>
      <c r="AO522" s="14"/>
      <c r="AP522" s="14"/>
      <c r="AW522" s="1"/>
      <c r="AX522" s="1"/>
      <c r="AY522" s="1"/>
      <c r="AZ522" s="1"/>
      <c r="BA522" s="1"/>
    </row>
    <row r="523" spans="2:53" ht="11.45" customHeight="1">
      <c r="B523" s="512"/>
      <c r="C523" s="737"/>
      <c r="D523" s="737"/>
      <c r="E523" s="737"/>
      <c r="F523" s="737"/>
      <c r="G523" s="737"/>
      <c r="H523" s="738"/>
      <c r="I523" s="738"/>
      <c r="J523" s="738"/>
      <c r="K523" s="738"/>
      <c r="L523" s="738"/>
      <c r="M523" s="738"/>
      <c r="N523" s="739"/>
      <c r="O523" s="755">
        <f>T523+Y523+AC523</f>
        <v>0</v>
      </c>
      <c r="P523" s="755"/>
      <c r="Q523" s="755"/>
      <c r="R523" s="755"/>
      <c r="S523" s="755"/>
      <c r="T523" s="741"/>
      <c r="U523" s="741"/>
      <c r="V523" s="741"/>
      <c r="W523" s="741"/>
      <c r="X523" s="741"/>
      <c r="Y523" s="748"/>
      <c r="Z523" s="749"/>
      <c r="AA523" s="749"/>
      <c r="AB523" s="750"/>
      <c r="AC523" s="741"/>
      <c r="AD523" s="741"/>
      <c r="AE523" s="741"/>
      <c r="AF523" s="741"/>
      <c r="AG523" s="1345"/>
      <c r="AH523" s="1346"/>
      <c r="AI523" s="1346"/>
      <c r="AJ523" s="1346"/>
      <c r="AK523" s="1346"/>
      <c r="AL523" s="1346"/>
      <c r="AM523" s="1346"/>
      <c r="AN523" s="1347"/>
      <c r="AO523" s="14"/>
      <c r="AP523" s="14"/>
      <c r="AW523" s="1"/>
      <c r="AX523" s="1"/>
      <c r="AY523" s="1"/>
      <c r="AZ523" s="1"/>
      <c r="BA523" s="1"/>
    </row>
    <row r="524" spans="2:53" ht="11.45" customHeight="1">
      <c r="B524" s="513"/>
      <c r="C524" s="501"/>
      <c r="D524" s="501"/>
      <c r="E524" s="500"/>
      <c r="F524" s="500"/>
      <c r="G524" s="500"/>
      <c r="H524" s="500"/>
      <c r="I524" s="500"/>
      <c r="J524" s="500"/>
      <c r="K524" s="500"/>
      <c r="L524" s="500"/>
      <c r="M524" s="500"/>
      <c r="N524" s="500"/>
      <c r="O524" s="741"/>
      <c r="P524" s="741"/>
      <c r="Q524" s="741"/>
      <c r="R524" s="741"/>
      <c r="S524" s="741"/>
      <c r="T524" s="741"/>
      <c r="U524" s="741"/>
      <c r="V524" s="741"/>
      <c r="W524" s="741"/>
      <c r="X524" s="741"/>
      <c r="Y524" s="748"/>
      <c r="Z524" s="749"/>
      <c r="AA524" s="749"/>
      <c r="AB524" s="750"/>
      <c r="AC524" s="741"/>
      <c r="AD524" s="741"/>
      <c r="AE524" s="741"/>
      <c r="AF524" s="741"/>
      <c r="AG524" s="514"/>
      <c r="AH524" s="515"/>
      <c r="AI524" s="515"/>
      <c r="AJ524" s="515"/>
      <c r="AK524" s="515"/>
      <c r="AL524" s="515"/>
      <c r="AM524" s="515"/>
      <c r="AN524" s="516"/>
      <c r="AO524" s="14"/>
      <c r="AP524" s="14"/>
      <c r="AW524" s="1"/>
      <c r="AX524" s="1"/>
      <c r="AY524" s="1"/>
      <c r="AZ524" s="1"/>
      <c r="BA524" s="1"/>
    </row>
    <row r="525" spans="2:53" ht="13.35" customHeight="1">
      <c r="B525" s="295">
        <v>3</v>
      </c>
      <c r="C525" s="296" t="s">
        <v>305</v>
      </c>
      <c r="D525" s="141"/>
      <c r="E525" s="141"/>
      <c r="F525" s="141"/>
      <c r="G525" s="141"/>
      <c r="H525" s="141"/>
      <c r="I525" s="141"/>
      <c r="J525" s="141"/>
      <c r="K525" s="141"/>
      <c r="L525" s="141"/>
      <c r="M525" s="141"/>
      <c r="N525" s="142"/>
      <c r="O525" s="751">
        <f>SUM(T525:AF525)</f>
        <v>0</v>
      </c>
      <c r="P525" s="751"/>
      <c r="Q525" s="751"/>
      <c r="R525" s="751"/>
      <c r="S525" s="751"/>
      <c r="T525" s="751">
        <f>SUM(T526:X546)</f>
        <v>0</v>
      </c>
      <c r="U525" s="751"/>
      <c r="V525" s="751"/>
      <c r="W525" s="751"/>
      <c r="X525" s="751"/>
      <c r="Y525" s="752">
        <f>SUM(Y526:AB546)</f>
        <v>0</v>
      </c>
      <c r="Z525" s="753"/>
      <c r="AA525" s="753"/>
      <c r="AB525" s="754"/>
      <c r="AC525" s="751">
        <f>SUM(AC526:AF546)</f>
        <v>0</v>
      </c>
      <c r="AD525" s="751"/>
      <c r="AE525" s="751"/>
      <c r="AF525" s="751"/>
      <c r="AG525" s="1351"/>
      <c r="AH525" s="1352"/>
      <c r="AI525" s="1352"/>
      <c r="AJ525" s="1352"/>
      <c r="AK525" s="1352"/>
      <c r="AL525" s="1352"/>
      <c r="AM525" s="1352"/>
      <c r="AN525" s="1353"/>
      <c r="AO525" s="14"/>
      <c r="AP525" s="14"/>
      <c r="AW525" s="1"/>
      <c r="AX525" s="1"/>
      <c r="AY525" s="1"/>
      <c r="AZ525" s="1"/>
      <c r="BA525" s="1"/>
    </row>
    <row r="526" spans="2:53" s="15" customFormat="1" ht="10.35" customHeight="1">
      <c r="B526" s="133" t="s">
        <v>287</v>
      </c>
      <c r="C526" s="745"/>
      <c r="D526" s="745"/>
      <c r="E526" s="745"/>
      <c r="F526" s="745"/>
      <c r="G526" s="745"/>
      <c r="H526" s="738" t="s">
        <v>288</v>
      </c>
      <c r="I526" s="738"/>
      <c r="J526" s="738"/>
      <c r="K526" s="738"/>
      <c r="L526" s="738"/>
      <c r="M526" s="738"/>
      <c r="N526" s="739"/>
      <c r="O526" s="746">
        <f t="shared" ref="O526:O537" si="10">T526+Y526+AC526</f>
        <v>0</v>
      </c>
      <c r="P526" s="746"/>
      <c r="Q526" s="746"/>
      <c r="R526" s="746"/>
      <c r="S526" s="746"/>
      <c r="T526" s="747"/>
      <c r="U526" s="747"/>
      <c r="V526" s="747"/>
      <c r="W526" s="747"/>
      <c r="X526" s="747"/>
      <c r="Y526" s="742"/>
      <c r="Z526" s="743"/>
      <c r="AA526" s="743"/>
      <c r="AB526" s="744"/>
      <c r="AC526" s="747"/>
      <c r="AD526" s="747"/>
      <c r="AE526" s="747"/>
      <c r="AF526" s="747"/>
      <c r="AG526" s="1345"/>
      <c r="AH526" s="1346"/>
      <c r="AI526" s="1346"/>
      <c r="AJ526" s="1346"/>
      <c r="AK526" s="1346"/>
      <c r="AL526" s="1346"/>
      <c r="AM526" s="1346"/>
      <c r="AN526" s="1347"/>
      <c r="AQ526" s="132"/>
      <c r="AR526" s="132"/>
      <c r="AS526" s="132"/>
      <c r="AT526" s="132"/>
      <c r="AU526" s="132"/>
      <c r="AV526" s="132"/>
      <c r="AW526" s="132"/>
      <c r="AX526" s="132"/>
      <c r="AY526" s="132"/>
      <c r="AZ526" s="132"/>
      <c r="BA526" s="132"/>
    </row>
    <row r="527" spans="2:53" ht="10.35" customHeight="1">
      <c r="B527" s="130" t="s">
        <v>289</v>
      </c>
      <c r="C527" s="737"/>
      <c r="D527" s="737"/>
      <c r="E527" s="737"/>
      <c r="F527" s="737"/>
      <c r="G527" s="737"/>
      <c r="H527" s="738" t="s">
        <v>288</v>
      </c>
      <c r="I527" s="738"/>
      <c r="J527" s="738"/>
      <c r="K527" s="738"/>
      <c r="L527" s="738"/>
      <c r="M527" s="738"/>
      <c r="N527" s="739"/>
      <c r="O527" s="740">
        <f t="shared" si="10"/>
        <v>0</v>
      </c>
      <c r="P527" s="740"/>
      <c r="Q527" s="740"/>
      <c r="R527" s="740"/>
      <c r="S527" s="740"/>
      <c r="T527" s="741"/>
      <c r="U527" s="741"/>
      <c r="V527" s="741"/>
      <c r="W527" s="741"/>
      <c r="X527" s="741"/>
      <c r="Y527" s="742"/>
      <c r="Z527" s="743"/>
      <c r="AA527" s="743"/>
      <c r="AB527" s="744"/>
      <c r="AC527" s="741"/>
      <c r="AD527" s="741"/>
      <c r="AE527" s="741"/>
      <c r="AF527" s="741"/>
      <c r="AG527" s="1345"/>
      <c r="AH527" s="1346"/>
      <c r="AI527" s="1346"/>
      <c r="AJ527" s="1346"/>
      <c r="AK527" s="1346"/>
      <c r="AL527" s="1346"/>
      <c r="AM527" s="1346"/>
      <c r="AN527" s="1347"/>
      <c r="AO527" s="14"/>
      <c r="AP527" s="14"/>
      <c r="AW527" s="1"/>
      <c r="AX527" s="1"/>
      <c r="AY527" s="1"/>
      <c r="AZ527" s="1"/>
      <c r="BA527" s="1"/>
    </row>
    <row r="528" spans="2:53" ht="10.35" customHeight="1">
      <c r="B528" s="130" t="s">
        <v>290</v>
      </c>
      <c r="C528" s="737"/>
      <c r="D528" s="737"/>
      <c r="E528" s="737"/>
      <c r="F528" s="737"/>
      <c r="G528" s="737"/>
      <c r="H528" s="738" t="s">
        <v>288</v>
      </c>
      <c r="I528" s="738"/>
      <c r="J528" s="738"/>
      <c r="K528" s="738"/>
      <c r="L528" s="738"/>
      <c r="M528" s="738"/>
      <c r="N528" s="739"/>
      <c r="O528" s="740">
        <f t="shared" si="10"/>
        <v>0</v>
      </c>
      <c r="P528" s="740"/>
      <c r="Q528" s="740"/>
      <c r="R528" s="740"/>
      <c r="S528" s="740"/>
      <c r="T528" s="741"/>
      <c r="U528" s="741"/>
      <c r="V528" s="741"/>
      <c r="W528" s="741"/>
      <c r="X528" s="741"/>
      <c r="Y528" s="742"/>
      <c r="Z528" s="743"/>
      <c r="AA528" s="743"/>
      <c r="AB528" s="744"/>
      <c r="AC528" s="741"/>
      <c r="AD528" s="741"/>
      <c r="AE528" s="741"/>
      <c r="AF528" s="741"/>
      <c r="AG528" s="1345"/>
      <c r="AH528" s="1346"/>
      <c r="AI528" s="1346"/>
      <c r="AJ528" s="1346"/>
      <c r="AK528" s="1346"/>
      <c r="AL528" s="1346"/>
      <c r="AM528" s="1346"/>
      <c r="AN528" s="1347"/>
      <c r="AO528" s="14"/>
      <c r="AP528" s="14"/>
      <c r="AW528" s="1"/>
      <c r="AX528" s="1"/>
      <c r="AY528" s="1"/>
      <c r="AZ528" s="1"/>
      <c r="BA528" s="1"/>
    </row>
    <row r="529" spans="2:66" ht="10.35" customHeight="1">
      <c r="B529" s="130" t="s">
        <v>291</v>
      </c>
      <c r="C529" s="737"/>
      <c r="D529" s="737"/>
      <c r="E529" s="737"/>
      <c r="F529" s="737"/>
      <c r="G529" s="737"/>
      <c r="H529" s="738" t="s">
        <v>288</v>
      </c>
      <c r="I529" s="738"/>
      <c r="J529" s="738"/>
      <c r="K529" s="738"/>
      <c r="L529" s="738"/>
      <c r="M529" s="738"/>
      <c r="N529" s="739"/>
      <c r="O529" s="740">
        <f t="shared" si="10"/>
        <v>0</v>
      </c>
      <c r="P529" s="740"/>
      <c r="Q529" s="740"/>
      <c r="R529" s="740"/>
      <c r="S529" s="740"/>
      <c r="T529" s="741"/>
      <c r="U529" s="741"/>
      <c r="V529" s="741"/>
      <c r="W529" s="741"/>
      <c r="X529" s="741"/>
      <c r="Y529" s="742"/>
      <c r="Z529" s="743"/>
      <c r="AA529" s="743"/>
      <c r="AB529" s="744"/>
      <c r="AC529" s="741"/>
      <c r="AD529" s="741"/>
      <c r="AE529" s="741"/>
      <c r="AF529" s="741"/>
      <c r="AG529" s="1345"/>
      <c r="AH529" s="1346"/>
      <c r="AI529" s="1346"/>
      <c r="AJ529" s="1346"/>
      <c r="AK529" s="1346"/>
      <c r="AL529" s="1346"/>
      <c r="AM529" s="1346"/>
      <c r="AN529" s="1347"/>
      <c r="AO529" s="14"/>
      <c r="AP529" s="14"/>
      <c r="AW529" s="1"/>
      <c r="AX529" s="1"/>
      <c r="AY529" s="1"/>
      <c r="AZ529" s="1"/>
      <c r="BA529" s="1"/>
    </row>
    <row r="530" spans="2:66" ht="10.35" customHeight="1">
      <c r="B530" s="130" t="s">
        <v>292</v>
      </c>
      <c r="C530" s="737"/>
      <c r="D530" s="737"/>
      <c r="E530" s="737"/>
      <c r="F530" s="737"/>
      <c r="G530" s="737"/>
      <c r="H530" s="738" t="s">
        <v>288</v>
      </c>
      <c r="I530" s="738"/>
      <c r="J530" s="738"/>
      <c r="K530" s="738"/>
      <c r="L530" s="738"/>
      <c r="M530" s="738"/>
      <c r="N530" s="739"/>
      <c r="O530" s="740">
        <f t="shared" si="10"/>
        <v>0</v>
      </c>
      <c r="P530" s="740"/>
      <c r="Q530" s="740"/>
      <c r="R530" s="740"/>
      <c r="S530" s="740"/>
      <c r="T530" s="741"/>
      <c r="U530" s="741"/>
      <c r="V530" s="741"/>
      <c r="W530" s="741"/>
      <c r="X530" s="741"/>
      <c r="Y530" s="742"/>
      <c r="Z530" s="743"/>
      <c r="AA530" s="743"/>
      <c r="AB530" s="744"/>
      <c r="AC530" s="741"/>
      <c r="AD530" s="741"/>
      <c r="AE530" s="741"/>
      <c r="AF530" s="741"/>
      <c r="AG530" s="1345"/>
      <c r="AH530" s="1346"/>
      <c r="AI530" s="1346"/>
      <c r="AJ530" s="1346"/>
      <c r="AK530" s="1346"/>
      <c r="AL530" s="1346"/>
      <c r="AM530" s="1346"/>
      <c r="AN530" s="1347"/>
      <c r="AO530" s="14"/>
      <c r="AP530" s="14"/>
      <c r="AW530" s="1"/>
      <c r="AX530" s="1"/>
      <c r="AY530" s="1"/>
      <c r="AZ530" s="1"/>
      <c r="BA530" s="1"/>
    </row>
    <row r="531" spans="2:66" ht="10.35" customHeight="1">
      <c r="B531" s="130" t="s">
        <v>293</v>
      </c>
      <c r="C531" s="737"/>
      <c r="D531" s="737"/>
      <c r="E531" s="737"/>
      <c r="F531" s="737"/>
      <c r="G531" s="737"/>
      <c r="H531" s="738" t="s">
        <v>288</v>
      </c>
      <c r="I531" s="738"/>
      <c r="J531" s="738"/>
      <c r="K531" s="738"/>
      <c r="L531" s="738"/>
      <c r="M531" s="738"/>
      <c r="N531" s="739"/>
      <c r="O531" s="740">
        <f t="shared" si="10"/>
        <v>0</v>
      </c>
      <c r="P531" s="740"/>
      <c r="Q531" s="740"/>
      <c r="R531" s="740"/>
      <c r="S531" s="740"/>
      <c r="T531" s="741"/>
      <c r="U531" s="741"/>
      <c r="V531" s="741"/>
      <c r="W531" s="741"/>
      <c r="X531" s="741"/>
      <c r="Y531" s="742"/>
      <c r="Z531" s="743"/>
      <c r="AA531" s="743"/>
      <c r="AB531" s="744"/>
      <c r="AC531" s="741"/>
      <c r="AD531" s="741"/>
      <c r="AE531" s="741"/>
      <c r="AF531" s="741"/>
      <c r="AG531" s="1345"/>
      <c r="AH531" s="1346"/>
      <c r="AI531" s="1346"/>
      <c r="AJ531" s="1346"/>
      <c r="AK531" s="1346"/>
      <c r="AL531" s="1346"/>
      <c r="AM531" s="1346"/>
      <c r="AN531" s="1347"/>
      <c r="AO531" s="14"/>
      <c r="AP531" s="14"/>
      <c r="AW531" s="1"/>
      <c r="AX531" s="1"/>
      <c r="AY531" s="1"/>
      <c r="AZ531" s="1"/>
      <c r="BA531" s="1"/>
    </row>
    <row r="532" spans="2:66" ht="10.35" customHeight="1">
      <c r="B532" s="130" t="s">
        <v>294</v>
      </c>
      <c r="C532" s="737"/>
      <c r="D532" s="737"/>
      <c r="E532" s="737"/>
      <c r="F532" s="737"/>
      <c r="G532" s="737"/>
      <c r="H532" s="738" t="s">
        <v>288</v>
      </c>
      <c r="I532" s="738"/>
      <c r="J532" s="738"/>
      <c r="K532" s="738"/>
      <c r="L532" s="738"/>
      <c r="M532" s="738"/>
      <c r="N532" s="739"/>
      <c r="O532" s="740">
        <f t="shared" si="10"/>
        <v>0</v>
      </c>
      <c r="P532" s="740"/>
      <c r="Q532" s="740"/>
      <c r="R532" s="740"/>
      <c r="S532" s="740"/>
      <c r="T532" s="741"/>
      <c r="U532" s="741"/>
      <c r="V532" s="741"/>
      <c r="W532" s="741"/>
      <c r="X532" s="741"/>
      <c r="Y532" s="742"/>
      <c r="Z532" s="743"/>
      <c r="AA532" s="743"/>
      <c r="AB532" s="744"/>
      <c r="AC532" s="741"/>
      <c r="AD532" s="741"/>
      <c r="AE532" s="741"/>
      <c r="AF532" s="741"/>
      <c r="AG532" s="1345"/>
      <c r="AH532" s="1346"/>
      <c r="AI532" s="1346"/>
      <c r="AJ532" s="1346"/>
      <c r="AK532" s="1346"/>
      <c r="AL532" s="1346"/>
      <c r="AM532" s="1346"/>
      <c r="AN532" s="1347"/>
      <c r="AO532" s="14"/>
      <c r="AP532" s="14"/>
      <c r="AW532" s="1"/>
      <c r="AX532" s="1"/>
      <c r="AY532" s="1"/>
      <c r="AZ532" s="1"/>
      <c r="BA532" s="1"/>
    </row>
    <row r="533" spans="2:66" ht="10.35" customHeight="1">
      <c r="B533" s="130" t="s">
        <v>295</v>
      </c>
      <c r="C533" s="737"/>
      <c r="D533" s="737"/>
      <c r="E533" s="737"/>
      <c r="F533" s="737"/>
      <c r="G533" s="737"/>
      <c r="H533" s="738" t="s">
        <v>288</v>
      </c>
      <c r="I533" s="738"/>
      <c r="J533" s="738"/>
      <c r="K533" s="738"/>
      <c r="L533" s="738"/>
      <c r="M533" s="738"/>
      <c r="N533" s="739"/>
      <c r="O533" s="740">
        <f t="shared" si="10"/>
        <v>0</v>
      </c>
      <c r="P533" s="740"/>
      <c r="Q533" s="740"/>
      <c r="R533" s="740"/>
      <c r="S533" s="740"/>
      <c r="T533" s="741"/>
      <c r="U533" s="741"/>
      <c r="V533" s="741"/>
      <c r="W533" s="741"/>
      <c r="X533" s="741"/>
      <c r="Y533" s="742"/>
      <c r="Z533" s="743"/>
      <c r="AA533" s="743"/>
      <c r="AB533" s="744"/>
      <c r="AC533" s="741"/>
      <c r="AD533" s="741"/>
      <c r="AE533" s="741"/>
      <c r="AF533" s="741"/>
      <c r="AG533" s="1345"/>
      <c r="AH533" s="1346"/>
      <c r="AI533" s="1346"/>
      <c r="AJ533" s="1346"/>
      <c r="AK533" s="1346"/>
      <c r="AL533" s="1346"/>
      <c r="AM533" s="1346"/>
      <c r="AN533" s="1347"/>
      <c r="AO533" s="14"/>
      <c r="AP533" s="14"/>
      <c r="AW533" s="1"/>
      <c r="AX533" s="1"/>
      <c r="AY533" s="1"/>
      <c r="AZ533" s="1"/>
      <c r="BA533" s="1"/>
    </row>
    <row r="534" spans="2:66" ht="10.35" customHeight="1">
      <c r="B534" s="130" t="s">
        <v>296</v>
      </c>
      <c r="C534" s="737"/>
      <c r="D534" s="737"/>
      <c r="E534" s="737"/>
      <c r="F534" s="737"/>
      <c r="G534" s="737"/>
      <c r="H534" s="738" t="s">
        <v>288</v>
      </c>
      <c r="I534" s="738"/>
      <c r="J534" s="738"/>
      <c r="K534" s="738"/>
      <c r="L534" s="738"/>
      <c r="M534" s="738"/>
      <c r="N534" s="739"/>
      <c r="O534" s="740">
        <f t="shared" si="10"/>
        <v>0</v>
      </c>
      <c r="P534" s="740"/>
      <c r="Q534" s="740"/>
      <c r="R534" s="740"/>
      <c r="S534" s="740"/>
      <c r="T534" s="741"/>
      <c r="U534" s="741"/>
      <c r="V534" s="741"/>
      <c r="W534" s="741"/>
      <c r="X534" s="741"/>
      <c r="Y534" s="742"/>
      <c r="Z534" s="743"/>
      <c r="AA534" s="743"/>
      <c r="AB534" s="744"/>
      <c r="AC534" s="741"/>
      <c r="AD534" s="741"/>
      <c r="AE534" s="741"/>
      <c r="AF534" s="741"/>
      <c r="AG534" s="1345"/>
      <c r="AH534" s="1346"/>
      <c r="AI534" s="1346"/>
      <c r="AJ534" s="1346"/>
      <c r="AK534" s="1346"/>
      <c r="AL534" s="1346"/>
      <c r="AM534" s="1346"/>
      <c r="AN534" s="1347"/>
      <c r="AO534" s="14"/>
      <c r="AP534" s="14"/>
      <c r="AW534" s="1"/>
      <c r="AX534" s="1"/>
      <c r="AY534" s="1"/>
      <c r="AZ534" s="1"/>
      <c r="BA534" s="1"/>
    </row>
    <row r="535" spans="2:66" ht="10.35" customHeight="1">
      <c r="B535" s="130" t="s">
        <v>297</v>
      </c>
      <c r="C535" s="737"/>
      <c r="D535" s="737"/>
      <c r="E535" s="737"/>
      <c r="F535" s="737"/>
      <c r="G535" s="737"/>
      <c r="H535" s="738" t="s">
        <v>288</v>
      </c>
      <c r="I535" s="738"/>
      <c r="J535" s="738"/>
      <c r="K535" s="738"/>
      <c r="L535" s="738"/>
      <c r="M535" s="738"/>
      <c r="N535" s="739"/>
      <c r="O535" s="740">
        <f t="shared" si="10"/>
        <v>0</v>
      </c>
      <c r="P535" s="740"/>
      <c r="Q535" s="740"/>
      <c r="R535" s="740"/>
      <c r="S535" s="740"/>
      <c r="T535" s="741"/>
      <c r="U535" s="741"/>
      <c r="V535" s="741"/>
      <c r="W535" s="741"/>
      <c r="X535" s="741"/>
      <c r="Y535" s="742"/>
      <c r="Z535" s="743"/>
      <c r="AA535" s="743"/>
      <c r="AB535" s="744"/>
      <c r="AC535" s="741"/>
      <c r="AD535" s="741"/>
      <c r="AE535" s="741"/>
      <c r="AF535" s="741"/>
      <c r="AG535" s="1345"/>
      <c r="AH535" s="1346"/>
      <c r="AI535" s="1346"/>
      <c r="AJ535" s="1346"/>
      <c r="AK535" s="1346"/>
      <c r="AL535" s="1346"/>
      <c r="AM535" s="1346"/>
      <c r="AN535" s="1347"/>
      <c r="AO535" s="14"/>
      <c r="AP535" s="14"/>
      <c r="AW535" s="1"/>
      <c r="AX535" s="1"/>
      <c r="AY535" s="1"/>
      <c r="AZ535" s="1"/>
      <c r="BA535" s="1"/>
    </row>
    <row r="536" spans="2:66" s="1" customFormat="1" ht="10.35" customHeight="1">
      <c r="B536" s="130" t="s">
        <v>298</v>
      </c>
      <c r="C536" s="737"/>
      <c r="D536" s="737"/>
      <c r="E536" s="737"/>
      <c r="F536" s="737"/>
      <c r="G536" s="737"/>
      <c r="H536" s="738" t="s">
        <v>288</v>
      </c>
      <c r="I536" s="738"/>
      <c r="J536" s="738"/>
      <c r="K536" s="738"/>
      <c r="L536" s="738"/>
      <c r="M536" s="738"/>
      <c r="N536" s="739"/>
      <c r="O536" s="740">
        <f t="shared" si="10"/>
        <v>0</v>
      </c>
      <c r="P536" s="740"/>
      <c r="Q536" s="740"/>
      <c r="R536" s="740"/>
      <c r="S536" s="740"/>
      <c r="T536" s="741"/>
      <c r="U536" s="741"/>
      <c r="V536" s="741"/>
      <c r="W536" s="741"/>
      <c r="X536" s="741"/>
      <c r="Y536" s="742"/>
      <c r="Z536" s="743"/>
      <c r="AA536" s="743"/>
      <c r="AB536" s="744"/>
      <c r="AC536" s="741"/>
      <c r="AD536" s="741"/>
      <c r="AE536" s="741"/>
      <c r="AF536" s="741"/>
      <c r="AG536" s="1345"/>
      <c r="AH536" s="1346"/>
      <c r="AI536" s="1346"/>
      <c r="AJ536" s="1346"/>
      <c r="AK536" s="1346"/>
      <c r="AL536" s="1346"/>
      <c r="AM536" s="1346"/>
      <c r="AN536" s="1347"/>
      <c r="AO536" s="14"/>
      <c r="AP536" s="14"/>
      <c r="BB536" s="14"/>
      <c r="BC536" s="14"/>
      <c r="BD536" s="14"/>
      <c r="BE536" s="14"/>
      <c r="BF536" s="14"/>
      <c r="BG536" s="14"/>
      <c r="BH536" s="14"/>
      <c r="BI536" s="14"/>
      <c r="BJ536" s="14"/>
      <c r="BK536" s="14"/>
      <c r="BL536" s="14"/>
      <c r="BM536" s="14"/>
      <c r="BN536" s="14"/>
    </row>
    <row r="537" spans="2:66" s="1" customFormat="1" ht="10.35" customHeight="1">
      <c r="B537" s="130" t="s">
        <v>299</v>
      </c>
      <c r="C537" s="737"/>
      <c r="D537" s="737"/>
      <c r="E537" s="737"/>
      <c r="F537" s="737"/>
      <c r="G537" s="737"/>
      <c r="H537" s="738" t="s">
        <v>288</v>
      </c>
      <c r="I537" s="738"/>
      <c r="J537" s="738"/>
      <c r="K537" s="738"/>
      <c r="L537" s="738"/>
      <c r="M537" s="738"/>
      <c r="N537" s="739"/>
      <c r="O537" s="740">
        <f t="shared" si="10"/>
        <v>0</v>
      </c>
      <c r="P537" s="740"/>
      <c r="Q537" s="740"/>
      <c r="R537" s="740"/>
      <c r="S537" s="740"/>
      <c r="T537" s="741"/>
      <c r="U537" s="741"/>
      <c r="V537" s="741"/>
      <c r="W537" s="741"/>
      <c r="X537" s="741"/>
      <c r="Y537" s="742"/>
      <c r="Z537" s="743"/>
      <c r="AA537" s="743"/>
      <c r="AB537" s="744"/>
      <c r="AC537" s="741"/>
      <c r="AD537" s="741"/>
      <c r="AE537" s="741"/>
      <c r="AF537" s="741"/>
      <c r="AG537" s="1345"/>
      <c r="AH537" s="1346"/>
      <c r="AI537" s="1346"/>
      <c r="AJ537" s="1346"/>
      <c r="AK537" s="1346"/>
      <c r="AL537" s="1346"/>
      <c r="AM537" s="1346"/>
      <c r="AN537" s="1347"/>
      <c r="AO537" s="14"/>
      <c r="AP537" s="14"/>
      <c r="BB537" s="14"/>
      <c r="BC537" s="14"/>
      <c r="BD537" s="14"/>
      <c r="BE537" s="14"/>
      <c r="BF537" s="14"/>
      <c r="BG537" s="14"/>
      <c r="BH537" s="14"/>
      <c r="BI537" s="14"/>
      <c r="BJ537" s="14"/>
      <c r="BK537" s="14"/>
      <c r="BL537" s="14"/>
      <c r="BM537" s="14"/>
      <c r="BN537" s="14"/>
    </row>
    <row r="538" spans="2:66" s="1" customFormat="1" ht="10.35" customHeight="1">
      <c r="B538" s="130" t="s">
        <v>300</v>
      </c>
      <c r="C538" s="737"/>
      <c r="D538" s="737"/>
      <c r="E538" s="737"/>
      <c r="F538" s="737"/>
      <c r="G538" s="737"/>
      <c r="H538" s="738" t="s">
        <v>288</v>
      </c>
      <c r="I538" s="738"/>
      <c r="J538" s="738"/>
      <c r="K538" s="738"/>
      <c r="L538" s="738"/>
      <c r="M538" s="738"/>
      <c r="N538" s="739"/>
      <c r="O538" s="740">
        <f>T538+Y538+AC538</f>
        <v>0</v>
      </c>
      <c r="P538" s="740"/>
      <c r="Q538" s="740"/>
      <c r="R538" s="740"/>
      <c r="S538" s="740"/>
      <c r="T538" s="741"/>
      <c r="U538" s="741"/>
      <c r="V538" s="741"/>
      <c r="W538" s="741"/>
      <c r="X538" s="741"/>
      <c r="Y538" s="742"/>
      <c r="Z538" s="743"/>
      <c r="AA538" s="743"/>
      <c r="AB538" s="744"/>
      <c r="AC538" s="741"/>
      <c r="AD538" s="741"/>
      <c r="AE538" s="741"/>
      <c r="AF538" s="741"/>
      <c r="AG538" s="1345"/>
      <c r="AH538" s="1346"/>
      <c r="AI538" s="1346"/>
      <c r="AJ538" s="1346"/>
      <c r="AK538" s="1346"/>
      <c r="AL538" s="1346"/>
      <c r="AM538" s="1346"/>
      <c r="AN538" s="1347"/>
      <c r="AO538" s="14"/>
      <c r="AP538" s="14"/>
      <c r="BB538" s="14"/>
      <c r="BC538" s="14"/>
      <c r="BD538" s="14"/>
      <c r="BE538" s="14"/>
      <c r="BF538" s="14"/>
      <c r="BG538" s="14"/>
      <c r="BH538" s="14"/>
      <c r="BI538" s="14"/>
      <c r="BJ538" s="14"/>
      <c r="BK538" s="14"/>
      <c r="BL538" s="14"/>
      <c r="BM538" s="14"/>
      <c r="BN538" s="14"/>
    </row>
    <row r="539" spans="2:66" s="1" customFormat="1" ht="10.35" customHeight="1">
      <c r="B539" s="130" t="s">
        <v>301</v>
      </c>
      <c r="C539" s="737"/>
      <c r="D539" s="737"/>
      <c r="E539" s="737"/>
      <c r="F539" s="737"/>
      <c r="G539" s="737"/>
      <c r="H539" s="738" t="s">
        <v>288</v>
      </c>
      <c r="I539" s="738"/>
      <c r="J539" s="738"/>
      <c r="K539" s="738"/>
      <c r="L539" s="738"/>
      <c r="M539" s="738"/>
      <c r="N539" s="739"/>
      <c r="O539" s="740">
        <f t="shared" ref="O539:O546" si="11">T539+Y539+AC539</f>
        <v>0</v>
      </c>
      <c r="P539" s="740"/>
      <c r="Q539" s="740"/>
      <c r="R539" s="740"/>
      <c r="S539" s="740"/>
      <c r="T539" s="741"/>
      <c r="U539" s="741"/>
      <c r="V539" s="741"/>
      <c r="W539" s="741"/>
      <c r="X539" s="741"/>
      <c r="Y539" s="742"/>
      <c r="Z539" s="743"/>
      <c r="AA539" s="743"/>
      <c r="AB539" s="744"/>
      <c r="AC539" s="741"/>
      <c r="AD539" s="741"/>
      <c r="AE539" s="741"/>
      <c r="AF539" s="741"/>
      <c r="AG539" s="1345"/>
      <c r="AH539" s="1346"/>
      <c r="AI539" s="1346"/>
      <c r="AJ539" s="1346"/>
      <c r="AK539" s="1346"/>
      <c r="AL539" s="1346"/>
      <c r="AM539" s="1346"/>
      <c r="AN539" s="1347"/>
      <c r="AO539" s="14"/>
      <c r="AP539" s="14"/>
      <c r="BB539" s="14"/>
      <c r="BC539" s="14"/>
      <c r="BD539" s="14"/>
      <c r="BE539" s="14"/>
      <c r="BF539" s="14"/>
      <c r="BG539" s="14"/>
      <c r="BH539" s="14"/>
      <c r="BI539" s="14"/>
      <c r="BJ539" s="14"/>
      <c r="BK539" s="14"/>
      <c r="BL539" s="14"/>
      <c r="BM539" s="14"/>
      <c r="BN539" s="14"/>
    </row>
    <row r="540" spans="2:66" s="1" customFormat="1" ht="10.35" customHeight="1">
      <c r="B540" s="130" t="s">
        <v>306</v>
      </c>
      <c r="C540" s="737"/>
      <c r="D540" s="737"/>
      <c r="E540" s="737"/>
      <c r="F540" s="737"/>
      <c r="G540" s="737"/>
      <c r="H540" s="738" t="s">
        <v>288</v>
      </c>
      <c r="I540" s="738"/>
      <c r="J540" s="738"/>
      <c r="K540" s="738"/>
      <c r="L540" s="738"/>
      <c r="M540" s="738"/>
      <c r="N540" s="739"/>
      <c r="O540" s="740">
        <f t="shared" si="11"/>
        <v>0</v>
      </c>
      <c r="P540" s="740"/>
      <c r="Q540" s="740"/>
      <c r="R540" s="740"/>
      <c r="S540" s="740"/>
      <c r="T540" s="741"/>
      <c r="U540" s="741"/>
      <c r="V540" s="741"/>
      <c r="W540" s="741"/>
      <c r="X540" s="741"/>
      <c r="Y540" s="742"/>
      <c r="Z540" s="743"/>
      <c r="AA540" s="743"/>
      <c r="AB540" s="744"/>
      <c r="AC540" s="741"/>
      <c r="AD540" s="741"/>
      <c r="AE540" s="741"/>
      <c r="AF540" s="741"/>
      <c r="AG540" s="1345"/>
      <c r="AH540" s="1346"/>
      <c r="AI540" s="1346"/>
      <c r="AJ540" s="1346"/>
      <c r="AK540" s="1346"/>
      <c r="AL540" s="1346"/>
      <c r="AM540" s="1346"/>
      <c r="AN540" s="1347"/>
      <c r="AO540" s="14"/>
      <c r="AP540" s="14"/>
      <c r="BB540" s="14"/>
      <c r="BC540" s="14"/>
      <c r="BD540" s="14"/>
      <c r="BE540" s="14"/>
      <c r="BF540" s="14"/>
      <c r="BG540" s="14"/>
      <c r="BH540" s="14"/>
      <c r="BI540" s="14"/>
      <c r="BJ540" s="14"/>
      <c r="BK540" s="14"/>
      <c r="BL540" s="14"/>
      <c r="BM540" s="14"/>
      <c r="BN540" s="14"/>
    </row>
    <row r="541" spans="2:66" s="1" customFormat="1" ht="10.35" customHeight="1">
      <c r="B541" s="130" t="s">
        <v>303</v>
      </c>
      <c r="C541" s="737"/>
      <c r="D541" s="737"/>
      <c r="E541" s="737"/>
      <c r="F541" s="737"/>
      <c r="G541" s="737"/>
      <c r="H541" s="738" t="s">
        <v>288</v>
      </c>
      <c r="I541" s="738"/>
      <c r="J541" s="738"/>
      <c r="K541" s="738"/>
      <c r="L541" s="738"/>
      <c r="M541" s="738"/>
      <c r="N541" s="739"/>
      <c r="O541" s="740">
        <f t="shared" si="11"/>
        <v>0</v>
      </c>
      <c r="P541" s="740"/>
      <c r="Q541" s="740"/>
      <c r="R541" s="740"/>
      <c r="S541" s="740"/>
      <c r="T541" s="741"/>
      <c r="U541" s="741"/>
      <c r="V541" s="741"/>
      <c r="W541" s="741"/>
      <c r="X541" s="741"/>
      <c r="Y541" s="742"/>
      <c r="Z541" s="743"/>
      <c r="AA541" s="743"/>
      <c r="AB541" s="744"/>
      <c r="AC541" s="741"/>
      <c r="AD541" s="741"/>
      <c r="AE541" s="741"/>
      <c r="AF541" s="741"/>
      <c r="AG541" s="1345"/>
      <c r="AH541" s="1346"/>
      <c r="AI541" s="1346"/>
      <c r="AJ541" s="1346"/>
      <c r="AK541" s="1346"/>
      <c r="AL541" s="1346"/>
      <c r="AM541" s="1346"/>
      <c r="AN541" s="1347"/>
      <c r="AO541" s="14"/>
      <c r="AP541" s="14"/>
      <c r="BB541" s="14"/>
      <c r="BC541" s="14"/>
      <c r="BD541" s="14"/>
      <c r="BE541" s="14"/>
      <c r="BF541" s="14"/>
      <c r="BG541" s="14"/>
      <c r="BH541" s="14"/>
      <c r="BI541" s="14"/>
      <c r="BJ541" s="14"/>
      <c r="BK541" s="14"/>
      <c r="BL541" s="14"/>
      <c r="BM541" s="14"/>
      <c r="BN541" s="14"/>
    </row>
    <row r="542" spans="2:66" s="1" customFormat="1" ht="10.35" customHeight="1">
      <c r="B542" s="130" t="s">
        <v>307</v>
      </c>
      <c r="C542" s="737"/>
      <c r="D542" s="737"/>
      <c r="E542" s="737"/>
      <c r="F542" s="737"/>
      <c r="G542" s="737"/>
      <c r="H542" s="738" t="s">
        <v>288</v>
      </c>
      <c r="I542" s="738"/>
      <c r="J542" s="738"/>
      <c r="K542" s="738"/>
      <c r="L542" s="738"/>
      <c r="M542" s="738"/>
      <c r="N542" s="739"/>
      <c r="O542" s="740">
        <f t="shared" si="11"/>
        <v>0</v>
      </c>
      <c r="P542" s="740"/>
      <c r="Q542" s="740"/>
      <c r="R542" s="740"/>
      <c r="S542" s="740"/>
      <c r="T542" s="741"/>
      <c r="U542" s="741"/>
      <c r="V542" s="741"/>
      <c r="W542" s="741"/>
      <c r="X542" s="741"/>
      <c r="Y542" s="742"/>
      <c r="Z542" s="743"/>
      <c r="AA542" s="743"/>
      <c r="AB542" s="744"/>
      <c r="AC542" s="741"/>
      <c r="AD542" s="741"/>
      <c r="AE542" s="741"/>
      <c r="AF542" s="741"/>
      <c r="AG542" s="1345"/>
      <c r="AH542" s="1346"/>
      <c r="AI542" s="1346"/>
      <c r="AJ542" s="1346"/>
      <c r="AK542" s="1346"/>
      <c r="AL542" s="1346"/>
      <c r="AM542" s="1346"/>
      <c r="AN542" s="1347"/>
      <c r="AO542" s="14"/>
      <c r="AP542" s="14"/>
      <c r="BB542" s="14"/>
      <c r="BC542" s="14"/>
      <c r="BD542" s="14"/>
      <c r="BE542" s="14"/>
      <c r="BF542" s="14"/>
      <c r="BG542" s="14"/>
      <c r="BH542" s="14"/>
      <c r="BI542" s="14"/>
      <c r="BJ542" s="14"/>
      <c r="BK542" s="14"/>
      <c r="BL542" s="14"/>
      <c r="BM542" s="14"/>
      <c r="BN542" s="14"/>
    </row>
    <row r="543" spans="2:66" s="1" customFormat="1" ht="10.35" customHeight="1">
      <c r="B543" s="130" t="s">
        <v>308</v>
      </c>
      <c r="C543" s="737"/>
      <c r="D543" s="737"/>
      <c r="E543" s="737"/>
      <c r="F543" s="737"/>
      <c r="G543" s="737"/>
      <c r="H543" s="738" t="s">
        <v>288</v>
      </c>
      <c r="I543" s="738"/>
      <c r="J543" s="738"/>
      <c r="K543" s="738"/>
      <c r="L543" s="738"/>
      <c r="M543" s="738"/>
      <c r="N543" s="739"/>
      <c r="O543" s="740">
        <f t="shared" si="11"/>
        <v>0</v>
      </c>
      <c r="P543" s="740"/>
      <c r="Q543" s="740"/>
      <c r="R543" s="740"/>
      <c r="S543" s="740"/>
      <c r="T543" s="741"/>
      <c r="U543" s="741"/>
      <c r="V543" s="741"/>
      <c r="W543" s="741"/>
      <c r="X543" s="741"/>
      <c r="Y543" s="742"/>
      <c r="Z543" s="743"/>
      <c r="AA543" s="743"/>
      <c r="AB543" s="744"/>
      <c r="AC543" s="741"/>
      <c r="AD543" s="741"/>
      <c r="AE543" s="741"/>
      <c r="AF543" s="741"/>
      <c r="AG543" s="1345"/>
      <c r="AH543" s="1346"/>
      <c r="AI543" s="1346"/>
      <c r="AJ543" s="1346"/>
      <c r="AK543" s="1346"/>
      <c r="AL543" s="1346"/>
      <c r="AM543" s="1346"/>
      <c r="AN543" s="1347"/>
      <c r="AO543" s="14"/>
      <c r="AP543" s="14"/>
      <c r="BB543" s="14"/>
      <c r="BC543" s="14"/>
      <c r="BD543" s="14"/>
      <c r="BE543" s="14"/>
      <c r="BF543" s="14"/>
      <c r="BG543" s="14"/>
      <c r="BH543" s="14"/>
      <c r="BI543" s="14"/>
      <c r="BJ543" s="14"/>
      <c r="BK543" s="14"/>
      <c r="BL543" s="14"/>
      <c r="BM543" s="14"/>
      <c r="BN543" s="14"/>
    </row>
    <row r="544" spans="2:66" s="1" customFormat="1" ht="10.35" customHeight="1">
      <c r="B544" s="130" t="s">
        <v>309</v>
      </c>
      <c r="C544" s="737"/>
      <c r="D544" s="737"/>
      <c r="E544" s="737"/>
      <c r="F544" s="737"/>
      <c r="G544" s="737"/>
      <c r="H544" s="738" t="s">
        <v>288</v>
      </c>
      <c r="I544" s="738"/>
      <c r="J544" s="738"/>
      <c r="K544" s="738"/>
      <c r="L544" s="738"/>
      <c r="M544" s="738"/>
      <c r="N544" s="739"/>
      <c r="O544" s="740">
        <f t="shared" si="11"/>
        <v>0</v>
      </c>
      <c r="P544" s="740"/>
      <c r="Q544" s="740"/>
      <c r="R544" s="740"/>
      <c r="S544" s="740"/>
      <c r="T544" s="741"/>
      <c r="U544" s="741"/>
      <c r="V544" s="741"/>
      <c r="W544" s="741"/>
      <c r="X544" s="741"/>
      <c r="Y544" s="742"/>
      <c r="Z544" s="743"/>
      <c r="AA544" s="743"/>
      <c r="AB544" s="744"/>
      <c r="AC544" s="741"/>
      <c r="AD544" s="741"/>
      <c r="AE544" s="741"/>
      <c r="AF544" s="741"/>
      <c r="AG544" s="1345"/>
      <c r="AH544" s="1346"/>
      <c r="AI544" s="1346"/>
      <c r="AJ544" s="1346"/>
      <c r="AK544" s="1346"/>
      <c r="AL544" s="1346"/>
      <c r="AM544" s="1346"/>
      <c r="AN544" s="1347"/>
      <c r="AO544" s="14"/>
      <c r="AP544" s="14"/>
      <c r="BB544" s="14"/>
      <c r="BC544" s="14"/>
      <c r="BD544" s="14"/>
      <c r="BE544" s="14"/>
      <c r="BF544" s="14"/>
      <c r="BG544" s="14"/>
      <c r="BH544" s="14"/>
      <c r="BI544" s="14"/>
      <c r="BJ544" s="14"/>
      <c r="BK544" s="14"/>
      <c r="BL544" s="14"/>
      <c r="BM544" s="14"/>
      <c r="BN544" s="14"/>
    </row>
    <row r="545" spans="2:66" s="1" customFormat="1" ht="10.35" customHeight="1">
      <c r="B545" s="130" t="s">
        <v>310</v>
      </c>
      <c r="C545" s="737"/>
      <c r="D545" s="737"/>
      <c r="E545" s="737"/>
      <c r="F545" s="737"/>
      <c r="G545" s="737"/>
      <c r="H545" s="738" t="s">
        <v>288</v>
      </c>
      <c r="I545" s="738"/>
      <c r="J545" s="738"/>
      <c r="K545" s="738"/>
      <c r="L545" s="738"/>
      <c r="M545" s="738"/>
      <c r="N545" s="739"/>
      <c r="O545" s="740">
        <f t="shared" si="11"/>
        <v>0</v>
      </c>
      <c r="P545" s="740"/>
      <c r="Q545" s="740"/>
      <c r="R545" s="740"/>
      <c r="S545" s="740"/>
      <c r="T545" s="741"/>
      <c r="U545" s="741"/>
      <c r="V545" s="741"/>
      <c r="W545" s="741"/>
      <c r="X545" s="741"/>
      <c r="Y545" s="742"/>
      <c r="Z545" s="743"/>
      <c r="AA545" s="743"/>
      <c r="AB545" s="744"/>
      <c r="AC545" s="741"/>
      <c r="AD545" s="741"/>
      <c r="AE545" s="741"/>
      <c r="AF545" s="741"/>
      <c r="AG545" s="1345"/>
      <c r="AH545" s="1346"/>
      <c r="AI545" s="1346"/>
      <c r="AJ545" s="1346"/>
      <c r="AK545" s="1346"/>
      <c r="AL545" s="1346"/>
      <c r="AM545" s="1346"/>
      <c r="AN545" s="1347"/>
      <c r="AO545" s="14"/>
      <c r="AP545" s="14"/>
      <c r="BB545" s="14"/>
      <c r="BC545" s="14"/>
      <c r="BD545" s="14"/>
      <c r="BE545" s="14"/>
      <c r="BF545" s="14"/>
      <c r="BG545" s="14"/>
      <c r="BH545" s="14"/>
      <c r="BI545" s="14"/>
      <c r="BJ545" s="14"/>
      <c r="BK545" s="14"/>
      <c r="BL545" s="14"/>
      <c r="BM545" s="14"/>
      <c r="BN545" s="14"/>
    </row>
    <row r="546" spans="2:66" s="1" customFormat="1" ht="10.35" customHeight="1">
      <c r="B546" s="517"/>
      <c r="C546" s="729"/>
      <c r="D546" s="729"/>
      <c r="E546" s="729"/>
      <c r="F546" s="729"/>
      <c r="G546" s="729"/>
      <c r="H546" s="730"/>
      <c r="I546" s="730"/>
      <c r="J546" s="730"/>
      <c r="K546" s="730"/>
      <c r="L546" s="730"/>
      <c r="M546" s="730"/>
      <c r="N546" s="731"/>
      <c r="O546" s="732">
        <f t="shared" si="11"/>
        <v>0</v>
      </c>
      <c r="P546" s="732"/>
      <c r="Q546" s="732"/>
      <c r="R546" s="732"/>
      <c r="S546" s="732"/>
      <c r="T546" s="733"/>
      <c r="U546" s="733"/>
      <c r="V546" s="733"/>
      <c r="W546" s="733"/>
      <c r="X546" s="733"/>
      <c r="Y546" s="734"/>
      <c r="Z546" s="735"/>
      <c r="AA546" s="735"/>
      <c r="AB546" s="736"/>
      <c r="AC546" s="733"/>
      <c r="AD546" s="733"/>
      <c r="AE546" s="733"/>
      <c r="AF546" s="733"/>
      <c r="AG546" s="1345"/>
      <c r="AH546" s="1346"/>
      <c r="AI546" s="1346"/>
      <c r="AJ546" s="1346"/>
      <c r="AK546" s="1346"/>
      <c r="AL546" s="1346"/>
      <c r="AM546" s="1346"/>
      <c r="AN546" s="1347"/>
      <c r="AO546" s="14"/>
      <c r="AP546" s="14"/>
      <c r="BB546" s="14"/>
      <c r="BC546" s="14"/>
      <c r="BD546" s="14"/>
      <c r="BE546" s="14"/>
      <c r="BF546" s="14"/>
      <c r="BG546" s="14"/>
      <c r="BH546" s="14"/>
      <c r="BI546" s="14"/>
      <c r="BJ546" s="14"/>
      <c r="BK546" s="14"/>
      <c r="BL546" s="14"/>
      <c r="BM546" s="14"/>
      <c r="BN546" s="14"/>
    </row>
    <row r="547" spans="2:66" s="1" customFormat="1" ht="19.350000000000001" customHeight="1" thickBot="1">
      <c r="B547" s="504" t="s">
        <v>311</v>
      </c>
      <c r="C547" s="505"/>
      <c r="D547" s="505"/>
      <c r="E547" s="160"/>
      <c r="F547" s="160"/>
      <c r="G547" s="160"/>
      <c r="H547" s="160"/>
      <c r="I547" s="160"/>
      <c r="J547" s="160"/>
      <c r="K547" s="160"/>
      <c r="L547" s="160"/>
      <c r="M547" s="160"/>
      <c r="N547" s="160"/>
      <c r="O547" s="720">
        <f>O486+O506+O525</f>
        <v>0</v>
      </c>
      <c r="P547" s="721"/>
      <c r="Q547" s="721"/>
      <c r="R547" s="721"/>
      <c r="S547" s="721"/>
      <c r="T547" s="720">
        <f>T486+T506+T525</f>
        <v>0</v>
      </c>
      <c r="U547" s="721"/>
      <c r="V547" s="721"/>
      <c r="W547" s="721"/>
      <c r="X547" s="721"/>
      <c r="Y547" s="722">
        <f>Y486+Y506+Y525</f>
        <v>0</v>
      </c>
      <c r="Z547" s="723"/>
      <c r="AA547" s="723"/>
      <c r="AB547" s="724"/>
      <c r="AC547" s="720">
        <f>AC486+AC506+AC525</f>
        <v>0</v>
      </c>
      <c r="AD547" s="721"/>
      <c r="AE547" s="721"/>
      <c r="AF547" s="721"/>
      <c r="AG547" s="1354"/>
      <c r="AH547" s="1355"/>
      <c r="AI547" s="1355"/>
      <c r="AJ547" s="1355"/>
      <c r="AK547" s="1355"/>
      <c r="AL547" s="1355"/>
      <c r="AM547" s="1355"/>
      <c r="AN547" s="1356"/>
      <c r="AO547" s="14"/>
      <c r="AP547" s="14"/>
      <c r="BB547" s="14"/>
      <c r="BC547" s="14"/>
      <c r="BD547" s="14"/>
      <c r="BE547" s="14"/>
      <c r="BF547" s="14"/>
      <c r="BG547" s="14"/>
      <c r="BH547" s="14"/>
      <c r="BI547" s="14"/>
      <c r="BJ547" s="14"/>
      <c r="BK547" s="14"/>
      <c r="BL547" s="14"/>
      <c r="BM547" s="14"/>
      <c r="BN547" s="14"/>
    </row>
  </sheetData>
  <sheetProtection algorithmName="SHA-512" hashValue="evGHNd+zupp7Bp9jYRqi3P3ayDd4CLbJA9eVdPXp1CwLMmNRRXxEXmYkSvWHRdX6eSiI06YSTsoJlncc5upJPA==" saltValue="wQV+uxOJ7GIWyNaVuDryLQ==" spinCount="100000" sheet="1" formatCells="0" formatRows="0" insertHyperlinks="0"/>
  <mergeCells count="2028">
    <mergeCell ref="AG533:AN533"/>
    <mergeCell ref="AG534:AN534"/>
    <mergeCell ref="AG535:AN535"/>
    <mergeCell ref="AG536:AN536"/>
    <mergeCell ref="AG537:AN537"/>
    <mergeCell ref="AG538:AN538"/>
    <mergeCell ref="AG539:AN539"/>
    <mergeCell ref="AG540:AN540"/>
    <mergeCell ref="AG541:AN541"/>
    <mergeCell ref="AG542:AN542"/>
    <mergeCell ref="AG543:AN543"/>
    <mergeCell ref="AG544:AN544"/>
    <mergeCell ref="AG545:AN545"/>
    <mergeCell ref="AG546:AN546"/>
    <mergeCell ref="AG514:AN514"/>
    <mergeCell ref="AG515:AN515"/>
    <mergeCell ref="AG516:AN516"/>
    <mergeCell ref="AG517:AN517"/>
    <mergeCell ref="AG518:AN518"/>
    <mergeCell ref="AG519:AN519"/>
    <mergeCell ref="AG520:AN520"/>
    <mergeCell ref="AG521:AN521"/>
    <mergeCell ref="AG522:AN522"/>
    <mergeCell ref="AG523:AN523"/>
    <mergeCell ref="AG526:AN526"/>
    <mergeCell ref="AG527:AN527"/>
    <mergeCell ref="AG528:AN528"/>
    <mergeCell ref="AG529:AN529"/>
    <mergeCell ref="AG530:AN530"/>
    <mergeCell ref="AG531:AN531"/>
    <mergeCell ref="AG532:AN532"/>
    <mergeCell ref="AG495:AN495"/>
    <mergeCell ref="AG496:AN496"/>
    <mergeCell ref="AG497:AN497"/>
    <mergeCell ref="AG498:AN498"/>
    <mergeCell ref="AG499:AN499"/>
    <mergeCell ref="AG500:AN500"/>
    <mergeCell ref="AG501:AN501"/>
    <mergeCell ref="AG502:AN502"/>
    <mergeCell ref="AG503:AN503"/>
    <mergeCell ref="AG504:AN504"/>
    <mergeCell ref="AG507:AN507"/>
    <mergeCell ref="AG508:AN508"/>
    <mergeCell ref="AG509:AN509"/>
    <mergeCell ref="AG510:AN510"/>
    <mergeCell ref="AG511:AN511"/>
    <mergeCell ref="AG512:AN512"/>
    <mergeCell ref="AG513:AN513"/>
    <mergeCell ref="AG469:AN469"/>
    <mergeCell ref="AG470:AN470"/>
    <mergeCell ref="AG471:AN471"/>
    <mergeCell ref="AG472:AN472"/>
    <mergeCell ref="AG473:AN473"/>
    <mergeCell ref="AG474:AN474"/>
    <mergeCell ref="AG475:AN475"/>
    <mergeCell ref="AG476:AN476"/>
    <mergeCell ref="AG477:AN477"/>
    <mergeCell ref="AG478:AN478"/>
    <mergeCell ref="AG488:AN488"/>
    <mergeCell ref="AG489:AN489"/>
    <mergeCell ref="AG490:AN490"/>
    <mergeCell ref="AG491:AN491"/>
    <mergeCell ref="AG492:AN492"/>
    <mergeCell ref="AG493:AN493"/>
    <mergeCell ref="AG494:AN494"/>
    <mergeCell ref="AG450:AN450"/>
    <mergeCell ref="AG451:AN451"/>
    <mergeCell ref="AG452:AN452"/>
    <mergeCell ref="AG453:AN453"/>
    <mergeCell ref="AG454:AN454"/>
    <mergeCell ref="AG455:AN455"/>
    <mergeCell ref="AG458:AN458"/>
    <mergeCell ref="AG459:AN459"/>
    <mergeCell ref="AG460:AN460"/>
    <mergeCell ref="AG461:AN461"/>
    <mergeCell ref="AG462:AN462"/>
    <mergeCell ref="AG463:AN463"/>
    <mergeCell ref="AG464:AN464"/>
    <mergeCell ref="AG465:AN465"/>
    <mergeCell ref="AG466:AN466"/>
    <mergeCell ref="AG467:AN467"/>
    <mergeCell ref="AG468:AN468"/>
    <mergeCell ref="AG431:AN431"/>
    <mergeCell ref="AG432:AN432"/>
    <mergeCell ref="AG433:AN433"/>
    <mergeCell ref="AG434:AN434"/>
    <mergeCell ref="AG435:AN435"/>
    <mergeCell ref="AG436:AN436"/>
    <mergeCell ref="AG439:AN439"/>
    <mergeCell ref="AG440:AN440"/>
    <mergeCell ref="AG441:AN441"/>
    <mergeCell ref="AG442:AN442"/>
    <mergeCell ref="AG443:AN443"/>
    <mergeCell ref="AG444:AN444"/>
    <mergeCell ref="AG445:AN445"/>
    <mergeCell ref="AG446:AN446"/>
    <mergeCell ref="AG447:AN447"/>
    <mergeCell ref="AG448:AN448"/>
    <mergeCell ref="AG449:AN449"/>
    <mergeCell ref="AG406:AN406"/>
    <mergeCell ref="AG407:AN407"/>
    <mergeCell ref="AG408:AN408"/>
    <mergeCell ref="AG409:AN409"/>
    <mergeCell ref="AG410:AN410"/>
    <mergeCell ref="AG419:AN419"/>
    <mergeCell ref="AG420:AN420"/>
    <mergeCell ref="AG421:AN421"/>
    <mergeCell ref="AG422:AN422"/>
    <mergeCell ref="AG423:AN423"/>
    <mergeCell ref="AG424:AN424"/>
    <mergeCell ref="AG425:AN425"/>
    <mergeCell ref="AG426:AN426"/>
    <mergeCell ref="AG427:AN427"/>
    <mergeCell ref="AG428:AN428"/>
    <mergeCell ref="AG429:AN429"/>
    <mergeCell ref="AG430:AN430"/>
    <mergeCell ref="AG387:AN387"/>
    <mergeCell ref="AG390:AN390"/>
    <mergeCell ref="AG391:AN391"/>
    <mergeCell ref="AG392:AN392"/>
    <mergeCell ref="AG393:AN393"/>
    <mergeCell ref="AG394:AN394"/>
    <mergeCell ref="AG395:AN395"/>
    <mergeCell ref="AG396:AN396"/>
    <mergeCell ref="AG397:AN397"/>
    <mergeCell ref="AG398:AN398"/>
    <mergeCell ref="AG399:AN399"/>
    <mergeCell ref="AG400:AN400"/>
    <mergeCell ref="AG401:AN401"/>
    <mergeCell ref="AG402:AN402"/>
    <mergeCell ref="AG403:AN403"/>
    <mergeCell ref="AG404:AN404"/>
    <mergeCell ref="AG405:AN405"/>
    <mergeCell ref="AG368:AN368"/>
    <mergeCell ref="AG371:AN371"/>
    <mergeCell ref="AG372:AN372"/>
    <mergeCell ref="AG373:AN373"/>
    <mergeCell ref="AG374:AN374"/>
    <mergeCell ref="AG375:AN375"/>
    <mergeCell ref="AG376:AN376"/>
    <mergeCell ref="AG377:AN377"/>
    <mergeCell ref="AG378:AN378"/>
    <mergeCell ref="AG379:AN379"/>
    <mergeCell ref="AG380:AN380"/>
    <mergeCell ref="AG381:AN381"/>
    <mergeCell ref="AG382:AN382"/>
    <mergeCell ref="AG383:AN383"/>
    <mergeCell ref="AG384:AN384"/>
    <mergeCell ref="AG385:AN385"/>
    <mergeCell ref="AG386:AN386"/>
    <mergeCell ref="AG351:AN351"/>
    <mergeCell ref="AG352:AN352"/>
    <mergeCell ref="AG353:AN353"/>
    <mergeCell ref="AG354:AN354"/>
    <mergeCell ref="AG355:AN355"/>
    <mergeCell ref="AG356:AN356"/>
    <mergeCell ref="AG357:AN357"/>
    <mergeCell ref="AG358:AN358"/>
    <mergeCell ref="AG359:AN359"/>
    <mergeCell ref="AG360:AN360"/>
    <mergeCell ref="AG361:AN361"/>
    <mergeCell ref="AG362:AN362"/>
    <mergeCell ref="AG363:AN363"/>
    <mergeCell ref="AG364:AN364"/>
    <mergeCell ref="AG365:AN365"/>
    <mergeCell ref="AG366:AN366"/>
    <mergeCell ref="AG367:AN367"/>
    <mergeCell ref="C265:C266"/>
    <mergeCell ref="M265:N266"/>
    <mergeCell ref="O265:Q266"/>
    <mergeCell ref="B81:K82"/>
    <mergeCell ref="O81:AC81"/>
    <mergeCell ref="O82:AC82"/>
    <mergeCell ref="L81:N81"/>
    <mergeCell ref="L82:N82"/>
    <mergeCell ref="D99:AO99"/>
    <mergeCell ref="AD81:AF81"/>
    <mergeCell ref="AD82:AF82"/>
    <mergeCell ref="U268:W268"/>
    <mergeCell ref="S123:T123"/>
    <mergeCell ref="V123:AF123"/>
    <mergeCell ref="V173:Y173"/>
    <mergeCell ref="D100:AO100"/>
    <mergeCell ref="D98:AO98"/>
    <mergeCell ref="AH121:AN125"/>
    <mergeCell ref="D122:E122"/>
    <mergeCell ref="S122:T122"/>
    <mergeCell ref="V122:AF122"/>
    <mergeCell ref="D123:E123"/>
    <mergeCell ref="D124:E124"/>
    <mergeCell ref="G124:Q124"/>
    <mergeCell ref="D119:E119"/>
    <mergeCell ref="S119:T119"/>
    <mergeCell ref="V119:AF119"/>
    <mergeCell ref="AH114:AN119"/>
    <mergeCell ref="D116:E116"/>
    <mergeCell ref="F211:AF211"/>
    <mergeCell ref="F213:AF213"/>
    <mergeCell ref="F215:AF215"/>
    <mergeCell ref="B48:E48"/>
    <mergeCell ref="I48:Q48"/>
    <mergeCell ref="B59:C60"/>
    <mergeCell ref="D59:K60"/>
    <mergeCell ref="L59:P60"/>
    <mergeCell ref="Q59:V60"/>
    <mergeCell ref="W59:X59"/>
    <mergeCell ref="Y59:AN59"/>
    <mergeCell ref="B75:N80"/>
    <mergeCell ref="D84:AO84"/>
    <mergeCell ref="X270:Z270"/>
    <mergeCell ref="AA266:AC266"/>
    <mergeCell ref="AD266:AF266"/>
    <mergeCell ref="AA268:AC268"/>
    <mergeCell ref="AD268:AF268"/>
    <mergeCell ref="AA270:AC270"/>
    <mergeCell ref="AD270:AF270"/>
    <mergeCell ref="AH265:AN269"/>
    <mergeCell ref="D269:L270"/>
    <mergeCell ref="AH110:AN110"/>
    <mergeCell ref="AH104:AN108"/>
    <mergeCell ref="U269:W269"/>
    <mergeCell ref="X268:Z268"/>
    <mergeCell ref="U270:W270"/>
    <mergeCell ref="S125:AF125"/>
    <mergeCell ref="D120:E120"/>
    <mergeCell ref="G120:Q120"/>
    <mergeCell ref="S120:T120"/>
    <mergeCell ref="D121:E121"/>
    <mergeCell ref="S121:T121"/>
    <mergeCell ref="V121:AF121"/>
    <mergeCell ref="G118:Q118"/>
    <mergeCell ref="F30:L30"/>
    <mergeCell ref="M30:AJ30"/>
    <mergeCell ref="F47:H48"/>
    <mergeCell ref="AH248:AN250"/>
    <mergeCell ref="AH252:AN263"/>
    <mergeCell ref="AE77:AN77"/>
    <mergeCell ref="AE78:AN78"/>
    <mergeCell ref="R77:AA77"/>
    <mergeCell ref="R78:AA78"/>
    <mergeCell ref="R79:AA79"/>
    <mergeCell ref="O77:Q77"/>
    <mergeCell ref="O78:Q78"/>
    <mergeCell ref="O79:Q79"/>
    <mergeCell ref="AB76:AD76"/>
    <mergeCell ref="AB77:AD77"/>
    <mergeCell ref="AD80:AN80"/>
    <mergeCell ref="AG81:AN81"/>
    <mergeCell ref="AG82:AN82"/>
    <mergeCell ref="J47:P47"/>
    <mergeCell ref="R47:V48"/>
    <mergeCell ref="X47:AM47"/>
    <mergeCell ref="S118:T118"/>
    <mergeCell ref="V118:AF118"/>
    <mergeCell ref="F225:AF225"/>
    <mergeCell ref="F227:AF227"/>
    <mergeCell ref="F229:AF229"/>
    <mergeCell ref="F239:AF239"/>
    <mergeCell ref="F241:AF241"/>
    <mergeCell ref="F243:AF243"/>
    <mergeCell ref="X260:Y260"/>
    <mergeCell ref="G116:Q116"/>
    <mergeCell ref="W60:X60"/>
    <mergeCell ref="S50:AN50"/>
    <mergeCell ref="C51:S52"/>
    <mergeCell ref="T51:U51"/>
    <mergeCell ref="V51:Z51"/>
    <mergeCell ref="AA51:AB51"/>
    <mergeCell ref="AC51:AG51"/>
    <mergeCell ref="AH51:AI51"/>
    <mergeCell ref="F41:G41"/>
    <mergeCell ref="H41:AJ41"/>
    <mergeCell ref="AM46:AN46"/>
    <mergeCell ref="B47:E47"/>
    <mergeCell ref="Z3:AF3"/>
    <mergeCell ref="AG3:AJ3"/>
    <mergeCell ref="AK3:AL3"/>
    <mergeCell ref="Z4:AF4"/>
    <mergeCell ref="AG4:AJ4"/>
    <mergeCell ref="AK4:AL4"/>
    <mergeCell ref="F35:L35"/>
    <mergeCell ref="M35:AJ35"/>
    <mergeCell ref="F37:L37"/>
    <mergeCell ref="M37:AJ37"/>
    <mergeCell ref="F38:L38"/>
    <mergeCell ref="M38:AJ38"/>
    <mergeCell ref="F36:L36"/>
    <mergeCell ref="F31:L32"/>
    <mergeCell ref="F33:L33"/>
    <mergeCell ref="M33:AJ33"/>
    <mergeCell ref="M31:AJ32"/>
    <mergeCell ref="C16:AM16"/>
    <mergeCell ref="H22:AH22"/>
    <mergeCell ref="F29:L29"/>
    <mergeCell ref="M29:AJ29"/>
    <mergeCell ref="B55:C56"/>
    <mergeCell ref="D55:K56"/>
    <mergeCell ref="L55:P56"/>
    <mergeCell ref="Q55:V56"/>
    <mergeCell ref="W55:X55"/>
    <mergeCell ref="Y55:AN55"/>
    <mergeCell ref="W56:X56"/>
    <mergeCell ref="Y56:AN56"/>
    <mergeCell ref="AG64:AH64"/>
    <mergeCell ref="AJ64:AK64"/>
    <mergeCell ref="AL64:AM64"/>
    <mergeCell ref="F39:G39"/>
    <mergeCell ref="H39:L39"/>
    <mergeCell ref="AD39:AJ39"/>
    <mergeCell ref="Y40:AB40"/>
    <mergeCell ref="AF40:AL40"/>
    <mergeCell ref="S53:AN53"/>
    <mergeCell ref="B54:C54"/>
    <mergeCell ref="D54:K54"/>
    <mergeCell ref="L54:P54"/>
    <mergeCell ref="Q54:V54"/>
    <mergeCell ref="W54:AN54"/>
    <mergeCell ref="AJ51:AN51"/>
    <mergeCell ref="T52:V52"/>
    <mergeCell ref="X52:Z52"/>
    <mergeCell ref="AA52:AC52"/>
    <mergeCell ref="AE52:AG52"/>
    <mergeCell ref="AH52:AJ52"/>
    <mergeCell ref="AL52:AN52"/>
    <mergeCell ref="W48:AN48"/>
    <mergeCell ref="K49:AB49"/>
    <mergeCell ref="AC49:AN49"/>
    <mergeCell ref="AJ61:AN62"/>
    <mergeCell ref="Q63:S63"/>
    <mergeCell ref="T63:AA63"/>
    <mergeCell ref="C64:H64"/>
    <mergeCell ref="I64:L64"/>
    <mergeCell ref="M64:P64"/>
    <mergeCell ref="Q64:S64"/>
    <mergeCell ref="T64:W64"/>
    <mergeCell ref="X64:AA64"/>
    <mergeCell ref="AB64:AF64"/>
    <mergeCell ref="B61:H63"/>
    <mergeCell ref="I61:L63"/>
    <mergeCell ref="M61:P63"/>
    <mergeCell ref="Q61:AA62"/>
    <mergeCell ref="AB61:AF63"/>
    <mergeCell ref="AG61:AI63"/>
    <mergeCell ref="B57:C58"/>
    <mergeCell ref="D57:K58"/>
    <mergeCell ref="L57:P58"/>
    <mergeCell ref="Q57:V58"/>
    <mergeCell ref="W57:X57"/>
    <mergeCell ref="Y57:AN57"/>
    <mergeCell ref="W58:X58"/>
    <mergeCell ref="Y58:AN58"/>
    <mergeCell ref="Y60:AN60"/>
    <mergeCell ref="AG66:AH66"/>
    <mergeCell ref="AJ66:AK66"/>
    <mergeCell ref="AL66:AM66"/>
    <mergeCell ref="C67:H67"/>
    <mergeCell ref="I67:L67"/>
    <mergeCell ref="M67:P67"/>
    <mergeCell ref="Q67:S67"/>
    <mergeCell ref="T67:W67"/>
    <mergeCell ref="X67:AA67"/>
    <mergeCell ref="AB67:AF67"/>
    <mergeCell ref="AG65:AH65"/>
    <mergeCell ref="AJ65:AK65"/>
    <mergeCell ref="AL65:AM65"/>
    <mergeCell ref="C66:H66"/>
    <mergeCell ref="I66:L66"/>
    <mergeCell ref="M66:P66"/>
    <mergeCell ref="Q66:S66"/>
    <mergeCell ref="T66:W66"/>
    <mergeCell ref="X66:AA66"/>
    <mergeCell ref="AB66:AF66"/>
    <mergeCell ref="I65:L65"/>
    <mergeCell ref="M65:P65"/>
    <mergeCell ref="Q65:S65"/>
    <mergeCell ref="T65:W65"/>
    <mergeCell ref="X65:AA65"/>
    <mergeCell ref="AB65:AF65"/>
    <mergeCell ref="C65:H65"/>
    <mergeCell ref="AG68:AH68"/>
    <mergeCell ref="AJ68:AK68"/>
    <mergeCell ref="AL68:AM68"/>
    <mergeCell ref="C69:H69"/>
    <mergeCell ref="I69:L69"/>
    <mergeCell ref="M69:P69"/>
    <mergeCell ref="Q69:S69"/>
    <mergeCell ref="T69:W69"/>
    <mergeCell ref="X69:AA69"/>
    <mergeCell ref="AB69:AF69"/>
    <mergeCell ref="AG67:AH67"/>
    <mergeCell ref="AJ67:AK67"/>
    <mergeCell ref="AL67:AM67"/>
    <mergeCell ref="C68:H68"/>
    <mergeCell ref="I68:L68"/>
    <mergeCell ref="M68:P68"/>
    <mergeCell ref="Q68:S68"/>
    <mergeCell ref="T68:W68"/>
    <mergeCell ref="X68:AA68"/>
    <mergeCell ref="AB68:AF68"/>
    <mergeCell ref="AG70:AH70"/>
    <mergeCell ref="AJ70:AK70"/>
    <mergeCell ref="AL70:AM70"/>
    <mergeCell ref="C71:H71"/>
    <mergeCell ref="I71:L71"/>
    <mergeCell ref="M71:P71"/>
    <mergeCell ref="Q71:S71"/>
    <mergeCell ref="T71:W71"/>
    <mergeCell ref="X71:AA71"/>
    <mergeCell ref="AB71:AF71"/>
    <mergeCell ref="AG69:AH69"/>
    <mergeCell ref="AJ69:AK69"/>
    <mergeCell ref="AL69:AM69"/>
    <mergeCell ref="C70:H70"/>
    <mergeCell ref="I70:L70"/>
    <mergeCell ref="M70:P70"/>
    <mergeCell ref="Q70:S70"/>
    <mergeCell ref="T70:W70"/>
    <mergeCell ref="X70:AA70"/>
    <mergeCell ref="AB70:AF70"/>
    <mergeCell ref="AH73:AN73"/>
    <mergeCell ref="K74:N74"/>
    <mergeCell ref="O74:U74"/>
    <mergeCell ref="V74:Z74"/>
    <mergeCell ref="AA74:AG74"/>
    <mergeCell ref="AH74:AN74"/>
    <mergeCell ref="AG71:AH71"/>
    <mergeCell ref="AJ71:AK71"/>
    <mergeCell ref="AL71:AM71"/>
    <mergeCell ref="B72:I72"/>
    <mergeCell ref="J72:AN72"/>
    <mergeCell ref="B73:J74"/>
    <mergeCell ref="K73:M73"/>
    <mergeCell ref="N73:U73"/>
    <mergeCell ref="V73:Z73"/>
    <mergeCell ref="AA73:AG73"/>
    <mergeCell ref="D97:AO97"/>
    <mergeCell ref="R76:AA76"/>
    <mergeCell ref="AE76:AN76"/>
    <mergeCell ref="O80:AC80"/>
    <mergeCell ref="O75:AN75"/>
    <mergeCell ref="O76:Q76"/>
    <mergeCell ref="D85:AO85"/>
    <mergeCell ref="D86:AN86"/>
    <mergeCell ref="D87:AN87"/>
    <mergeCell ref="D89:AO90"/>
    <mergeCell ref="AB78:AD78"/>
    <mergeCell ref="S116:T116"/>
    <mergeCell ref="V116:AF116"/>
    <mergeCell ref="D117:E117"/>
    <mergeCell ref="G117:Q117"/>
    <mergeCell ref="S117:T117"/>
    <mergeCell ref="V117:AF117"/>
    <mergeCell ref="D118:E118"/>
    <mergeCell ref="D114:AF115"/>
    <mergeCell ref="AE131:AF131"/>
    <mergeCell ref="D132:F132"/>
    <mergeCell ref="G132:K132"/>
    <mergeCell ref="L132:O132"/>
    <mergeCell ref="P132:Q132"/>
    <mergeCell ref="R132:V132"/>
    <mergeCell ref="W132:AD132"/>
    <mergeCell ref="AE132:AF132"/>
    <mergeCell ref="D131:F131"/>
    <mergeCell ref="G131:K131"/>
    <mergeCell ref="L131:O131"/>
    <mergeCell ref="P131:Q131"/>
    <mergeCell ref="R131:V131"/>
    <mergeCell ref="W131:AD131"/>
    <mergeCell ref="D127:AF128"/>
    <mergeCell ref="S124:AF124"/>
    <mergeCell ref="AH127:AN136"/>
    <mergeCell ref="D129:F130"/>
    <mergeCell ref="G129:K130"/>
    <mergeCell ref="L129:Q129"/>
    <mergeCell ref="R129:V130"/>
    <mergeCell ref="W129:AD130"/>
    <mergeCell ref="AE129:AF130"/>
    <mergeCell ref="L130:O130"/>
    <mergeCell ref="P130:Q130"/>
    <mergeCell ref="AE135:AF135"/>
    <mergeCell ref="D136:F136"/>
    <mergeCell ref="G136:K136"/>
    <mergeCell ref="L136:O136"/>
    <mergeCell ref="P136:Q136"/>
    <mergeCell ref="R136:V136"/>
    <mergeCell ref="W136:AD136"/>
    <mergeCell ref="AE136:AF136"/>
    <mergeCell ref="D135:F135"/>
    <mergeCell ref="G135:K135"/>
    <mergeCell ref="L135:O135"/>
    <mergeCell ref="P135:Q135"/>
    <mergeCell ref="R135:V135"/>
    <mergeCell ref="W135:AD135"/>
    <mergeCell ref="AE133:AF133"/>
    <mergeCell ref="D134:F134"/>
    <mergeCell ref="G134:K134"/>
    <mergeCell ref="L134:O134"/>
    <mergeCell ref="P134:Q134"/>
    <mergeCell ref="R134:V134"/>
    <mergeCell ref="W134:AD134"/>
    <mergeCell ref="AE134:AF134"/>
    <mergeCell ref="D133:F133"/>
    <mergeCell ref="G133:K133"/>
    <mergeCell ref="L133:O133"/>
    <mergeCell ref="P133:Q133"/>
    <mergeCell ref="R133:V133"/>
    <mergeCell ref="W133:AD133"/>
    <mergeCell ref="W139:Y139"/>
    <mergeCell ref="AA139:AB139"/>
    <mergeCell ref="AC139:AE139"/>
    <mergeCell ref="AE137:AF137"/>
    <mergeCell ref="D138:F138"/>
    <mergeCell ref="G138:K138"/>
    <mergeCell ref="L138:O138"/>
    <mergeCell ref="P138:Q138"/>
    <mergeCell ref="R138:V138"/>
    <mergeCell ref="W138:AD138"/>
    <mergeCell ref="AE138:AF138"/>
    <mergeCell ref="D137:F137"/>
    <mergeCell ref="G137:K137"/>
    <mergeCell ref="L137:O137"/>
    <mergeCell ref="P137:Q137"/>
    <mergeCell ref="R137:V137"/>
    <mergeCell ref="W137:AD137"/>
    <mergeCell ref="AA140:AB140"/>
    <mergeCell ref="AC140:AE140"/>
    <mergeCell ref="D144:AF145"/>
    <mergeCell ref="D146:G146"/>
    <mergeCell ref="D147:G147"/>
    <mergeCell ref="D148:G148"/>
    <mergeCell ref="D149:G149"/>
    <mergeCell ref="D150:G150"/>
    <mergeCell ref="W156:AF156"/>
    <mergeCell ref="I140:J140"/>
    <mergeCell ref="K140:M140"/>
    <mergeCell ref="O140:P140"/>
    <mergeCell ref="Q140:S140"/>
    <mergeCell ref="U140:V140"/>
    <mergeCell ref="W140:Y140"/>
    <mergeCell ref="AH138:AN140"/>
    <mergeCell ref="C139:H140"/>
    <mergeCell ref="I139:J139"/>
    <mergeCell ref="K139:M139"/>
    <mergeCell ref="O139:P139"/>
    <mergeCell ref="Q139:S139"/>
    <mergeCell ref="U139:V139"/>
    <mergeCell ref="AC185:AC186"/>
    <mergeCell ref="AD185:AD186"/>
    <mergeCell ref="AE185:AE186"/>
    <mergeCell ref="AF185:AF186"/>
    <mergeCell ref="F186:Z186"/>
    <mergeCell ref="C187:D187"/>
    <mergeCell ref="E187:E188"/>
    <mergeCell ref="F187:Z188"/>
    <mergeCell ref="AA187:AA188"/>
    <mergeCell ref="AB187:AB188"/>
    <mergeCell ref="C181:AF182"/>
    <mergeCell ref="AH182:AN188"/>
    <mergeCell ref="P183:AF183"/>
    <mergeCell ref="C184:E186"/>
    <mergeCell ref="G184:Y185"/>
    <mergeCell ref="AA184:AB184"/>
    <mergeCell ref="AC184:AD184"/>
    <mergeCell ref="AE184:AF184"/>
    <mergeCell ref="AA185:AA186"/>
    <mergeCell ref="AB185:AB186"/>
    <mergeCell ref="AD191:AD192"/>
    <mergeCell ref="AE191:AE192"/>
    <mergeCell ref="AF191:AF192"/>
    <mergeCell ref="C192:D194"/>
    <mergeCell ref="F193:Z193"/>
    <mergeCell ref="F194:Z194"/>
    <mergeCell ref="C191:D191"/>
    <mergeCell ref="E191:E192"/>
    <mergeCell ref="F191:Z192"/>
    <mergeCell ref="AA191:AA192"/>
    <mergeCell ref="AB191:AB192"/>
    <mergeCell ref="AC191:AC192"/>
    <mergeCell ref="AC187:AC188"/>
    <mergeCell ref="AD187:AD188"/>
    <mergeCell ref="AE187:AE188"/>
    <mergeCell ref="AF187:AF188"/>
    <mergeCell ref="C188:D190"/>
    <mergeCell ref="F189:Z189"/>
    <mergeCell ref="F190:Z190"/>
    <mergeCell ref="AH198:AN201"/>
    <mergeCell ref="F199:Z199"/>
    <mergeCell ref="F200:Z200"/>
    <mergeCell ref="F201:Z201"/>
    <mergeCell ref="F202:Z202"/>
    <mergeCell ref="AI202:AN204"/>
    <mergeCell ref="F203:Z203"/>
    <mergeCell ref="C204:F205"/>
    <mergeCell ref="G204:Z204"/>
    <mergeCell ref="G205:Z205"/>
    <mergeCell ref="AD195:AD196"/>
    <mergeCell ref="AE195:AE196"/>
    <mergeCell ref="AF195:AF196"/>
    <mergeCell ref="C196:D203"/>
    <mergeCell ref="F197:Z197"/>
    <mergeCell ref="F198:Z198"/>
    <mergeCell ref="C195:D195"/>
    <mergeCell ref="E195:E196"/>
    <mergeCell ref="F195:Z196"/>
    <mergeCell ref="AA195:AA196"/>
    <mergeCell ref="AB195:AB196"/>
    <mergeCell ref="AC195:AC196"/>
    <mergeCell ref="C232:D232"/>
    <mergeCell ref="C233:C234"/>
    <mergeCell ref="D233:H233"/>
    <mergeCell ref="H224:I224"/>
    <mergeCell ref="C225:D225"/>
    <mergeCell ref="I219:AF219"/>
    <mergeCell ref="D220:H220"/>
    <mergeCell ref="I220:AF220"/>
    <mergeCell ref="C221:F221"/>
    <mergeCell ref="G221:AF221"/>
    <mergeCell ref="C222:F222"/>
    <mergeCell ref="G222:AF222"/>
    <mergeCell ref="C215:D215"/>
    <mergeCell ref="C218:D218"/>
    <mergeCell ref="C219:C220"/>
    <mergeCell ref="D219:H219"/>
    <mergeCell ref="AH208:AN211"/>
    <mergeCell ref="H210:I210"/>
    <mergeCell ref="C211:D211"/>
    <mergeCell ref="AH213:AN216"/>
    <mergeCell ref="AH218:AN219"/>
    <mergeCell ref="AH221:AN226"/>
    <mergeCell ref="AI229:AN231"/>
    <mergeCell ref="E212:AF212"/>
    <mergeCell ref="E214:AF214"/>
    <mergeCell ref="E216:AF218"/>
    <mergeCell ref="E226:AF226"/>
    <mergeCell ref="E228:AF228"/>
    <mergeCell ref="E230:AF232"/>
    <mergeCell ref="C247:C248"/>
    <mergeCell ref="D247:H247"/>
    <mergeCell ref="I247:AF247"/>
    <mergeCell ref="D248:H248"/>
    <mergeCell ref="I248:AF248"/>
    <mergeCell ref="C249:F249"/>
    <mergeCell ref="G249:AF249"/>
    <mergeCell ref="C250:F250"/>
    <mergeCell ref="G250:AF250"/>
    <mergeCell ref="C246:D246"/>
    <mergeCell ref="H238:I238"/>
    <mergeCell ref="C239:D239"/>
    <mergeCell ref="I233:AF233"/>
    <mergeCell ref="D234:H234"/>
    <mergeCell ref="I234:AF234"/>
    <mergeCell ref="C235:F235"/>
    <mergeCell ref="G235:AF235"/>
    <mergeCell ref="C236:F236"/>
    <mergeCell ref="G236:AF236"/>
    <mergeCell ref="E240:AF240"/>
    <mergeCell ref="E242:AF242"/>
    <mergeCell ref="E244:AF246"/>
    <mergeCell ref="C245:D245"/>
    <mergeCell ref="C241:D243"/>
    <mergeCell ref="C244:D244"/>
    <mergeCell ref="U261:W261"/>
    <mergeCell ref="AD259:AF259"/>
    <mergeCell ref="D260:L260"/>
    <mergeCell ref="M260:N260"/>
    <mergeCell ref="O260:P260"/>
    <mergeCell ref="R260:S260"/>
    <mergeCell ref="U260:V260"/>
    <mergeCell ref="R258:T259"/>
    <mergeCell ref="U258:AF258"/>
    <mergeCell ref="R261:T262"/>
    <mergeCell ref="C253:AF256"/>
    <mergeCell ref="C257:AF257"/>
    <mergeCell ref="C258:N259"/>
    <mergeCell ref="O258:Q259"/>
    <mergeCell ref="U259:W259"/>
    <mergeCell ref="X259:Z259"/>
    <mergeCell ref="AA259:AC259"/>
    <mergeCell ref="AA260:AB260"/>
    <mergeCell ref="AD260:AE260"/>
    <mergeCell ref="X261:Z261"/>
    <mergeCell ref="AA261:AC261"/>
    <mergeCell ref="AD261:AF261"/>
    <mergeCell ref="AA290:AK290"/>
    <mergeCell ref="C291:W297"/>
    <mergeCell ref="AH293:AK293"/>
    <mergeCell ref="AB294:AE294"/>
    <mergeCell ref="AH294:AK294"/>
    <mergeCell ref="AK297:AM297"/>
    <mergeCell ref="AI285:AN287"/>
    <mergeCell ref="C286:D287"/>
    <mergeCell ref="E286:AF287"/>
    <mergeCell ref="C288:D288"/>
    <mergeCell ref="E288:AF288"/>
    <mergeCell ref="AH271:AN274"/>
    <mergeCell ref="C306:G307"/>
    <mergeCell ref="N306:W308"/>
    <mergeCell ref="X306:AF308"/>
    <mergeCell ref="AH306:AN308"/>
    <mergeCell ref="C308:G308"/>
    <mergeCell ref="C279:AF280"/>
    <mergeCell ref="H285:AF285"/>
    <mergeCell ref="C285:G285"/>
    <mergeCell ref="N284:O284"/>
    <mergeCell ref="V284:W284"/>
    <mergeCell ref="C283:AF283"/>
    <mergeCell ref="O281:Q281"/>
    <mergeCell ref="X281:Y281"/>
    <mergeCell ref="AH279:AN283"/>
    <mergeCell ref="C271:C274"/>
    <mergeCell ref="D271:AF274"/>
    <mergeCell ref="C313:AF314"/>
    <mergeCell ref="AH314:AN317"/>
    <mergeCell ref="D315:AF315"/>
    <mergeCell ref="D316:AF316"/>
    <mergeCell ref="D317:AF317"/>
    <mergeCell ref="AH300:AN304"/>
    <mergeCell ref="C302:G302"/>
    <mergeCell ref="C303:G304"/>
    <mergeCell ref="N303:W305"/>
    <mergeCell ref="X303:AF305"/>
    <mergeCell ref="C305:G305"/>
    <mergeCell ref="H299:M299"/>
    <mergeCell ref="N299:W299"/>
    <mergeCell ref="X299:AF299"/>
    <mergeCell ref="C300:G301"/>
    <mergeCell ref="N300:W302"/>
    <mergeCell ref="X300:AF302"/>
    <mergeCell ref="Y321:AF321"/>
    <mergeCell ref="I322:L322"/>
    <mergeCell ref="M322:T322"/>
    <mergeCell ref="U322:X322"/>
    <mergeCell ref="Y322:AF322"/>
    <mergeCell ref="I323:L323"/>
    <mergeCell ref="M323:T323"/>
    <mergeCell ref="U323:X323"/>
    <mergeCell ref="Y323:AF323"/>
    <mergeCell ref="D318:AF318"/>
    <mergeCell ref="C320:C324"/>
    <mergeCell ref="D320:H324"/>
    <mergeCell ref="I320:L320"/>
    <mergeCell ref="M320:T320"/>
    <mergeCell ref="U320:X320"/>
    <mergeCell ref="Y320:AF320"/>
    <mergeCell ref="I321:L321"/>
    <mergeCell ref="M321:T321"/>
    <mergeCell ref="U321:X321"/>
    <mergeCell ref="I326:Z326"/>
    <mergeCell ref="I327:Z327"/>
    <mergeCell ref="I328:Z328"/>
    <mergeCell ref="I329:Z329"/>
    <mergeCell ref="C330:C335"/>
    <mergeCell ref="D330:H332"/>
    <mergeCell ref="I330:Q330"/>
    <mergeCell ref="R330:T330"/>
    <mergeCell ref="U330:Z330"/>
    <mergeCell ref="I332:Q332"/>
    <mergeCell ref="I324:L324"/>
    <mergeCell ref="M324:T324"/>
    <mergeCell ref="U324:X324"/>
    <mergeCell ref="Y324:AF324"/>
    <mergeCell ref="C325:C329"/>
    <mergeCell ref="D325:H329"/>
    <mergeCell ref="I325:Z325"/>
    <mergeCell ref="AA325:AB325"/>
    <mergeCell ref="AC325:AD325"/>
    <mergeCell ref="AE325:AF325"/>
    <mergeCell ref="R332:T332"/>
    <mergeCell ref="U332:Z332"/>
    <mergeCell ref="AA332:AD332"/>
    <mergeCell ref="AE332:AF332"/>
    <mergeCell ref="D333:H335"/>
    <mergeCell ref="I333:Q333"/>
    <mergeCell ref="R333:T333"/>
    <mergeCell ref="U333:Z333"/>
    <mergeCell ref="AA333:AD333"/>
    <mergeCell ref="AE333:AF333"/>
    <mergeCell ref="AA330:AD330"/>
    <mergeCell ref="AE330:AF330"/>
    <mergeCell ref="AH336:AN338"/>
    <mergeCell ref="C336:C338"/>
    <mergeCell ref="D336:H338"/>
    <mergeCell ref="I336:P336"/>
    <mergeCell ref="Q336:X336"/>
    <mergeCell ref="Y336:AF336"/>
    <mergeCell ref="I337:P337"/>
    <mergeCell ref="Q337:X337"/>
    <mergeCell ref="Y337:AF337"/>
    <mergeCell ref="I334:Q334"/>
    <mergeCell ref="R334:T334"/>
    <mergeCell ref="U334:Z334"/>
    <mergeCell ref="AA334:AD334"/>
    <mergeCell ref="AE334:AF334"/>
    <mergeCell ref="I335:Q335"/>
    <mergeCell ref="R335:T335"/>
    <mergeCell ref="U335:Z335"/>
    <mergeCell ref="AA335:AD335"/>
    <mergeCell ref="AE335:AF335"/>
    <mergeCell ref="Z339:AA339"/>
    <mergeCell ref="AB339:AD339"/>
    <mergeCell ref="AE339:AF339"/>
    <mergeCell ref="C340:C341"/>
    <mergeCell ref="D340:H341"/>
    <mergeCell ref="I340:K340"/>
    <mergeCell ref="L340:P340"/>
    <mergeCell ref="Q340:Q341"/>
    <mergeCell ref="R340:U341"/>
    <mergeCell ref="V340:AF341"/>
    <mergeCell ref="I339:K339"/>
    <mergeCell ref="L339:N339"/>
    <mergeCell ref="O339:P339"/>
    <mergeCell ref="Q339:T339"/>
    <mergeCell ref="U339:W339"/>
    <mergeCell ref="X339:Y339"/>
    <mergeCell ref="I331:Q331"/>
    <mergeCell ref="R331:T331"/>
    <mergeCell ref="U331:Z331"/>
    <mergeCell ref="AA331:AD331"/>
    <mergeCell ref="AE331:AF331"/>
    <mergeCell ref="I338:P338"/>
    <mergeCell ref="Q338:X338"/>
    <mergeCell ref="Y338:AF338"/>
    <mergeCell ref="AJ348:AK348"/>
    <mergeCell ref="O349:S349"/>
    <mergeCell ref="T349:X349"/>
    <mergeCell ref="Y349:AB349"/>
    <mergeCell ref="AC349:AF349"/>
    <mergeCell ref="O350:S350"/>
    <mergeCell ref="T350:X350"/>
    <mergeCell ref="Y350:AB350"/>
    <mergeCell ref="AC350:AF350"/>
    <mergeCell ref="H347:I347"/>
    <mergeCell ref="B348:N348"/>
    <mergeCell ref="O348:S348"/>
    <mergeCell ref="T348:X348"/>
    <mergeCell ref="Y348:AB348"/>
    <mergeCell ref="AC348:AF348"/>
    <mergeCell ref="I341:K341"/>
    <mergeCell ref="L341:P341"/>
    <mergeCell ref="AH341:AN342"/>
    <mergeCell ref="D342:H342"/>
    <mergeCell ref="I342:AF342"/>
    <mergeCell ref="D343:H343"/>
    <mergeCell ref="I343:AF343"/>
    <mergeCell ref="AC352:AF352"/>
    <mergeCell ref="C353:G353"/>
    <mergeCell ref="H353:N353"/>
    <mergeCell ref="O353:S353"/>
    <mergeCell ref="T353:X353"/>
    <mergeCell ref="Y353:AB353"/>
    <mergeCell ref="AC353:AF353"/>
    <mergeCell ref="D351:F351"/>
    <mergeCell ref="O351:S351"/>
    <mergeCell ref="T351:X351"/>
    <mergeCell ref="Y351:AB351"/>
    <mergeCell ref="AC351:AF351"/>
    <mergeCell ref="C352:G352"/>
    <mergeCell ref="H352:N352"/>
    <mergeCell ref="O352:S352"/>
    <mergeCell ref="T352:X352"/>
    <mergeCell ref="Y352:AB352"/>
    <mergeCell ref="C356:G356"/>
    <mergeCell ref="H356:N356"/>
    <mergeCell ref="O356:S356"/>
    <mergeCell ref="T356:X356"/>
    <mergeCell ref="Y356:AB356"/>
    <mergeCell ref="AC356:AF356"/>
    <mergeCell ref="C355:G355"/>
    <mergeCell ref="H355:N355"/>
    <mergeCell ref="O355:S355"/>
    <mergeCell ref="T355:X355"/>
    <mergeCell ref="Y355:AB355"/>
    <mergeCell ref="AC355:AF355"/>
    <mergeCell ref="C354:G354"/>
    <mergeCell ref="H354:N354"/>
    <mergeCell ref="O354:S354"/>
    <mergeCell ref="T354:X354"/>
    <mergeCell ref="Y354:AB354"/>
    <mergeCell ref="AC354:AF354"/>
    <mergeCell ref="C359:G359"/>
    <mergeCell ref="H359:N359"/>
    <mergeCell ref="O359:S359"/>
    <mergeCell ref="T359:X359"/>
    <mergeCell ref="Y359:AB359"/>
    <mergeCell ref="AC359:AF359"/>
    <mergeCell ref="C358:G358"/>
    <mergeCell ref="H358:N358"/>
    <mergeCell ref="O358:S358"/>
    <mergeCell ref="T358:X358"/>
    <mergeCell ref="Y358:AB358"/>
    <mergeCell ref="AC358:AF358"/>
    <mergeCell ref="C357:G357"/>
    <mergeCell ref="H357:N357"/>
    <mergeCell ref="O357:S357"/>
    <mergeCell ref="T357:X357"/>
    <mergeCell ref="Y357:AB357"/>
    <mergeCell ref="AC357:AF357"/>
    <mergeCell ref="C362:G362"/>
    <mergeCell ref="H362:N362"/>
    <mergeCell ref="O362:S362"/>
    <mergeCell ref="T362:X362"/>
    <mergeCell ref="Y362:AB362"/>
    <mergeCell ref="AC362:AF362"/>
    <mergeCell ref="C361:G361"/>
    <mergeCell ref="H361:N361"/>
    <mergeCell ref="O361:S361"/>
    <mergeCell ref="T361:X361"/>
    <mergeCell ref="Y361:AB361"/>
    <mergeCell ref="AC361:AF361"/>
    <mergeCell ref="C360:G360"/>
    <mergeCell ref="H360:N360"/>
    <mergeCell ref="O360:S360"/>
    <mergeCell ref="T360:X360"/>
    <mergeCell ref="Y360:AB360"/>
    <mergeCell ref="AC360:AF360"/>
    <mergeCell ref="C365:G365"/>
    <mergeCell ref="H365:N365"/>
    <mergeCell ref="O365:S365"/>
    <mergeCell ref="T365:X365"/>
    <mergeCell ref="Y365:AB365"/>
    <mergeCell ref="AC365:AF365"/>
    <mergeCell ref="C364:G364"/>
    <mergeCell ref="H364:N364"/>
    <mergeCell ref="O364:S364"/>
    <mergeCell ref="T364:X364"/>
    <mergeCell ref="Y364:AB364"/>
    <mergeCell ref="AC364:AF364"/>
    <mergeCell ref="C363:G363"/>
    <mergeCell ref="H363:N363"/>
    <mergeCell ref="O363:S363"/>
    <mergeCell ref="T363:X363"/>
    <mergeCell ref="Y363:AB363"/>
    <mergeCell ref="AC363:AF363"/>
    <mergeCell ref="C368:G368"/>
    <mergeCell ref="O368:S368"/>
    <mergeCell ref="T368:X368"/>
    <mergeCell ref="Y368:AB368"/>
    <mergeCell ref="AC368:AF368"/>
    <mergeCell ref="O369:S369"/>
    <mergeCell ref="T369:X369"/>
    <mergeCell ref="Y369:AB369"/>
    <mergeCell ref="AC369:AF369"/>
    <mergeCell ref="C367:G367"/>
    <mergeCell ref="H367:N367"/>
    <mergeCell ref="O367:S367"/>
    <mergeCell ref="T367:X367"/>
    <mergeCell ref="Y367:AB367"/>
    <mergeCell ref="AC367:AF367"/>
    <mergeCell ref="C366:G366"/>
    <mergeCell ref="H366:N366"/>
    <mergeCell ref="O366:S366"/>
    <mergeCell ref="T366:X366"/>
    <mergeCell ref="Y366:AB366"/>
    <mergeCell ref="AC366:AF366"/>
    <mergeCell ref="C373:G373"/>
    <mergeCell ref="H373:N373"/>
    <mergeCell ref="O373:S373"/>
    <mergeCell ref="T373:X373"/>
    <mergeCell ref="Y373:AB373"/>
    <mergeCell ref="AC373:AF373"/>
    <mergeCell ref="C372:G372"/>
    <mergeCell ref="H372:N372"/>
    <mergeCell ref="O372:S372"/>
    <mergeCell ref="T372:X372"/>
    <mergeCell ref="Y372:AB372"/>
    <mergeCell ref="AC372:AF372"/>
    <mergeCell ref="O370:S370"/>
    <mergeCell ref="T370:X370"/>
    <mergeCell ref="Y370:AB370"/>
    <mergeCell ref="AC370:AF370"/>
    <mergeCell ref="C371:G371"/>
    <mergeCell ref="H371:N371"/>
    <mergeCell ref="O371:S371"/>
    <mergeCell ref="T371:X371"/>
    <mergeCell ref="Y371:AB371"/>
    <mergeCell ref="AC371:AF371"/>
    <mergeCell ref="C376:G376"/>
    <mergeCell ref="H376:N376"/>
    <mergeCell ref="O376:S376"/>
    <mergeCell ref="T376:X376"/>
    <mergeCell ref="Y376:AB376"/>
    <mergeCell ref="AC376:AF376"/>
    <mergeCell ref="C375:G375"/>
    <mergeCell ref="H375:N375"/>
    <mergeCell ref="O375:S375"/>
    <mergeCell ref="T375:X375"/>
    <mergeCell ref="Y375:AB375"/>
    <mergeCell ref="AC375:AF375"/>
    <mergeCell ref="C374:G374"/>
    <mergeCell ref="H374:N374"/>
    <mergeCell ref="O374:S374"/>
    <mergeCell ref="T374:X374"/>
    <mergeCell ref="Y374:AB374"/>
    <mergeCell ref="AC374:AF374"/>
    <mergeCell ref="C379:G379"/>
    <mergeCell ref="H379:N379"/>
    <mergeCell ref="O379:S379"/>
    <mergeCell ref="T379:X379"/>
    <mergeCell ref="Y379:AB379"/>
    <mergeCell ref="AC379:AF379"/>
    <mergeCell ref="C378:G378"/>
    <mergeCell ref="H378:N378"/>
    <mergeCell ref="O378:S378"/>
    <mergeCell ref="T378:X378"/>
    <mergeCell ref="Y378:AB378"/>
    <mergeCell ref="AC378:AF378"/>
    <mergeCell ref="C377:G377"/>
    <mergeCell ref="H377:N377"/>
    <mergeCell ref="O377:S377"/>
    <mergeCell ref="T377:X377"/>
    <mergeCell ref="Y377:AB377"/>
    <mergeCell ref="AC377:AF377"/>
    <mergeCell ref="C382:G382"/>
    <mergeCell ref="H382:N382"/>
    <mergeCell ref="O382:S382"/>
    <mergeCell ref="T382:X382"/>
    <mergeCell ref="Y382:AB382"/>
    <mergeCell ref="AC382:AF382"/>
    <mergeCell ref="C381:G381"/>
    <mergeCell ref="H381:N381"/>
    <mergeCell ref="O381:S381"/>
    <mergeCell ref="T381:X381"/>
    <mergeCell ref="Y381:AB381"/>
    <mergeCell ref="AC381:AF381"/>
    <mergeCell ref="C380:G380"/>
    <mergeCell ref="H380:N380"/>
    <mergeCell ref="O380:S380"/>
    <mergeCell ref="T380:X380"/>
    <mergeCell ref="Y380:AB380"/>
    <mergeCell ref="AC380:AF380"/>
    <mergeCell ref="C385:G385"/>
    <mergeCell ref="H385:N385"/>
    <mergeCell ref="O385:S385"/>
    <mergeCell ref="T385:X385"/>
    <mergeCell ref="Y385:AB385"/>
    <mergeCell ref="AC385:AF385"/>
    <mergeCell ref="C384:G384"/>
    <mergeCell ref="H384:N384"/>
    <mergeCell ref="O384:S384"/>
    <mergeCell ref="T384:X384"/>
    <mergeCell ref="Y384:AB384"/>
    <mergeCell ref="AC384:AF384"/>
    <mergeCell ref="C383:G383"/>
    <mergeCell ref="H383:N383"/>
    <mergeCell ref="O383:S383"/>
    <mergeCell ref="T383:X383"/>
    <mergeCell ref="Y383:AB383"/>
    <mergeCell ref="AC383:AF383"/>
    <mergeCell ref="O388:S388"/>
    <mergeCell ref="T388:X388"/>
    <mergeCell ref="Y388:AB388"/>
    <mergeCell ref="AC388:AF388"/>
    <mergeCell ref="O389:S389"/>
    <mergeCell ref="T389:X389"/>
    <mergeCell ref="Y389:AB389"/>
    <mergeCell ref="AC389:AF389"/>
    <mergeCell ref="C387:G387"/>
    <mergeCell ref="H387:N387"/>
    <mergeCell ref="O387:S387"/>
    <mergeCell ref="T387:X387"/>
    <mergeCell ref="Y387:AB387"/>
    <mergeCell ref="AC387:AF387"/>
    <mergeCell ref="C386:G386"/>
    <mergeCell ref="H386:N386"/>
    <mergeCell ref="O386:S386"/>
    <mergeCell ref="T386:X386"/>
    <mergeCell ref="Y386:AB386"/>
    <mergeCell ref="AC386:AF386"/>
    <mergeCell ref="C392:G392"/>
    <mergeCell ref="H392:N392"/>
    <mergeCell ref="O392:S392"/>
    <mergeCell ref="T392:X392"/>
    <mergeCell ref="Y392:AB392"/>
    <mergeCell ref="AC392:AF392"/>
    <mergeCell ref="C391:G391"/>
    <mergeCell ref="H391:N391"/>
    <mergeCell ref="O391:S391"/>
    <mergeCell ref="T391:X391"/>
    <mergeCell ref="Y391:AB391"/>
    <mergeCell ref="AC391:AF391"/>
    <mergeCell ref="C390:G390"/>
    <mergeCell ref="H390:N390"/>
    <mergeCell ref="O390:S390"/>
    <mergeCell ref="T390:X390"/>
    <mergeCell ref="Y390:AB390"/>
    <mergeCell ref="AC390:AF390"/>
    <mergeCell ref="C395:G395"/>
    <mergeCell ref="H395:N395"/>
    <mergeCell ref="O395:S395"/>
    <mergeCell ref="T395:X395"/>
    <mergeCell ref="Y395:AB395"/>
    <mergeCell ref="AC395:AF395"/>
    <mergeCell ref="C394:G394"/>
    <mergeCell ref="H394:N394"/>
    <mergeCell ref="O394:S394"/>
    <mergeCell ref="T394:X394"/>
    <mergeCell ref="Y394:AB394"/>
    <mergeCell ref="AC394:AF394"/>
    <mergeCell ref="C393:G393"/>
    <mergeCell ref="H393:N393"/>
    <mergeCell ref="O393:S393"/>
    <mergeCell ref="T393:X393"/>
    <mergeCell ref="Y393:AB393"/>
    <mergeCell ref="AC393:AF393"/>
    <mergeCell ref="C398:G398"/>
    <mergeCell ref="H398:N398"/>
    <mergeCell ref="O398:S398"/>
    <mergeCell ref="T398:X398"/>
    <mergeCell ref="Y398:AB398"/>
    <mergeCell ref="AC398:AF398"/>
    <mergeCell ref="C397:G397"/>
    <mergeCell ref="H397:N397"/>
    <mergeCell ref="O397:S397"/>
    <mergeCell ref="T397:X397"/>
    <mergeCell ref="Y397:AB397"/>
    <mergeCell ref="AC397:AF397"/>
    <mergeCell ref="C396:G396"/>
    <mergeCell ref="H396:N396"/>
    <mergeCell ref="O396:S396"/>
    <mergeCell ref="T396:X396"/>
    <mergeCell ref="Y396:AB396"/>
    <mergeCell ref="AC396:AF396"/>
    <mergeCell ref="C401:G401"/>
    <mergeCell ref="H401:N401"/>
    <mergeCell ref="O401:S401"/>
    <mergeCell ref="T401:X401"/>
    <mergeCell ref="Y401:AB401"/>
    <mergeCell ref="AC401:AF401"/>
    <mergeCell ref="C400:G400"/>
    <mergeCell ref="H400:N400"/>
    <mergeCell ref="O400:S400"/>
    <mergeCell ref="T400:X400"/>
    <mergeCell ref="Y400:AB400"/>
    <mergeCell ref="AC400:AF400"/>
    <mergeCell ref="C399:G399"/>
    <mergeCell ref="H399:N399"/>
    <mergeCell ref="O399:S399"/>
    <mergeCell ref="T399:X399"/>
    <mergeCell ref="Y399:AB399"/>
    <mergeCell ref="AC399:AF399"/>
    <mergeCell ref="C404:G404"/>
    <mergeCell ref="H404:N404"/>
    <mergeCell ref="O404:S404"/>
    <mergeCell ref="T404:X404"/>
    <mergeCell ref="Y404:AB404"/>
    <mergeCell ref="AC404:AF404"/>
    <mergeCell ref="C403:G403"/>
    <mergeCell ref="H403:N403"/>
    <mergeCell ref="O403:S403"/>
    <mergeCell ref="T403:X403"/>
    <mergeCell ref="Y403:AB403"/>
    <mergeCell ref="AC403:AF403"/>
    <mergeCell ref="C402:G402"/>
    <mergeCell ref="H402:N402"/>
    <mergeCell ref="O402:S402"/>
    <mergeCell ref="T402:X402"/>
    <mergeCell ref="Y402:AB402"/>
    <mergeCell ref="AC402:AF402"/>
    <mergeCell ref="C407:G407"/>
    <mergeCell ref="H407:N407"/>
    <mergeCell ref="O407:S407"/>
    <mergeCell ref="T407:X407"/>
    <mergeCell ref="Y407:AB407"/>
    <mergeCell ref="AC407:AF407"/>
    <mergeCell ref="C406:G406"/>
    <mergeCell ref="H406:N406"/>
    <mergeCell ref="O406:S406"/>
    <mergeCell ref="T406:X406"/>
    <mergeCell ref="Y406:AB406"/>
    <mergeCell ref="AC406:AF406"/>
    <mergeCell ref="C405:G405"/>
    <mergeCell ref="H405:N405"/>
    <mergeCell ref="O405:S405"/>
    <mergeCell ref="T405:X405"/>
    <mergeCell ref="Y405:AB405"/>
    <mergeCell ref="AC405:AF405"/>
    <mergeCell ref="C410:G410"/>
    <mergeCell ref="H410:N410"/>
    <mergeCell ref="O410:S410"/>
    <mergeCell ref="T410:X410"/>
    <mergeCell ref="Y410:AB410"/>
    <mergeCell ref="AC410:AF410"/>
    <mergeCell ref="C409:G409"/>
    <mergeCell ref="H409:N409"/>
    <mergeCell ref="O409:S409"/>
    <mergeCell ref="T409:X409"/>
    <mergeCell ref="Y409:AB409"/>
    <mergeCell ref="AC409:AF409"/>
    <mergeCell ref="C408:G408"/>
    <mergeCell ref="H408:N408"/>
    <mergeCell ref="O408:S408"/>
    <mergeCell ref="T408:X408"/>
    <mergeCell ref="Y408:AB408"/>
    <mergeCell ref="AC408:AF408"/>
    <mergeCell ref="AJ416:AK416"/>
    <mergeCell ref="O417:S417"/>
    <mergeCell ref="T417:X417"/>
    <mergeCell ref="Y417:AB417"/>
    <mergeCell ref="AC417:AF417"/>
    <mergeCell ref="O418:S418"/>
    <mergeCell ref="T418:X418"/>
    <mergeCell ref="Y418:AB418"/>
    <mergeCell ref="AC418:AF418"/>
    <mergeCell ref="O411:S411"/>
    <mergeCell ref="T411:X411"/>
    <mergeCell ref="Y411:AB411"/>
    <mergeCell ref="AC411:AF411"/>
    <mergeCell ref="H415:I415"/>
    <mergeCell ref="B416:N416"/>
    <mergeCell ref="O416:S416"/>
    <mergeCell ref="T416:X416"/>
    <mergeCell ref="Y416:AB416"/>
    <mergeCell ref="AC416:AF416"/>
    <mergeCell ref="AC420:AF420"/>
    <mergeCell ref="C421:G421"/>
    <mergeCell ref="H421:N421"/>
    <mergeCell ref="O421:S421"/>
    <mergeCell ref="T421:X421"/>
    <mergeCell ref="Y421:AB421"/>
    <mergeCell ref="AC421:AF421"/>
    <mergeCell ref="D419:F419"/>
    <mergeCell ref="O419:S419"/>
    <mergeCell ref="T419:X419"/>
    <mergeCell ref="Y419:AB419"/>
    <mergeCell ref="AC419:AF419"/>
    <mergeCell ref="C420:G420"/>
    <mergeCell ref="H420:N420"/>
    <mergeCell ref="O420:S420"/>
    <mergeCell ref="T420:X420"/>
    <mergeCell ref="Y420:AB420"/>
    <mergeCell ref="C424:G424"/>
    <mergeCell ref="H424:N424"/>
    <mergeCell ref="O424:S424"/>
    <mergeCell ref="T424:X424"/>
    <mergeCell ref="Y424:AB424"/>
    <mergeCell ref="AC424:AF424"/>
    <mergeCell ref="C423:G423"/>
    <mergeCell ref="H423:N423"/>
    <mergeCell ref="O423:S423"/>
    <mergeCell ref="T423:X423"/>
    <mergeCell ref="Y423:AB423"/>
    <mergeCell ref="AC423:AF423"/>
    <mergeCell ref="C422:G422"/>
    <mergeCell ref="H422:N422"/>
    <mergeCell ref="O422:S422"/>
    <mergeCell ref="T422:X422"/>
    <mergeCell ref="Y422:AB422"/>
    <mergeCell ref="AC422:AF422"/>
    <mergeCell ref="C427:G427"/>
    <mergeCell ref="H427:N427"/>
    <mergeCell ref="O427:S427"/>
    <mergeCell ref="T427:X427"/>
    <mergeCell ref="Y427:AB427"/>
    <mergeCell ref="AC427:AF427"/>
    <mergeCell ref="C426:G426"/>
    <mergeCell ref="H426:N426"/>
    <mergeCell ref="O426:S426"/>
    <mergeCell ref="T426:X426"/>
    <mergeCell ref="Y426:AB426"/>
    <mergeCell ref="AC426:AF426"/>
    <mergeCell ref="C425:G425"/>
    <mergeCell ref="H425:N425"/>
    <mergeCell ref="O425:S425"/>
    <mergeCell ref="T425:X425"/>
    <mergeCell ref="Y425:AB425"/>
    <mergeCell ref="AC425:AF425"/>
    <mergeCell ref="C430:G430"/>
    <mergeCell ref="H430:N430"/>
    <mergeCell ref="O430:S430"/>
    <mergeCell ref="T430:X430"/>
    <mergeCell ref="Y430:AB430"/>
    <mergeCell ref="AC430:AF430"/>
    <mergeCell ref="C429:G429"/>
    <mergeCell ref="H429:N429"/>
    <mergeCell ref="O429:S429"/>
    <mergeCell ref="T429:X429"/>
    <mergeCell ref="Y429:AB429"/>
    <mergeCell ref="AC429:AF429"/>
    <mergeCell ref="C428:G428"/>
    <mergeCell ref="H428:N428"/>
    <mergeCell ref="O428:S428"/>
    <mergeCell ref="T428:X428"/>
    <mergeCell ref="Y428:AB428"/>
    <mergeCell ref="AC428:AF428"/>
    <mergeCell ref="C433:G433"/>
    <mergeCell ref="H433:N433"/>
    <mergeCell ref="O433:S433"/>
    <mergeCell ref="T433:X433"/>
    <mergeCell ref="Y433:AB433"/>
    <mergeCell ref="AC433:AF433"/>
    <mergeCell ref="C432:G432"/>
    <mergeCell ref="H432:N432"/>
    <mergeCell ref="O432:S432"/>
    <mergeCell ref="T432:X432"/>
    <mergeCell ref="Y432:AB432"/>
    <mergeCell ref="AC432:AF432"/>
    <mergeCell ref="C431:G431"/>
    <mergeCell ref="H431:N431"/>
    <mergeCell ref="O431:S431"/>
    <mergeCell ref="T431:X431"/>
    <mergeCell ref="Y431:AB431"/>
    <mergeCell ref="AC431:AF431"/>
    <mergeCell ref="C436:G436"/>
    <mergeCell ref="O436:S436"/>
    <mergeCell ref="T436:X436"/>
    <mergeCell ref="Y436:AB436"/>
    <mergeCell ref="AC436:AF436"/>
    <mergeCell ref="O437:S437"/>
    <mergeCell ref="T437:X437"/>
    <mergeCell ref="Y437:AB437"/>
    <mergeCell ref="AC437:AF437"/>
    <mergeCell ref="C435:G435"/>
    <mergeCell ref="H435:N435"/>
    <mergeCell ref="O435:S435"/>
    <mergeCell ref="T435:X435"/>
    <mergeCell ref="Y435:AB435"/>
    <mergeCell ref="AC435:AF435"/>
    <mergeCell ref="C434:G434"/>
    <mergeCell ref="H434:N434"/>
    <mergeCell ref="O434:S434"/>
    <mergeCell ref="T434:X434"/>
    <mergeCell ref="Y434:AB434"/>
    <mergeCell ref="AC434:AF434"/>
    <mergeCell ref="C441:G441"/>
    <mergeCell ref="H441:N441"/>
    <mergeCell ref="O441:S441"/>
    <mergeCell ref="T441:X441"/>
    <mergeCell ref="Y441:AB441"/>
    <mergeCell ref="AC441:AF441"/>
    <mergeCell ref="C440:G440"/>
    <mergeCell ref="H440:N440"/>
    <mergeCell ref="O440:S440"/>
    <mergeCell ref="T440:X440"/>
    <mergeCell ref="Y440:AB440"/>
    <mergeCell ref="AC440:AF440"/>
    <mergeCell ref="O438:S438"/>
    <mergeCell ref="T438:X438"/>
    <mergeCell ref="Y438:AB438"/>
    <mergeCell ref="AC438:AF438"/>
    <mergeCell ref="C439:G439"/>
    <mergeCell ref="H439:N439"/>
    <mergeCell ref="O439:S439"/>
    <mergeCell ref="T439:X439"/>
    <mergeCell ref="Y439:AB439"/>
    <mergeCell ref="AC439:AF439"/>
    <mergeCell ref="C444:G444"/>
    <mergeCell ref="H444:N444"/>
    <mergeCell ref="O444:S444"/>
    <mergeCell ref="T444:X444"/>
    <mergeCell ref="Y444:AB444"/>
    <mergeCell ref="AC444:AF444"/>
    <mergeCell ref="C443:G443"/>
    <mergeCell ref="H443:N443"/>
    <mergeCell ref="O443:S443"/>
    <mergeCell ref="T443:X443"/>
    <mergeCell ref="Y443:AB443"/>
    <mergeCell ref="AC443:AF443"/>
    <mergeCell ref="C442:G442"/>
    <mergeCell ref="H442:N442"/>
    <mergeCell ref="O442:S442"/>
    <mergeCell ref="T442:X442"/>
    <mergeCell ref="Y442:AB442"/>
    <mergeCell ref="AC442:AF442"/>
    <mergeCell ref="C447:G447"/>
    <mergeCell ref="H447:N447"/>
    <mergeCell ref="O447:S447"/>
    <mergeCell ref="T447:X447"/>
    <mergeCell ref="Y447:AB447"/>
    <mergeCell ref="AC447:AF447"/>
    <mergeCell ref="C446:G446"/>
    <mergeCell ref="H446:N446"/>
    <mergeCell ref="O446:S446"/>
    <mergeCell ref="T446:X446"/>
    <mergeCell ref="Y446:AB446"/>
    <mergeCell ref="AC446:AF446"/>
    <mergeCell ref="C445:G445"/>
    <mergeCell ref="H445:N445"/>
    <mergeCell ref="O445:S445"/>
    <mergeCell ref="T445:X445"/>
    <mergeCell ref="Y445:AB445"/>
    <mergeCell ref="AC445:AF445"/>
    <mergeCell ref="C450:G450"/>
    <mergeCell ref="H450:N450"/>
    <mergeCell ref="O450:S450"/>
    <mergeCell ref="T450:X450"/>
    <mergeCell ref="Y450:AB450"/>
    <mergeCell ref="AC450:AF450"/>
    <mergeCell ref="C449:G449"/>
    <mergeCell ref="H449:N449"/>
    <mergeCell ref="O449:S449"/>
    <mergeCell ref="T449:X449"/>
    <mergeCell ref="Y449:AB449"/>
    <mergeCell ref="AC449:AF449"/>
    <mergeCell ref="C448:G448"/>
    <mergeCell ref="H448:N448"/>
    <mergeCell ref="O448:S448"/>
    <mergeCell ref="T448:X448"/>
    <mergeCell ref="Y448:AB448"/>
    <mergeCell ref="AC448:AF448"/>
    <mergeCell ref="C453:G453"/>
    <mergeCell ref="H453:N453"/>
    <mergeCell ref="O453:S453"/>
    <mergeCell ref="T453:X453"/>
    <mergeCell ref="Y453:AB453"/>
    <mergeCell ref="AC453:AF453"/>
    <mergeCell ref="C452:G452"/>
    <mergeCell ref="H452:N452"/>
    <mergeCell ref="O452:S452"/>
    <mergeCell ref="T452:X452"/>
    <mergeCell ref="Y452:AB452"/>
    <mergeCell ref="AC452:AF452"/>
    <mergeCell ref="C451:G451"/>
    <mergeCell ref="H451:N451"/>
    <mergeCell ref="O451:S451"/>
    <mergeCell ref="T451:X451"/>
    <mergeCell ref="Y451:AB451"/>
    <mergeCell ref="AC451:AF451"/>
    <mergeCell ref="O456:S456"/>
    <mergeCell ref="T456:X456"/>
    <mergeCell ref="Y456:AB456"/>
    <mergeCell ref="AC456:AF456"/>
    <mergeCell ref="O457:S457"/>
    <mergeCell ref="T457:X457"/>
    <mergeCell ref="Y457:AB457"/>
    <mergeCell ref="AC457:AF457"/>
    <mergeCell ref="C455:G455"/>
    <mergeCell ref="H455:N455"/>
    <mergeCell ref="O455:S455"/>
    <mergeCell ref="T455:X455"/>
    <mergeCell ref="Y455:AB455"/>
    <mergeCell ref="AC455:AF455"/>
    <mergeCell ref="C454:G454"/>
    <mergeCell ref="H454:N454"/>
    <mergeCell ref="O454:S454"/>
    <mergeCell ref="T454:X454"/>
    <mergeCell ref="Y454:AB454"/>
    <mergeCell ref="AC454:AF454"/>
    <mergeCell ref="C460:G460"/>
    <mergeCell ref="H460:N460"/>
    <mergeCell ref="O460:S460"/>
    <mergeCell ref="T460:X460"/>
    <mergeCell ref="Y460:AB460"/>
    <mergeCell ref="AC460:AF460"/>
    <mergeCell ref="C459:G459"/>
    <mergeCell ref="H459:N459"/>
    <mergeCell ref="O459:S459"/>
    <mergeCell ref="T459:X459"/>
    <mergeCell ref="Y459:AB459"/>
    <mergeCell ref="AC459:AF459"/>
    <mergeCell ref="C458:G458"/>
    <mergeCell ref="H458:N458"/>
    <mergeCell ref="O458:S458"/>
    <mergeCell ref="T458:X458"/>
    <mergeCell ref="Y458:AB458"/>
    <mergeCell ref="AC458:AF458"/>
    <mergeCell ref="C463:G463"/>
    <mergeCell ref="H463:N463"/>
    <mergeCell ref="O463:S463"/>
    <mergeCell ref="T463:X463"/>
    <mergeCell ref="Y463:AB463"/>
    <mergeCell ref="AC463:AF463"/>
    <mergeCell ref="C462:G462"/>
    <mergeCell ref="H462:N462"/>
    <mergeCell ref="O462:S462"/>
    <mergeCell ref="T462:X462"/>
    <mergeCell ref="Y462:AB462"/>
    <mergeCell ref="AC462:AF462"/>
    <mergeCell ref="C461:G461"/>
    <mergeCell ref="H461:N461"/>
    <mergeCell ref="O461:S461"/>
    <mergeCell ref="T461:X461"/>
    <mergeCell ref="Y461:AB461"/>
    <mergeCell ref="AC461:AF461"/>
    <mergeCell ref="C466:G466"/>
    <mergeCell ref="H466:N466"/>
    <mergeCell ref="O466:S466"/>
    <mergeCell ref="T466:X466"/>
    <mergeCell ref="Y466:AB466"/>
    <mergeCell ref="AC466:AF466"/>
    <mergeCell ref="C465:G465"/>
    <mergeCell ref="H465:N465"/>
    <mergeCell ref="O465:S465"/>
    <mergeCell ref="T465:X465"/>
    <mergeCell ref="Y465:AB465"/>
    <mergeCell ref="AC465:AF465"/>
    <mergeCell ref="C464:G464"/>
    <mergeCell ref="H464:N464"/>
    <mergeCell ref="O464:S464"/>
    <mergeCell ref="T464:X464"/>
    <mergeCell ref="Y464:AB464"/>
    <mergeCell ref="AC464:AF464"/>
    <mergeCell ref="C469:G469"/>
    <mergeCell ref="H469:N469"/>
    <mergeCell ref="O469:S469"/>
    <mergeCell ref="T469:X469"/>
    <mergeCell ref="Y469:AB469"/>
    <mergeCell ref="AC469:AF469"/>
    <mergeCell ref="C468:G468"/>
    <mergeCell ref="H468:N468"/>
    <mergeCell ref="O468:S468"/>
    <mergeCell ref="T468:X468"/>
    <mergeCell ref="Y468:AB468"/>
    <mergeCell ref="AC468:AF468"/>
    <mergeCell ref="C467:G467"/>
    <mergeCell ref="H467:N467"/>
    <mergeCell ref="O467:S467"/>
    <mergeCell ref="T467:X467"/>
    <mergeCell ref="Y467:AB467"/>
    <mergeCell ref="AC467:AF467"/>
    <mergeCell ref="C472:G472"/>
    <mergeCell ref="H472:N472"/>
    <mergeCell ref="O472:S472"/>
    <mergeCell ref="T472:X472"/>
    <mergeCell ref="Y472:AB472"/>
    <mergeCell ref="AC472:AF472"/>
    <mergeCell ref="C471:G471"/>
    <mergeCell ref="H471:N471"/>
    <mergeCell ref="O471:S471"/>
    <mergeCell ref="T471:X471"/>
    <mergeCell ref="Y471:AB471"/>
    <mergeCell ref="AC471:AF471"/>
    <mergeCell ref="C470:G470"/>
    <mergeCell ref="H470:N470"/>
    <mergeCell ref="O470:S470"/>
    <mergeCell ref="T470:X470"/>
    <mergeCell ref="Y470:AB470"/>
    <mergeCell ref="AC470:AF470"/>
    <mergeCell ref="C475:G475"/>
    <mergeCell ref="H475:N475"/>
    <mergeCell ref="O475:S475"/>
    <mergeCell ref="T475:X475"/>
    <mergeCell ref="Y475:AB475"/>
    <mergeCell ref="AC475:AF475"/>
    <mergeCell ref="C474:G474"/>
    <mergeCell ref="H474:N474"/>
    <mergeCell ref="O474:S474"/>
    <mergeCell ref="T474:X474"/>
    <mergeCell ref="Y474:AB474"/>
    <mergeCell ref="AC474:AF474"/>
    <mergeCell ref="C473:G473"/>
    <mergeCell ref="H473:N473"/>
    <mergeCell ref="O473:S473"/>
    <mergeCell ref="T473:X473"/>
    <mergeCell ref="Y473:AB473"/>
    <mergeCell ref="AC473:AF473"/>
    <mergeCell ref="C478:G478"/>
    <mergeCell ref="H478:N478"/>
    <mergeCell ref="O478:S478"/>
    <mergeCell ref="T478:X478"/>
    <mergeCell ref="Y478:AB478"/>
    <mergeCell ref="AC478:AF478"/>
    <mergeCell ref="C477:G477"/>
    <mergeCell ref="H477:N477"/>
    <mergeCell ref="O477:S477"/>
    <mergeCell ref="T477:X477"/>
    <mergeCell ref="Y477:AB477"/>
    <mergeCell ref="AC477:AF477"/>
    <mergeCell ref="C476:G476"/>
    <mergeCell ref="H476:N476"/>
    <mergeCell ref="O476:S476"/>
    <mergeCell ref="T476:X476"/>
    <mergeCell ref="Y476:AB476"/>
    <mergeCell ref="AC476:AF476"/>
    <mergeCell ref="AJ484:AK484"/>
    <mergeCell ref="O485:S485"/>
    <mergeCell ref="T485:X485"/>
    <mergeCell ref="Y485:AB485"/>
    <mergeCell ref="AC485:AF485"/>
    <mergeCell ref="O486:S486"/>
    <mergeCell ref="T486:X486"/>
    <mergeCell ref="Y486:AB486"/>
    <mergeCell ref="AC486:AF486"/>
    <mergeCell ref="O479:S479"/>
    <mergeCell ref="T479:X479"/>
    <mergeCell ref="Y479:AB479"/>
    <mergeCell ref="AC479:AF479"/>
    <mergeCell ref="H483:I483"/>
    <mergeCell ref="B484:N484"/>
    <mergeCell ref="O484:S484"/>
    <mergeCell ref="T484:X484"/>
    <mergeCell ref="Y484:AB484"/>
    <mergeCell ref="AC484:AF484"/>
    <mergeCell ref="AC488:AF488"/>
    <mergeCell ref="C489:G489"/>
    <mergeCell ref="H489:N489"/>
    <mergeCell ref="O489:S489"/>
    <mergeCell ref="T489:X489"/>
    <mergeCell ref="Y489:AB489"/>
    <mergeCell ref="AC489:AF489"/>
    <mergeCell ref="D487:F487"/>
    <mergeCell ref="O487:S487"/>
    <mergeCell ref="T487:X487"/>
    <mergeCell ref="Y487:AB487"/>
    <mergeCell ref="AC487:AF487"/>
    <mergeCell ref="C488:G488"/>
    <mergeCell ref="H488:N488"/>
    <mergeCell ref="O488:S488"/>
    <mergeCell ref="T488:X488"/>
    <mergeCell ref="Y488:AB488"/>
    <mergeCell ref="C492:G492"/>
    <mergeCell ref="H492:N492"/>
    <mergeCell ref="O492:S492"/>
    <mergeCell ref="T492:X492"/>
    <mergeCell ref="Y492:AB492"/>
    <mergeCell ref="AC492:AF492"/>
    <mergeCell ref="C491:G491"/>
    <mergeCell ref="H491:N491"/>
    <mergeCell ref="O491:S491"/>
    <mergeCell ref="T491:X491"/>
    <mergeCell ref="Y491:AB491"/>
    <mergeCell ref="AC491:AF491"/>
    <mergeCell ref="C490:G490"/>
    <mergeCell ref="H490:N490"/>
    <mergeCell ref="O490:S490"/>
    <mergeCell ref="T490:X490"/>
    <mergeCell ref="Y490:AB490"/>
    <mergeCell ref="AC490:AF490"/>
    <mergeCell ref="C495:G495"/>
    <mergeCell ref="H495:N495"/>
    <mergeCell ref="O495:S495"/>
    <mergeCell ref="T495:X495"/>
    <mergeCell ref="Y495:AB495"/>
    <mergeCell ref="AC495:AF495"/>
    <mergeCell ref="C494:G494"/>
    <mergeCell ref="H494:N494"/>
    <mergeCell ref="O494:S494"/>
    <mergeCell ref="T494:X494"/>
    <mergeCell ref="Y494:AB494"/>
    <mergeCell ref="AC494:AF494"/>
    <mergeCell ref="C493:G493"/>
    <mergeCell ref="H493:N493"/>
    <mergeCell ref="O493:S493"/>
    <mergeCell ref="T493:X493"/>
    <mergeCell ref="Y493:AB493"/>
    <mergeCell ref="AC493:AF493"/>
    <mergeCell ref="C498:G498"/>
    <mergeCell ref="H498:N498"/>
    <mergeCell ref="O498:S498"/>
    <mergeCell ref="T498:X498"/>
    <mergeCell ref="Y498:AB498"/>
    <mergeCell ref="AC498:AF498"/>
    <mergeCell ref="C497:G497"/>
    <mergeCell ref="H497:N497"/>
    <mergeCell ref="O497:S497"/>
    <mergeCell ref="T497:X497"/>
    <mergeCell ref="Y497:AB497"/>
    <mergeCell ref="AC497:AF497"/>
    <mergeCell ref="C496:G496"/>
    <mergeCell ref="H496:N496"/>
    <mergeCell ref="O496:S496"/>
    <mergeCell ref="T496:X496"/>
    <mergeCell ref="Y496:AB496"/>
    <mergeCell ref="AC496:AF496"/>
    <mergeCell ref="C501:G501"/>
    <mergeCell ref="H501:N501"/>
    <mergeCell ref="O501:S501"/>
    <mergeCell ref="T501:X501"/>
    <mergeCell ref="Y501:AB501"/>
    <mergeCell ref="AC501:AF501"/>
    <mergeCell ref="C500:G500"/>
    <mergeCell ref="H500:N500"/>
    <mergeCell ref="O500:S500"/>
    <mergeCell ref="T500:X500"/>
    <mergeCell ref="Y500:AB500"/>
    <mergeCell ref="AC500:AF500"/>
    <mergeCell ref="C499:G499"/>
    <mergeCell ref="H499:N499"/>
    <mergeCell ref="O499:S499"/>
    <mergeCell ref="T499:X499"/>
    <mergeCell ref="Y499:AB499"/>
    <mergeCell ref="AC499:AF499"/>
    <mergeCell ref="C504:G504"/>
    <mergeCell ref="O504:S504"/>
    <mergeCell ref="T504:X504"/>
    <mergeCell ref="Y504:AB504"/>
    <mergeCell ref="AC504:AF504"/>
    <mergeCell ref="O505:S505"/>
    <mergeCell ref="T505:X505"/>
    <mergeCell ref="Y505:AB505"/>
    <mergeCell ref="AC505:AF505"/>
    <mergeCell ref="C503:G503"/>
    <mergeCell ref="H503:N503"/>
    <mergeCell ref="O503:S503"/>
    <mergeCell ref="T503:X503"/>
    <mergeCell ref="Y503:AB503"/>
    <mergeCell ref="AC503:AF503"/>
    <mergeCell ref="C502:G502"/>
    <mergeCell ref="H502:N502"/>
    <mergeCell ref="O502:S502"/>
    <mergeCell ref="T502:X502"/>
    <mergeCell ref="Y502:AB502"/>
    <mergeCell ref="AC502:AF502"/>
    <mergeCell ref="C509:G509"/>
    <mergeCell ref="H509:N509"/>
    <mergeCell ref="O509:S509"/>
    <mergeCell ref="T509:X509"/>
    <mergeCell ref="Y509:AB509"/>
    <mergeCell ref="AC509:AF509"/>
    <mergeCell ref="C508:G508"/>
    <mergeCell ref="H508:N508"/>
    <mergeCell ref="O508:S508"/>
    <mergeCell ref="T508:X508"/>
    <mergeCell ref="Y508:AB508"/>
    <mergeCell ref="AC508:AF508"/>
    <mergeCell ref="O506:S506"/>
    <mergeCell ref="T506:X506"/>
    <mergeCell ref="Y506:AB506"/>
    <mergeCell ref="AC506:AF506"/>
    <mergeCell ref="C507:G507"/>
    <mergeCell ref="H507:N507"/>
    <mergeCell ref="O507:S507"/>
    <mergeCell ref="T507:X507"/>
    <mergeCell ref="Y507:AB507"/>
    <mergeCell ref="AC507:AF507"/>
    <mergeCell ref="C512:G512"/>
    <mergeCell ref="H512:N512"/>
    <mergeCell ref="O512:S512"/>
    <mergeCell ref="T512:X512"/>
    <mergeCell ref="Y512:AB512"/>
    <mergeCell ref="AC512:AF512"/>
    <mergeCell ref="C511:G511"/>
    <mergeCell ref="H511:N511"/>
    <mergeCell ref="O511:S511"/>
    <mergeCell ref="T511:X511"/>
    <mergeCell ref="Y511:AB511"/>
    <mergeCell ref="AC511:AF511"/>
    <mergeCell ref="C510:G510"/>
    <mergeCell ref="H510:N510"/>
    <mergeCell ref="O510:S510"/>
    <mergeCell ref="T510:X510"/>
    <mergeCell ref="Y510:AB510"/>
    <mergeCell ref="AC510:AF510"/>
    <mergeCell ref="C515:G515"/>
    <mergeCell ref="H515:N515"/>
    <mergeCell ref="O515:S515"/>
    <mergeCell ref="T515:X515"/>
    <mergeCell ref="Y515:AB515"/>
    <mergeCell ref="AC515:AF515"/>
    <mergeCell ref="C514:G514"/>
    <mergeCell ref="H514:N514"/>
    <mergeCell ref="O514:S514"/>
    <mergeCell ref="T514:X514"/>
    <mergeCell ref="Y514:AB514"/>
    <mergeCell ref="AC514:AF514"/>
    <mergeCell ref="C513:G513"/>
    <mergeCell ref="H513:N513"/>
    <mergeCell ref="O513:S513"/>
    <mergeCell ref="T513:X513"/>
    <mergeCell ref="Y513:AB513"/>
    <mergeCell ref="AC513:AF513"/>
    <mergeCell ref="C518:G518"/>
    <mergeCell ref="H518:N518"/>
    <mergeCell ref="O518:S518"/>
    <mergeCell ref="T518:X518"/>
    <mergeCell ref="Y518:AB518"/>
    <mergeCell ref="AC518:AF518"/>
    <mergeCell ref="C517:G517"/>
    <mergeCell ref="H517:N517"/>
    <mergeCell ref="O517:S517"/>
    <mergeCell ref="T517:X517"/>
    <mergeCell ref="Y517:AB517"/>
    <mergeCell ref="AC517:AF517"/>
    <mergeCell ref="C516:G516"/>
    <mergeCell ref="H516:N516"/>
    <mergeCell ref="O516:S516"/>
    <mergeCell ref="T516:X516"/>
    <mergeCell ref="Y516:AB516"/>
    <mergeCell ref="AC516:AF516"/>
    <mergeCell ref="C521:G521"/>
    <mergeCell ref="H521:N521"/>
    <mergeCell ref="O521:S521"/>
    <mergeCell ref="T521:X521"/>
    <mergeCell ref="Y521:AB521"/>
    <mergeCell ref="AC521:AF521"/>
    <mergeCell ref="C520:G520"/>
    <mergeCell ref="H520:N520"/>
    <mergeCell ref="O520:S520"/>
    <mergeCell ref="T520:X520"/>
    <mergeCell ref="Y520:AB520"/>
    <mergeCell ref="AC520:AF520"/>
    <mergeCell ref="C519:G519"/>
    <mergeCell ref="H519:N519"/>
    <mergeCell ref="O519:S519"/>
    <mergeCell ref="T519:X519"/>
    <mergeCell ref="Y519:AB519"/>
    <mergeCell ref="AC519:AF519"/>
    <mergeCell ref="O524:S524"/>
    <mergeCell ref="T524:X524"/>
    <mergeCell ref="Y524:AB524"/>
    <mergeCell ref="AC524:AF524"/>
    <mergeCell ref="O525:S525"/>
    <mergeCell ref="T525:X525"/>
    <mergeCell ref="Y525:AB525"/>
    <mergeCell ref="AC525:AF525"/>
    <mergeCell ref="C523:G523"/>
    <mergeCell ref="H523:N523"/>
    <mergeCell ref="O523:S523"/>
    <mergeCell ref="T523:X523"/>
    <mergeCell ref="Y523:AB523"/>
    <mergeCell ref="AC523:AF523"/>
    <mergeCell ref="C522:G522"/>
    <mergeCell ref="H522:N522"/>
    <mergeCell ref="O522:S522"/>
    <mergeCell ref="T522:X522"/>
    <mergeCell ref="Y522:AB522"/>
    <mergeCell ref="AC522:AF522"/>
    <mergeCell ref="C528:G528"/>
    <mergeCell ref="H528:N528"/>
    <mergeCell ref="O528:S528"/>
    <mergeCell ref="T528:X528"/>
    <mergeCell ref="Y528:AB528"/>
    <mergeCell ref="AC528:AF528"/>
    <mergeCell ref="C527:G527"/>
    <mergeCell ref="H527:N527"/>
    <mergeCell ref="O527:S527"/>
    <mergeCell ref="T527:X527"/>
    <mergeCell ref="Y527:AB527"/>
    <mergeCell ref="AC527:AF527"/>
    <mergeCell ref="C526:G526"/>
    <mergeCell ref="H526:N526"/>
    <mergeCell ref="O526:S526"/>
    <mergeCell ref="T526:X526"/>
    <mergeCell ref="Y526:AB526"/>
    <mergeCell ref="AC526:AF526"/>
    <mergeCell ref="C531:G531"/>
    <mergeCell ref="H531:N531"/>
    <mergeCell ref="O531:S531"/>
    <mergeCell ref="T531:X531"/>
    <mergeCell ref="Y531:AB531"/>
    <mergeCell ref="AC531:AF531"/>
    <mergeCell ref="C530:G530"/>
    <mergeCell ref="H530:N530"/>
    <mergeCell ref="O530:S530"/>
    <mergeCell ref="T530:X530"/>
    <mergeCell ref="Y530:AB530"/>
    <mergeCell ref="AC530:AF530"/>
    <mergeCell ref="C529:G529"/>
    <mergeCell ref="H529:N529"/>
    <mergeCell ref="O529:S529"/>
    <mergeCell ref="T529:X529"/>
    <mergeCell ref="Y529:AB529"/>
    <mergeCell ref="AC529:AF529"/>
    <mergeCell ref="C534:G534"/>
    <mergeCell ref="H534:N534"/>
    <mergeCell ref="O534:S534"/>
    <mergeCell ref="T534:X534"/>
    <mergeCell ref="Y534:AB534"/>
    <mergeCell ref="AC534:AF534"/>
    <mergeCell ref="C533:G533"/>
    <mergeCell ref="H533:N533"/>
    <mergeCell ref="O533:S533"/>
    <mergeCell ref="T533:X533"/>
    <mergeCell ref="Y533:AB533"/>
    <mergeCell ref="AC533:AF533"/>
    <mergeCell ref="C532:G532"/>
    <mergeCell ref="H532:N532"/>
    <mergeCell ref="O532:S532"/>
    <mergeCell ref="T532:X532"/>
    <mergeCell ref="Y532:AB532"/>
    <mergeCell ref="AC532:AF532"/>
    <mergeCell ref="C537:G537"/>
    <mergeCell ref="H537:N537"/>
    <mergeCell ref="O537:S537"/>
    <mergeCell ref="T537:X537"/>
    <mergeCell ref="Y537:AB537"/>
    <mergeCell ref="AC537:AF537"/>
    <mergeCell ref="C536:G536"/>
    <mergeCell ref="H536:N536"/>
    <mergeCell ref="O536:S536"/>
    <mergeCell ref="T536:X536"/>
    <mergeCell ref="Y536:AB536"/>
    <mergeCell ref="AC536:AF536"/>
    <mergeCell ref="C535:G535"/>
    <mergeCell ref="H535:N535"/>
    <mergeCell ref="O535:S535"/>
    <mergeCell ref="T535:X535"/>
    <mergeCell ref="Y535:AB535"/>
    <mergeCell ref="AC535:AF535"/>
    <mergeCell ref="C540:G540"/>
    <mergeCell ref="H540:N540"/>
    <mergeCell ref="O540:S540"/>
    <mergeCell ref="T540:X540"/>
    <mergeCell ref="Y540:AB540"/>
    <mergeCell ref="AC540:AF540"/>
    <mergeCell ref="C539:G539"/>
    <mergeCell ref="H539:N539"/>
    <mergeCell ref="O539:S539"/>
    <mergeCell ref="T539:X539"/>
    <mergeCell ref="Y539:AB539"/>
    <mergeCell ref="AC539:AF539"/>
    <mergeCell ref="C538:G538"/>
    <mergeCell ref="H538:N538"/>
    <mergeCell ref="O538:S538"/>
    <mergeCell ref="T538:X538"/>
    <mergeCell ref="Y538:AB538"/>
    <mergeCell ref="AC538:AF538"/>
    <mergeCell ref="C543:G543"/>
    <mergeCell ref="H543:N543"/>
    <mergeCell ref="O543:S543"/>
    <mergeCell ref="T543:X543"/>
    <mergeCell ref="Y543:AB543"/>
    <mergeCell ref="AC543:AF543"/>
    <mergeCell ref="C542:G542"/>
    <mergeCell ref="H542:N542"/>
    <mergeCell ref="O542:S542"/>
    <mergeCell ref="T542:X542"/>
    <mergeCell ref="Y542:AB542"/>
    <mergeCell ref="AC542:AF542"/>
    <mergeCell ref="C541:G541"/>
    <mergeCell ref="H541:N541"/>
    <mergeCell ref="O541:S541"/>
    <mergeCell ref="T541:X541"/>
    <mergeCell ref="Y541:AB541"/>
    <mergeCell ref="AC541:AF541"/>
    <mergeCell ref="W157:AF157"/>
    <mergeCell ref="D158:G158"/>
    <mergeCell ref="S158:V158"/>
    <mergeCell ref="W158:AF158"/>
    <mergeCell ref="O547:S547"/>
    <mergeCell ref="T547:X547"/>
    <mergeCell ref="Y547:AB547"/>
    <mergeCell ref="AC547:AF547"/>
    <mergeCell ref="D104:AF105"/>
    <mergeCell ref="D153:AF154"/>
    <mergeCell ref="D155:G155"/>
    <mergeCell ref="S155:V155"/>
    <mergeCell ref="D156:G156"/>
    <mergeCell ref="S156:V156"/>
    <mergeCell ref="C546:G546"/>
    <mergeCell ref="H546:N546"/>
    <mergeCell ref="O546:S546"/>
    <mergeCell ref="T546:X546"/>
    <mergeCell ref="Y546:AB546"/>
    <mergeCell ref="AC546:AF546"/>
    <mergeCell ref="C545:G545"/>
    <mergeCell ref="H545:N545"/>
    <mergeCell ref="O545:S545"/>
    <mergeCell ref="T545:X545"/>
    <mergeCell ref="Y545:AB545"/>
    <mergeCell ref="AC545:AF545"/>
    <mergeCell ref="C544:G544"/>
    <mergeCell ref="H544:N544"/>
    <mergeCell ref="O544:S544"/>
    <mergeCell ref="T544:X544"/>
    <mergeCell ref="Y544:AB544"/>
    <mergeCell ref="AC544:AF544"/>
    <mergeCell ref="AH320:AN321"/>
    <mergeCell ref="J176:AF176"/>
    <mergeCell ref="AH154:AN161"/>
    <mergeCell ref="AH166:AN169"/>
    <mergeCell ref="C213:D214"/>
    <mergeCell ref="C227:D228"/>
    <mergeCell ref="C229:D229"/>
    <mergeCell ref="M36:AJ36"/>
    <mergeCell ref="D106:AF110"/>
    <mergeCell ref="AH144:AN151"/>
    <mergeCell ref="AH171:AN175"/>
    <mergeCell ref="D175:E175"/>
    <mergeCell ref="F175:AF175"/>
    <mergeCell ref="D176:I176"/>
    <mergeCell ref="D160:E160"/>
    <mergeCell ref="F160:AF160"/>
    <mergeCell ref="D161:E161"/>
    <mergeCell ref="F161:AF161"/>
    <mergeCell ref="D165:AF171"/>
    <mergeCell ref="D172:G172"/>
    <mergeCell ref="V172:Y172"/>
    <mergeCell ref="D173:G173"/>
    <mergeCell ref="D174:E174"/>
    <mergeCell ref="F174:AF174"/>
    <mergeCell ref="D159:E159"/>
    <mergeCell ref="F159:AF159"/>
    <mergeCell ref="D162:E162"/>
    <mergeCell ref="F162:AF162"/>
    <mergeCell ref="D163:E163"/>
    <mergeCell ref="F163:AF163"/>
    <mergeCell ref="D157:G157"/>
    <mergeCell ref="S157:V157"/>
    <mergeCell ref="M263:N264"/>
    <mergeCell ref="O263:Q264"/>
    <mergeCell ref="U263:W263"/>
    <mergeCell ref="M269:N270"/>
    <mergeCell ref="O269:Q270"/>
    <mergeCell ref="M267:N268"/>
    <mergeCell ref="O267:Q268"/>
    <mergeCell ref="AD269:AF269"/>
    <mergeCell ref="X263:Z263"/>
    <mergeCell ref="AA263:AC263"/>
    <mergeCell ref="AD263:AF263"/>
    <mergeCell ref="X265:Z265"/>
    <mergeCell ref="AA265:AC265"/>
    <mergeCell ref="AD265:AF265"/>
    <mergeCell ref="R263:T264"/>
    <mergeCell ref="R265:T266"/>
    <mergeCell ref="R267:T268"/>
    <mergeCell ref="R269:T270"/>
    <mergeCell ref="C263:C264"/>
    <mergeCell ref="C269:C270"/>
    <mergeCell ref="C267:C268"/>
    <mergeCell ref="D265:L266"/>
    <mergeCell ref="D267:L268"/>
    <mergeCell ref="U265:W265"/>
    <mergeCell ref="U266:W266"/>
    <mergeCell ref="X266:Z266"/>
    <mergeCell ref="U267:W267"/>
    <mergeCell ref="U262:W262"/>
    <mergeCell ref="X262:Z262"/>
    <mergeCell ref="C261:C262"/>
    <mergeCell ref="D261:L262"/>
    <mergeCell ref="M261:N262"/>
    <mergeCell ref="O261:Q262"/>
    <mergeCell ref="AA39:AC39"/>
    <mergeCell ref="T39:Z39"/>
    <mergeCell ref="M39:P39"/>
    <mergeCell ref="Q39:S39"/>
    <mergeCell ref="AB79:AN79"/>
    <mergeCell ref="X267:Z267"/>
    <mergeCell ref="AA267:AC267"/>
    <mergeCell ref="AD267:AF267"/>
    <mergeCell ref="X269:Z269"/>
    <mergeCell ref="AA269:AC269"/>
    <mergeCell ref="AA262:AC262"/>
    <mergeCell ref="AD262:AF262"/>
    <mergeCell ref="U264:W264"/>
    <mergeCell ref="X264:Z264"/>
    <mergeCell ref="AA264:AC264"/>
    <mergeCell ref="AD264:AF264"/>
    <mergeCell ref="D263:L264"/>
  </mergeCells>
  <phoneticPr fontId="2"/>
  <conditionalFormatting sqref="C257">
    <cfRule type="containsText" dxfId="105" priority="1" operator="containsText" text="指標">
      <formula>NOT(ISERROR(SEARCH("指標",C257)))</formula>
    </cfRule>
  </conditionalFormatting>
  <conditionalFormatting sqref="P183:AF183">
    <cfRule type="containsText" dxfId="104" priority="4" operator="containsText" text="エラー：◎の数が多すぎます">
      <formula>NOT(ISERROR(SEARCH("エラー：◎の数が多すぎます",P183)))</formula>
    </cfRule>
  </conditionalFormatting>
  <conditionalFormatting sqref="S125:AF125">
    <cfRule type="containsText" dxfId="103" priority="3" operator="containsText" text="ご記入ください">
      <formula>NOT(ISERROR(SEARCH("ご記入ください",S125)))</formula>
    </cfRule>
  </conditionalFormatting>
  <conditionalFormatting sqref="T63:AA63">
    <cfRule type="containsText" dxfId="102" priority="2" operator="containsText" text="会計・経理を記入">
      <formula>NOT(ISERROR(SEARCH("会計・経理を記入",T63)))</formula>
    </cfRule>
  </conditionalFormatting>
  <dataValidations count="4">
    <dataValidation type="list" allowBlank="1" showInputMessage="1" showErrorMessage="1" sqref="BL201:BN201 BL194:BN194 BL198:BN198 BL204:BN204" xr:uid="{25685482-CAFC-4944-B6A3-3C6D0D16382C}">
      <formula1>"●"</formula1>
    </dataValidation>
    <dataValidation type="list" allowBlank="1" showInputMessage="1" showErrorMessage="1" sqref="BI201:BK201 BI198:BK198 BI204:BK204" xr:uid="{5EE72BC3-05E1-4EBC-8E4A-255C4F9DDD14}">
      <formula1>"◎,○,検討中,✖"</formula1>
    </dataValidation>
    <dataValidation type="whole" operator="greaterThanOrEqual" allowBlank="1" showInputMessage="1" showErrorMessage="1" sqref="H210:I210 H224:I224 H238:I238 N284:O284 L282:M282" xr:uid="{FB908960-191B-4776-AC47-6054B4ED624E}">
      <formula1>6</formula1>
    </dataValidation>
    <dataValidation type="whole" operator="greaterThanOrEqual" allowBlank="1" showInputMessage="1" showErrorMessage="1" sqref="V284 X281 T282" xr:uid="{23C0E0B1-F527-44CC-AFFB-D14363FBF8BD}">
      <formula1>1</formula1>
    </dataValidation>
  </dataValidations>
  <pageMargins left="0.19685039370078741" right="0.19685039370078741" top="0.39370078740157483" bottom="0.35433070866141736" header="0.31496062992125984" footer="0.31496062992125984"/>
  <pageSetup paperSize="9" scale="96" orientation="portrait" r:id="rId1"/>
  <rowBreaks count="13" manualBreakCount="13">
    <brk id="44" max="16383" man="1"/>
    <brk id="82" max="28" man="1"/>
    <brk id="101" max="28" man="1"/>
    <brk id="141" max="28" man="1"/>
    <brk id="178" max="28" man="1"/>
    <brk id="206" max="28" man="1"/>
    <brk id="237" max="28" man="1"/>
    <brk id="276" min="41" max="81" man="1"/>
    <brk id="276" max="28" man="1"/>
    <brk id="310" max="28" man="1"/>
    <brk id="345" max="28" man="1"/>
    <brk id="412" max="28" man="1"/>
    <brk id="480"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12</xdr:col>
                    <xdr:colOff>142875</xdr:colOff>
                    <xdr:row>45</xdr:row>
                    <xdr:rowOff>142875</xdr:rowOff>
                  </from>
                  <to>
                    <xdr:col>18</xdr:col>
                    <xdr:colOff>76200</xdr:colOff>
                    <xdr:row>48</xdr:row>
                    <xdr:rowOff>76200</xdr:rowOff>
                  </to>
                </anchor>
              </controlPr>
            </control>
          </mc:Choice>
        </mc:AlternateContent>
        <mc:AlternateContent xmlns:mc="http://schemas.openxmlformats.org/markup-compatibility/2006">
          <mc:Choice Requires="x14">
            <control shapeId="8194" r:id="rId5" name="Group Box 2">
              <controlPr defaultSize="0" autoFill="0" autoPict="0">
                <anchor moveWithCells="1">
                  <from>
                    <xdr:col>16</xdr:col>
                    <xdr:colOff>142875</xdr:colOff>
                    <xdr:row>37</xdr:row>
                    <xdr:rowOff>28575</xdr:rowOff>
                  </from>
                  <to>
                    <xdr:col>27</xdr:col>
                    <xdr:colOff>142875</xdr:colOff>
                    <xdr:row>38</xdr:row>
                    <xdr:rowOff>219075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7</xdr:col>
                    <xdr:colOff>28575</xdr:colOff>
                    <xdr:row>299</xdr:row>
                    <xdr:rowOff>9525</xdr:rowOff>
                  </from>
                  <to>
                    <xdr:col>9</xdr:col>
                    <xdr:colOff>28575</xdr:colOff>
                    <xdr:row>299</xdr:row>
                    <xdr:rowOff>295275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7</xdr:col>
                    <xdr:colOff>28575</xdr:colOff>
                    <xdr:row>300</xdr:row>
                    <xdr:rowOff>28575</xdr:rowOff>
                  </from>
                  <to>
                    <xdr:col>9</xdr:col>
                    <xdr:colOff>28575</xdr:colOff>
                    <xdr:row>300</xdr:row>
                    <xdr:rowOff>295275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7</xdr:col>
                    <xdr:colOff>28575</xdr:colOff>
                    <xdr:row>301</xdr:row>
                    <xdr:rowOff>38100</xdr:rowOff>
                  </from>
                  <to>
                    <xdr:col>9</xdr:col>
                    <xdr:colOff>28575</xdr:colOff>
                    <xdr:row>301</xdr:row>
                    <xdr:rowOff>295275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10</xdr:col>
                    <xdr:colOff>85725</xdr:colOff>
                    <xdr:row>299</xdr:row>
                    <xdr:rowOff>9525</xdr:rowOff>
                  </from>
                  <to>
                    <xdr:col>12</xdr:col>
                    <xdr:colOff>114300</xdr:colOff>
                    <xdr:row>299</xdr:row>
                    <xdr:rowOff>295275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10</xdr:col>
                    <xdr:colOff>85725</xdr:colOff>
                    <xdr:row>300</xdr:row>
                    <xdr:rowOff>38100</xdr:rowOff>
                  </from>
                  <to>
                    <xdr:col>12</xdr:col>
                    <xdr:colOff>114300</xdr:colOff>
                    <xdr:row>300</xdr:row>
                    <xdr:rowOff>295275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10</xdr:col>
                    <xdr:colOff>85725</xdr:colOff>
                    <xdr:row>301</xdr:row>
                    <xdr:rowOff>47625</xdr:rowOff>
                  </from>
                  <to>
                    <xdr:col>12</xdr:col>
                    <xdr:colOff>114300</xdr:colOff>
                    <xdr:row>301</xdr:row>
                    <xdr:rowOff>295275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7</xdr:col>
                    <xdr:colOff>28575</xdr:colOff>
                    <xdr:row>302</xdr:row>
                    <xdr:rowOff>9525</xdr:rowOff>
                  </from>
                  <to>
                    <xdr:col>9</xdr:col>
                    <xdr:colOff>28575</xdr:colOff>
                    <xdr:row>302</xdr:row>
                    <xdr:rowOff>295275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7</xdr:col>
                    <xdr:colOff>28575</xdr:colOff>
                    <xdr:row>303</xdr:row>
                    <xdr:rowOff>28575</xdr:rowOff>
                  </from>
                  <to>
                    <xdr:col>9</xdr:col>
                    <xdr:colOff>28575</xdr:colOff>
                    <xdr:row>303</xdr:row>
                    <xdr:rowOff>295275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7</xdr:col>
                    <xdr:colOff>28575</xdr:colOff>
                    <xdr:row>304</xdr:row>
                    <xdr:rowOff>38100</xdr:rowOff>
                  </from>
                  <to>
                    <xdr:col>9</xdr:col>
                    <xdr:colOff>28575</xdr:colOff>
                    <xdr:row>304</xdr:row>
                    <xdr:rowOff>295275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10</xdr:col>
                    <xdr:colOff>85725</xdr:colOff>
                    <xdr:row>302</xdr:row>
                    <xdr:rowOff>9525</xdr:rowOff>
                  </from>
                  <to>
                    <xdr:col>12</xdr:col>
                    <xdr:colOff>104775</xdr:colOff>
                    <xdr:row>302</xdr:row>
                    <xdr:rowOff>295275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10</xdr:col>
                    <xdr:colOff>85725</xdr:colOff>
                    <xdr:row>303</xdr:row>
                    <xdr:rowOff>38100</xdr:rowOff>
                  </from>
                  <to>
                    <xdr:col>12</xdr:col>
                    <xdr:colOff>114300</xdr:colOff>
                    <xdr:row>303</xdr:row>
                    <xdr:rowOff>295275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10</xdr:col>
                    <xdr:colOff>85725</xdr:colOff>
                    <xdr:row>304</xdr:row>
                    <xdr:rowOff>47625</xdr:rowOff>
                  </from>
                  <to>
                    <xdr:col>12</xdr:col>
                    <xdr:colOff>114300</xdr:colOff>
                    <xdr:row>304</xdr:row>
                    <xdr:rowOff>295275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7</xdr:col>
                    <xdr:colOff>28575</xdr:colOff>
                    <xdr:row>305</xdr:row>
                    <xdr:rowOff>9525</xdr:rowOff>
                  </from>
                  <to>
                    <xdr:col>9</xdr:col>
                    <xdr:colOff>28575</xdr:colOff>
                    <xdr:row>305</xdr:row>
                    <xdr:rowOff>295275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7</xdr:col>
                    <xdr:colOff>28575</xdr:colOff>
                    <xdr:row>306</xdr:row>
                    <xdr:rowOff>28575</xdr:rowOff>
                  </from>
                  <to>
                    <xdr:col>9</xdr:col>
                    <xdr:colOff>28575</xdr:colOff>
                    <xdr:row>306</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7</xdr:col>
                    <xdr:colOff>28575</xdr:colOff>
                    <xdr:row>307</xdr:row>
                    <xdr:rowOff>38100</xdr:rowOff>
                  </from>
                  <to>
                    <xdr:col>9</xdr:col>
                    <xdr:colOff>28575</xdr:colOff>
                    <xdr:row>307</xdr:row>
                    <xdr:rowOff>295275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10</xdr:col>
                    <xdr:colOff>85725</xdr:colOff>
                    <xdr:row>305</xdr:row>
                    <xdr:rowOff>9525</xdr:rowOff>
                  </from>
                  <to>
                    <xdr:col>12</xdr:col>
                    <xdr:colOff>104775</xdr:colOff>
                    <xdr:row>305</xdr:row>
                    <xdr:rowOff>295275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10</xdr:col>
                    <xdr:colOff>85725</xdr:colOff>
                    <xdr:row>306</xdr:row>
                    <xdr:rowOff>38100</xdr:rowOff>
                  </from>
                  <to>
                    <xdr:col>12</xdr:col>
                    <xdr:colOff>114300</xdr:colOff>
                    <xdr:row>306</xdr:row>
                    <xdr:rowOff>295275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10</xdr:col>
                    <xdr:colOff>85725</xdr:colOff>
                    <xdr:row>307</xdr:row>
                    <xdr:rowOff>47625</xdr:rowOff>
                  </from>
                  <to>
                    <xdr:col>12</xdr:col>
                    <xdr:colOff>114300</xdr:colOff>
                    <xdr:row>307</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0">
        <x14:dataValidation type="list" allowBlank="1" showInputMessage="1" showErrorMessage="1" xr:uid="{83CCB4C3-DC1B-460E-B5D8-F4CD39FA4D77}">
          <x14:formula1>
            <xm:f>'リスト（共通）'!$Z$11:$Z$13</xm:f>
          </x14:formula1>
          <xm:sqref>D263:L264</xm:sqref>
        </x14:dataValidation>
        <x14:dataValidation type="list" allowBlank="1" showInputMessage="1" showErrorMessage="1" xr:uid="{86C5F217-D643-4C3A-816C-78B564B26A80}">
          <x14:formula1>
            <xm:f>'リスト（共通）'!$Z$2:$Z$8</xm:f>
          </x14:formula1>
          <xm:sqref>D261:L262</xm:sqref>
        </x14:dataValidation>
        <x14:dataValidation type="list" allowBlank="1" showInputMessage="1" showErrorMessage="1" xr:uid="{DE1F56AC-B317-4329-9C78-205426ABEE79}">
          <x14:formula1>
            <xm:f>'リスト（共通）'!$AN$2:$AN$5</xm:f>
          </x14:formula1>
          <xm:sqref>M39</xm:sqref>
        </x14:dataValidation>
        <x14:dataValidation type="list" allowBlank="1" showInputMessage="1" showErrorMessage="1" xr:uid="{B8DA3DD2-7ED7-48FC-90E9-B40E20251A9B}">
          <x14:formula1>
            <xm:f>'リスト（共通）'!$AK$3:$AK$5</xm:f>
          </x14:formula1>
          <xm:sqref>O260:P260</xm:sqref>
        </x14:dataValidation>
        <x14:dataValidation type="list" allowBlank="1" showInputMessage="1" showErrorMessage="1" xr:uid="{CD214756-8D7D-46A8-9479-7A4308C5E660}">
          <x14:formula1>
            <xm:f>'リスト（共通）'!$J$2:$J$7</xm:f>
          </x14:formula1>
          <xm:sqref>AB64:AF71</xm:sqref>
        </x14:dataValidation>
        <x14:dataValidation type="list" allowBlank="1" showInputMessage="1" showErrorMessage="1" xr:uid="{E869F7A2-D250-48DB-9166-EEBC3B255B97}">
          <x14:formula1>
            <xm:f>'リスト（共通）'!$AB$2:$AB$3</xm:f>
          </x14:formula1>
          <xm:sqref>C302:G302</xm:sqref>
        </x14:dataValidation>
        <x14:dataValidation type="list" allowBlank="1" showInputMessage="1" showErrorMessage="1" xr:uid="{CB6F6137-DAFA-4A73-95AB-E1889781C355}">
          <x14:formula1>
            <xm:f>'リスト（共通）'!$AB$2</xm:f>
          </x14:formula1>
          <xm:sqref>C305:G305 C308:G309</xm:sqref>
        </x14:dataValidation>
        <x14:dataValidation type="list" allowBlank="1" showInputMessage="1" showErrorMessage="1" xr:uid="{CD909E7E-C230-4CF6-BE2F-5B0C8A9F30A6}">
          <x14:formula1>
            <xm:f>'リスト（共通）'!$AE$2:$AE$7</xm:f>
          </x14:formula1>
          <xm:sqref>L341:P341</xm:sqref>
        </x14:dataValidation>
        <x14:dataValidation type="list" allowBlank="1" showInputMessage="1" showErrorMessage="1" xr:uid="{F5FE4BC2-D4A2-472D-AE63-656B7A4D833C}">
          <x14:formula1>
            <xm:f>'リスト（共通）'!$AD$2:$AD$8</xm:f>
          </x14:formula1>
          <xm:sqref>L340:P340</xm:sqref>
        </x14:dataValidation>
        <x14:dataValidation type="list" allowBlank="1" showInputMessage="1" showErrorMessage="1" xr:uid="{CFC6DEA6-1C2F-4D5F-A958-2DE7DCA28392}">
          <x14:formula1>
            <xm:f>'リスト（共通）'!$M$2</xm:f>
          </x14:formula1>
          <xm:sqref>D116:E124 S116:T123</xm:sqref>
        </x14:dataValidation>
        <x14:dataValidation type="list" allowBlank="1" showInputMessage="1" showErrorMessage="1" xr:uid="{5F824D2E-FE31-44C0-A712-D18AEEB29B35}">
          <x14:formula1>
            <xm:f>'リスト（共通）'!$C$2:$C$5</xm:f>
          </x14:formula1>
          <xm:sqref>S50:AN50</xm:sqref>
        </x14:dataValidation>
        <x14:dataValidation type="list" allowBlank="1" showInputMessage="1" showErrorMessage="1" xr:uid="{4BBDC63E-CBD2-46C0-A8C2-B83A0311CF58}">
          <x14:formula1>
            <xm:f>'リスト（共通）'!$F$2:$F$13</xm:f>
          </x14:formula1>
          <xm:sqref>I64:L71</xm:sqref>
        </x14:dataValidation>
        <x14:dataValidation type="list" allowBlank="1" showInputMessage="1" showErrorMessage="1" xr:uid="{0406F42C-C1EE-4455-89A8-4ED29883509C}">
          <x14:formula1>
            <xm:f>'リスト（共通）'!$H$2:$H$6</xm:f>
          </x14:formula1>
          <xm:sqref>Q64:S71</xm:sqref>
        </x14:dataValidation>
        <x14:dataValidation type="list" allowBlank="1" showInputMessage="1" showErrorMessage="1" xr:uid="{94399AF0-B866-47A5-9D1C-C85B11F4B3FA}">
          <x14:formula1>
            <xm:f>'リスト（共通）'!$D$2:$D$5</xm:f>
          </x14:formula1>
          <xm:sqref>V51:Z51 AC51:AG51 AJ51:AN51</xm:sqref>
        </x14:dataValidation>
        <x14:dataValidation type="list" allowBlank="1" showInputMessage="1" showErrorMessage="1" xr:uid="{415F391D-8A10-4667-B38C-9EDAA4461724}">
          <x14:formula1>
            <xm:f>'リスト（共通）'!$G$2:$G$9</xm:f>
          </x14:formula1>
          <xm:sqref>M64:M71</xm:sqref>
        </x14:dataValidation>
        <x14:dataValidation type="list" allowBlank="1" showInputMessage="1" showErrorMessage="1" xr:uid="{6A0EA84D-FAB9-496E-BA45-B504B9BF175B}">
          <x14:formula1>
            <xm:f>'リスト（共通）'!$B$2:$B$3</xm:f>
          </x14:formula1>
          <xm:sqref>AC49</xm:sqref>
        </x14:dataValidation>
        <x14:dataValidation type="list" allowBlank="1" showInputMessage="1" showErrorMessage="1" xr:uid="{E3C556B4-5E84-4178-8C6D-1CD9F6DEA247}">
          <x14:formula1>
            <xm:f>'リスト（共通）'!$T$2:$T$12</xm:f>
          </x14:formula1>
          <xm:sqref>D131:F138</xm:sqref>
        </x14:dataValidation>
        <x14:dataValidation type="list" allowBlank="1" showInputMessage="1" showErrorMessage="1" xr:uid="{B6ED8054-72CF-430F-9C1E-3D9F7BB9B749}">
          <x14:formula1>
            <xm:f>'リスト（共通）'!$V$2:$V$6</xm:f>
          </x14:formula1>
          <xm:sqref>R131:R138</xm:sqref>
        </x14:dataValidation>
        <x14:dataValidation type="list" allowBlank="1" showInputMessage="1" showErrorMessage="1" xr:uid="{2551D907-BE8E-4EAE-A046-36434385F7C9}">
          <x14:formula1>
            <xm:f>'リスト（共通）'!$W$2:$W$3</xm:f>
          </x14:formula1>
          <xm:sqref>AE131:AF138</xm:sqref>
        </x14:dataValidation>
        <x14:dataValidation type="list" allowBlank="1" showInputMessage="1" showErrorMessage="1" xr:uid="{22A482E3-F690-4BEF-B357-5C7E5E098249}">
          <x14:formula1>
            <xm:f>'リスト（共通）'!$X$2:$X$9</xm:f>
          </x14:formula1>
          <xm:sqref>Q141:S141 W141:Y141 K141:M141 AC141:AE141</xm:sqref>
        </x14:dataValidation>
        <x14:dataValidation type="list" allowBlank="1" showInputMessage="1" showErrorMessage="1" xr:uid="{C8959BFF-89EF-455F-A51F-D90918E6A6CF}">
          <x14:formula1>
            <xm:f>'リスト（共通）'!$K$2:$K$5</xm:f>
          </x14:formula1>
          <xm:sqref>N73</xm:sqref>
        </x14:dataValidation>
        <x14:dataValidation type="list" allowBlank="1" showInputMessage="1" showErrorMessage="1" xr:uid="{3315776F-609C-49E4-B6B9-E3B11EF9C4AC}">
          <x14:formula1>
            <xm:f>'リスト（共通）'!$Y$2:$Y$5</xm:f>
          </x14:formula1>
          <xm:sqref>D146:D150</xm:sqref>
        </x14:dataValidation>
        <x14:dataValidation type="list" allowBlank="1" showInputMessage="1" showErrorMessage="1" xr:uid="{F4D2E427-3266-4031-9328-FA286B3A6F65}">
          <x14:formula1>
            <xm:f>'リスト（共通）'!$AI$2</xm:f>
          </x14:formula1>
          <xm:sqref>AA189:AF191 AA187:AF187 AA193:AF195 AA197:AF205</xm:sqref>
        </x14:dataValidation>
        <x14:dataValidation type="list" allowBlank="1" showInputMessage="1" showErrorMessage="1" xr:uid="{F078DAEA-7B2D-4882-A0F9-8793CF5C62AA}">
          <x14:formula1>
            <xm:f>'リスト（共通）'!$AL$2:$AL$15</xm:f>
          </x14:formula1>
          <xm:sqref>C371:C387 C352:C368 C439:C455 C420:C436 C458:C478 C390:C410 C507:C523 C488:C504 C526:C546</xm:sqref>
        </x14:dataValidation>
        <x14:dataValidation type="list" allowBlank="1" showInputMessage="1" showErrorMessage="1" xr:uid="{4D887BF8-D7F4-4D2A-9136-7656B79F639A}">
          <x14:formula1>
            <xm:f>'リスト（共通）'!$AH$2:$AH$4</xm:f>
          </x14:formula1>
          <xm:sqref>E187 E197:E203 E193:E195 E189:E191</xm:sqref>
        </x14:dataValidation>
        <x14:dataValidation type="list" allowBlank="1" showInputMessage="1" showErrorMessage="1" xr:uid="{B5605530-DB46-4B82-876D-20FB4AD1F8CA}">
          <x14:formula1>
            <xm:f>'リスト（共通）'!$U$2:$U$18</xm:f>
          </x14:formula1>
          <xm:sqref>W131:W138</xm:sqref>
        </x14:dataValidation>
        <x14:dataValidation type="list" allowBlank="1" showInputMessage="1" showErrorMessage="1" xr:uid="{CDDF83F8-4C2E-47FB-BC57-B8CBC6A654C2}">
          <x14:formula1>
            <xm:f>'リスト（共通）'!$L$2:$L$5</xm:f>
          </x14:formula1>
          <xm:sqref>O74:U74</xm:sqref>
        </x14:dataValidation>
        <x14:dataValidation type="list" allowBlank="1" showInputMessage="1" showErrorMessage="1" xr:uid="{66DA8F09-6374-477E-9E29-76CAFD7EE5D6}">
          <x14:formula1>
            <xm:f>'リスト（共通）'!$R$2:$R$5</xm:f>
          </x14:formula1>
          <xm:sqref>D155:G158 T155:V155 S155:S157</xm:sqref>
        </x14:dataValidation>
        <x14:dataValidation type="list" allowBlank="1" showInputMessage="1" showErrorMessage="1" xr:uid="{6C870CF7-6EA4-4AD8-AE6A-4D2505526711}">
          <x14:formula1>
            <xm:f>'リスト（共通）'!$S$2:$S$5</xm:f>
          </x14:formula1>
          <xm:sqref>V172:V173 D172:G173</xm:sqref>
        </x14:dataValidation>
        <x14:dataValidation type="list" allowBlank="1" showInputMessage="1" showErrorMessage="1" xr:uid="{3CADED5E-B421-4969-B396-5C18FB978140}">
          <x14:formula1>
            <xm:f>'リスト（共通）'!$I$2:$I$18</xm:f>
          </x14:formula1>
          <xm:sqref>T64:T71 X64:X71</xm:sqref>
        </x14:dataValidation>
        <x14:dataValidation type="list" allowBlank="1" showInputMessage="1" showErrorMessage="1" xr:uid="{67613767-C709-4B1F-B4CD-0A94807F734E}">
          <x14:formula1>
            <xm:f>'リスト（共通）'!$E$2:$E$12</xm:f>
          </x14:formula1>
          <xm:sqref>T52:V52 AA52:AC52 AH52:AJ52</xm:sqref>
        </x14:dataValidation>
        <x14:dataValidation type="list" allowBlank="1" showInputMessage="1" showErrorMessage="1" xr:uid="{42FC60D1-9ABD-4949-A505-EE8E7B6F209A}">
          <x14:formula1>
            <xm:f>'リスト（共通）'!$E$2:$E$14</xm:f>
          </x14:formula1>
          <xm:sqref>X52:Z52 AE52:AG52 AL52:AN52</xm:sqref>
        </x14:dataValidation>
        <x14:dataValidation type="list" allowBlank="1" showInputMessage="1" showErrorMessage="1" xr:uid="{3250B095-6228-4A25-BBA6-2A41FDB13327}">
          <x14:formula1>
            <xm:f>'リスト（共通）'!$AP$2:$AP$5</xm:f>
          </x14:formula1>
          <xm:sqref>AD80:AN80</xm:sqref>
        </x14:dataValidation>
        <x14:dataValidation type="list" allowBlank="1" showInputMessage="1" showErrorMessage="1" xr:uid="{66AA0D96-7C28-4F3D-89EA-1980C4A68E63}">
          <x14:formula1>
            <xm:f>'リスト（共通）'!$AQ$2:$AQ$2</xm:f>
          </x14:formula1>
          <xm:sqref>O76:Q79 L81:N82 AB76:AB78 AC76:AD77</xm:sqref>
        </x14:dataValidation>
        <x14:dataValidation type="list" allowBlank="1" showInputMessage="1" showErrorMessage="1" xr:uid="{2A54DEEF-03A3-43EE-B362-5D691CDE567C}">
          <x14:formula1>
            <xm:f>'リスト（共通）'!$AK$6:$AK$8</xm:f>
          </x14:formula1>
          <xm:sqref>U260:V260 X260:Y260 AA260:AB260</xm:sqref>
        </x14:dataValidation>
        <x14:dataValidation type="list" allowBlank="1" showInputMessage="1" showErrorMessage="1" xr:uid="{BEEEFEC8-EE68-437C-B1EA-59EEBA4D85A8}">
          <x14:formula1>
            <xm:f>'リスト（共通）'!$AK$6:$AK$13</xm:f>
          </x14:formula1>
          <xm:sqref>AD260:AE260</xm:sqref>
        </x14:dataValidation>
        <x14:dataValidation type="list" allowBlank="1" showInputMessage="1" showErrorMessage="1" xr:uid="{99810662-77D4-4A9E-855E-8DB97A4419A4}">
          <x14:formula1>
            <xm:f>'リスト（共通）'!$AK$6:$AK$19</xm:f>
          </x14:formula1>
          <xm:sqref>R260:S260</xm:sqref>
        </x14:dataValidation>
        <x14:dataValidation type="list" allowBlank="1" showInputMessage="1" showErrorMessage="1" xr:uid="{5D785C6F-CF13-401C-AC9D-8B572E617BF2}">
          <x14:formula1>
            <xm:f>'リスト（共通）'!$A$6:$A$8</xm:f>
          </x14:formula1>
          <xm:sqref>T39:Z39</xm:sqref>
        </x14:dataValidation>
        <x14:dataValidation type="list" allowBlank="1" showInputMessage="1" showErrorMessage="1" xr:uid="{F10C4B92-A6B1-4A66-8AC0-D501D5D3936D}">
          <x14:formula1>
            <xm:f>'リスト（共通）'!$X$2:$X$10</xm:f>
          </x14:formula1>
          <xm:sqref>K139:M140 Q139:S140 W139:Y140 AC139:AE140</xm:sqref>
        </x14:dataValidation>
        <x14:dataValidation type="list" allowBlank="1" showInputMessage="1" showErrorMessage="1" xr:uid="{535C6B77-B7F7-4B60-8845-BD733C265E32}">
          <x14:formula1>
            <xm:f>'リスト（共通）'!$A$2:$A6</xm:f>
          </x14:formula1>
          <xm:sqref>AD39:AJ39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24C92-36FE-43AB-A953-EF904F0F5460}">
  <sheetPr codeName="Sheet3"/>
  <dimension ref="A1:AN154"/>
  <sheetViews>
    <sheetView showGridLines="0" view="pageBreakPreview" zoomScaleNormal="80" zoomScaleSheetLayoutView="100" workbookViewId="0">
      <selection activeCell="D12" sqref="D12"/>
    </sheetView>
  </sheetViews>
  <sheetFormatPr defaultRowHeight="18.75"/>
  <cols>
    <col min="1" max="2" width="4.125" customWidth="1"/>
    <col min="3" max="3" width="21.875" customWidth="1"/>
    <col min="4" max="4" width="5" customWidth="1"/>
    <col min="5" max="5" width="14" customWidth="1"/>
    <col min="6" max="6" width="5" customWidth="1"/>
    <col min="7" max="7" width="14" customWidth="1"/>
    <col min="8" max="8" width="5" customWidth="1"/>
    <col min="9" max="9" width="14" customWidth="1"/>
    <col min="10" max="11" width="1.625" customWidth="1"/>
    <col min="12" max="12" width="4.375" customWidth="1"/>
    <col min="13" max="39" width="3" customWidth="1"/>
    <col min="40" max="40" width="1.625" customWidth="1"/>
    <col min="41" max="45" width="3" customWidth="1"/>
  </cols>
  <sheetData>
    <row r="1" spans="1:28" ht="16.5" customHeight="1">
      <c r="A1" s="551" t="s">
        <v>788</v>
      </c>
    </row>
    <row r="2" spans="1:28" ht="5.45" customHeight="1" thickBot="1">
      <c r="A2" s="313"/>
      <c r="B2" s="313"/>
      <c r="C2" s="313"/>
      <c r="D2" s="313"/>
      <c r="E2" s="313"/>
      <c r="F2" s="313"/>
      <c r="G2" s="313"/>
      <c r="H2" s="313"/>
      <c r="I2" s="313"/>
      <c r="J2" s="313"/>
    </row>
    <row r="3" spans="1:28" ht="19.5" thickBot="1">
      <c r="A3" s="348" t="s">
        <v>315</v>
      </c>
      <c r="B3" s="312"/>
      <c r="C3" s="313"/>
      <c r="D3" s="313"/>
      <c r="E3" s="313"/>
      <c r="F3" s="350"/>
      <c r="G3" s="375" t="s">
        <v>907</v>
      </c>
      <c r="H3" s="1300"/>
      <c r="I3" s="1301"/>
      <c r="J3" s="313"/>
    </row>
    <row r="4" spans="1:28" ht="14.45" customHeight="1">
      <c r="A4" s="313"/>
      <c r="B4" s="313"/>
      <c r="C4" s="313"/>
      <c r="F4" s="547"/>
      <c r="G4" s="547"/>
      <c r="H4" s="177"/>
      <c r="I4" s="177"/>
    </row>
    <row r="5" spans="1:28" ht="14.45" customHeight="1" thickBot="1">
      <c r="A5" s="313"/>
      <c r="B5" s="313"/>
      <c r="C5" s="313"/>
      <c r="D5" s="548" t="s">
        <v>6</v>
      </c>
      <c r="E5" s="548"/>
      <c r="F5" s="549"/>
      <c r="G5" s="549"/>
      <c r="H5" s="543"/>
      <c r="I5" s="177"/>
    </row>
    <row r="6" spans="1:28" ht="15" customHeight="1">
      <c r="A6" s="313"/>
      <c r="B6" s="313"/>
      <c r="C6" s="314"/>
      <c r="D6" s="1302" t="s">
        <v>316</v>
      </c>
      <c r="E6" s="1303"/>
      <c r="F6" s="1303"/>
      <c r="G6" s="1303"/>
      <c r="H6" s="1304"/>
      <c r="I6" s="317"/>
      <c r="J6" s="316"/>
      <c r="K6" s="188"/>
      <c r="L6" s="188"/>
      <c r="M6" s="188"/>
      <c r="N6" s="188"/>
      <c r="O6" s="188"/>
      <c r="P6" s="188"/>
      <c r="Q6" s="188"/>
      <c r="R6" s="188"/>
      <c r="S6" s="188"/>
      <c r="T6" s="188"/>
      <c r="U6" s="188"/>
      <c r="V6" s="188"/>
      <c r="W6" s="188"/>
      <c r="X6" s="188"/>
      <c r="Y6" s="188"/>
      <c r="Z6" s="188"/>
      <c r="AA6" s="188"/>
      <c r="AB6" s="188"/>
    </row>
    <row r="7" spans="1:28" ht="15" customHeight="1" thickBot="1">
      <c r="A7" s="313"/>
      <c r="B7" s="313"/>
      <c r="C7" s="313"/>
      <c r="D7" s="1305" t="s">
        <v>317</v>
      </c>
      <c r="E7" s="1306"/>
      <c r="F7" s="1306"/>
      <c r="G7" s="1306"/>
      <c r="H7" s="1307"/>
      <c r="I7" s="317"/>
      <c r="J7" s="316"/>
      <c r="K7" s="188"/>
      <c r="L7" s="188"/>
      <c r="M7" s="188"/>
      <c r="N7" s="188"/>
      <c r="O7" s="188"/>
      <c r="P7" s="188"/>
      <c r="Q7" s="188"/>
      <c r="R7" s="188"/>
      <c r="S7" s="188"/>
      <c r="T7" s="188"/>
      <c r="U7" s="188"/>
      <c r="V7" s="188"/>
      <c r="W7" s="188"/>
      <c r="X7" s="188"/>
      <c r="Y7" s="188"/>
      <c r="Z7" s="188"/>
      <c r="AA7" s="188"/>
      <c r="AB7" s="188"/>
    </row>
    <row r="8" spans="1:28" ht="14.45" customHeight="1" thickBot="1">
      <c r="A8" s="313"/>
      <c r="B8" s="313"/>
      <c r="C8" s="313"/>
      <c r="D8" s="1"/>
      <c r="E8" s="201"/>
      <c r="F8" s="201"/>
      <c r="G8" s="201"/>
      <c r="H8" s="318"/>
      <c r="I8" s="318"/>
      <c r="J8" s="188"/>
      <c r="K8" s="188"/>
      <c r="L8" s="188"/>
      <c r="M8" s="188"/>
      <c r="N8" s="188"/>
      <c r="O8" s="188"/>
      <c r="P8" s="188"/>
      <c r="Q8" s="188"/>
      <c r="R8" s="188"/>
      <c r="S8" s="188"/>
      <c r="T8" s="188"/>
      <c r="U8" s="188"/>
      <c r="V8" s="188"/>
      <c r="W8" s="188"/>
      <c r="X8" s="188"/>
      <c r="Y8" s="188"/>
      <c r="Z8" s="188"/>
      <c r="AA8" s="188"/>
      <c r="AB8" s="188"/>
    </row>
    <row r="9" spans="1:28" ht="21.6" customHeight="1" thickBot="1">
      <c r="A9" s="177" t="s">
        <v>318</v>
      </c>
      <c r="B9" s="535"/>
      <c r="C9" s="347" t="s">
        <v>319</v>
      </c>
    </row>
    <row r="10" spans="1:28" ht="21.6" customHeight="1" thickBot="1">
      <c r="A10" s="177"/>
      <c r="C10" s="536"/>
    </row>
    <row r="11" spans="1:28" s="318" customFormat="1" ht="21.6" customHeight="1" thickBot="1">
      <c r="B11" s="1292">
        <v>1</v>
      </c>
      <c r="C11" s="1293" t="s">
        <v>320</v>
      </c>
      <c r="D11" s="374" t="s">
        <v>321</v>
      </c>
      <c r="E11" s="373" t="s">
        <v>322</v>
      </c>
      <c r="F11" s="374" t="s">
        <v>321</v>
      </c>
      <c r="G11" s="373" t="s">
        <v>322</v>
      </c>
      <c r="H11" s="374" t="s">
        <v>321</v>
      </c>
      <c r="I11" s="373" t="s">
        <v>322</v>
      </c>
    </row>
    <row r="12" spans="1:28" ht="21.6" customHeight="1" thickBot="1">
      <c r="B12" s="1292"/>
      <c r="C12" s="1293"/>
      <c r="D12" s="527"/>
      <c r="E12" s="518"/>
      <c r="F12" s="527"/>
      <c r="G12" s="518"/>
      <c r="H12" s="527"/>
      <c r="I12" s="518"/>
    </row>
    <row r="13" spans="1:28" ht="21.6" customHeight="1" thickBot="1">
      <c r="D13" s="527"/>
      <c r="E13" s="518"/>
      <c r="F13" s="527"/>
      <c r="G13" s="518"/>
      <c r="H13" s="527"/>
      <c r="I13" s="518"/>
    </row>
    <row r="14" spans="1:28" ht="21.6" customHeight="1" thickBot="1">
      <c r="D14" s="527"/>
      <c r="E14" s="518"/>
      <c r="F14" s="527"/>
      <c r="G14" s="518"/>
      <c r="H14" s="527"/>
      <c r="I14" s="518"/>
    </row>
    <row r="15" spans="1:28" ht="21.6" customHeight="1" thickBot="1">
      <c r="D15" s="544"/>
      <c r="E15" s="177"/>
      <c r="F15" s="545"/>
      <c r="G15" s="177"/>
    </row>
    <row r="16" spans="1:28" s="318" customFormat="1" ht="21.6" customHeight="1" thickBot="1">
      <c r="B16" s="1292">
        <v>2</v>
      </c>
      <c r="C16" s="1293" t="s">
        <v>323</v>
      </c>
      <c r="D16" s="374" t="s">
        <v>321</v>
      </c>
      <c r="E16" s="373" t="s">
        <v>324</v>
      </c>
      <c r="F16" s="178"/>
      <c r="G16" s="546" t="s">
        <v>325</v>
      </c>
      <c r="H16"/>
      <c r="I16"/>
    </row>
    <row r="17" spans="1:9" ht="21.6" customHeight="1" thickBot="1">
      <c r="B17" s="1292"/>
      <c r="C17" s="1293"/>
      <c r="D17" s="528"/>
      <c r="E17" s="529"/>
      <c r="G17" s="532"/>
      <c r="H17" s="349" t="s">
        <v>30</v>
      </c>
      <c r="I17" s="532"/>
    </row>
    <row r="18" spans="1:9" ht="21.6" customHeight="1">
      <c r="D18" s="545"/>
      <c r="E18" s="177"/>
      <c r="F18" s="177"/>
      <c r="G18" s="177"/>
    </row>
    <row r="19" spans="1:9" ht="21.6" customHeight="1" thickBot="1">
      <c r="B19" t="s">
        <v>326</v>
      </c>
      <c r="D19" s="313"/>
      <c r="E19" s="313"/>
      <c r="F19" s="313"/>
      <c r="G19" s="313"/>
      <c r="H19" s="313"/>
      <c r="I19" s="313"/>
    </row>
    <row r="20" spans="1:9" ht="23.45" customHeight="1" thickBot="1">
      <c r="B20" s="1292">
        <v>3</v>
      </c>
      <c r="C20" s="537" t="s">
        <v>327</v>
      </c>
      <c r="D20" s="376" t="s">
        <v>328</v>
      </c>
      <c r="E20" s="1308"/>
      <c r="F20" s="1300"/>
      <c r="G20" s="1300"/>
      <c r="H20" s="1300"/>
      <c r="I20" s="1301"/>
    </row>
    <row r="21" spans="1:9" ht="6" customHeight="1" thickBot="1">
      <c r="B21" s="1292"/>
      <c r="C21" s="538"/>
      <c r="D21" s="550"/>
      <c r="E21" s="550"/>
      <c r="F21" s="550"/>
      <c r="G21" s="550"/>
      <c r="H21" s="550"/>
      <c r="I21" s="550"/>
    </row>
    <row r="22" spans="1:9" ht="21.6" customHeight="1">
      <c r="B22" s="539"/>
      <c r="C22" s="1293" t="s">
        <v>329</v>
      </c>
      <c r="D22" s="1296" t="s">
        <v>328</v>
      </c>
      <c r="E22" s="1297"/>
      <c r="F22" s="1296" t="s">
        <v>328</v>
      </c>
      <c r="G22" s="1297"/>
      <c r="H22" s="1296" t="s">
        <v>328</v>
      </c>
      <c r="I22" s="1297"/>
    </row>
    <row r="23" spans="1:9" ht="32.450000000000003" customHeight="1">
      <c r="A23" s="536"/>
      <c r="B23" s="536"/>
      <c r="C23" s="1293"/>
      <c r="D23" s="1294"/>
      <c r="E23" s="1295"/>
      <c r="F23" s="1294"/>
      <c r="G23" s="1295"/>
      <c r="H23" s="1294"/>
      <c r="I23" s="1295"/>
    </row>
    <row r="24" spans="1:9" ht="32.450000000000003" customHeight="1" thickBot="1">
      <c r="A24" s="536"/>
      <c r="B24" s="536"/>
      <c r="C24" s="536"/>
      <c r="D24" s="530"/>
      <c r="E24" s="531"/>
      <c r="F24" s="530"/>
      <c r="G24" s="531"/>
      <c r="H24" s="530"/>
      <c r="I24" s="531"/>
    </row>
    <row r="25" spans="1:9" ht="21.6" customHeight="1">
      <c r="B25" s="539"/>
      <c r="C25" s="540"/>
      <c r="D25" s="1296" t="s">
        <v>328</v>
      </c>
      <c r="E25" s="1297"/>
      <c r="F25" s="1296" t="s">
        <v>328</v>
      </c>
      <c r="G25" s="1297"/>
      <c r="H25" s="1296" t="s">
        <v>328</v>
      </c>
      <c r="I25" s="1297"/>
    </row>
    <row r="26" spans="1:9" ht="32.450000000000003" customHeight="1">
      <c r="A26" s="536"/>
      <c r="B26" s="536"/>
      <c r="C26" s="536"/>
      <c r="D26" s="1294"/>
      <c r="E26" s="1295"/>
      <c r="F26" s="1294"/>
      <c r="G26" s="1295"/>
      <c r="H26" s="1294"/>
      <c r="I26" s="1295"/>
    </row>
    <row r="27" spans="1:9" ht="32.450000000000003" customHeight="1" thickBot="1">
      <c r="A27" s="536"/>
      <c r="B27" s="536"/>
      <c r="C27" s="536"/>
      <c r="D27" s="530"/>
      <c r="E27" s="531"/>
      <c r="F27" s="530"/>
      <c r="G27" s="531"/>
      <c r="H27" s="530"/>
      <c r="I27" s="531"/>
    </row>
    <row r="28" spans="1:9" ht="21.6" customHeight="1" thickBot="1">
      <c r="A28" s="536"/>
      <c r="B28" s="536"/>
      <c r="C28" s="536"/>
    </row>
    <row r="29" spans="1:9" ht="21.6" customHeight="1">
      <c r="A29" s="536"/>
      <c r="B29" s="538">
        <v>4</v>
      </c>
      <c r="C29" s="1293" t="s">
        <v>330</v>
      </c>
      <c r="D29" s="1296" t="s">
        <v>328</v>
      </c>
      <c r="E29" s="1297"/>
      <c r="F29" s="1296" t="s">
        <v>328</v>
      </c>
      <c r="G29" s="1297"/>
      <c r="H29" s="1296" t="s">
        <v>328</v>
      </c>
      <c r="I29" s="1297"/>
    </row>
    <row r="30" spans="1:9" ht="32.450000000000003" customHeight="1">
      <c r="A30" s="536"/>
      <c r="B30" s="536"/>
      <c r="C30" s="1293"/>
      <c r="D30" s="1294"/>
      <c r="E30" s="1295"/>
      <c r="F30" s="1294"/>
      <c r="G30" s="1295"/>
      <c r="H30" s="1294"/>
      <c r="I30" s="1295"/>
    </row>
    <row r="31" spans="1:9" ht="32.450000000000003" customHeight="1" thickBot="1">
      <c r="A31" s="536"/>
      <c r="B31" s="536"/>
      <c r="C31" s="536"/>
      <c r="D31" s="530"/>
      <c r="E31" s="531"/>
      <c r="F31" s="530"/>
      <c r="G31" s="531"/>
      <c r="H31" s="530"/>
      <c r="I31" s="531"/>
    </row>
    <row r="32" spans="1:9" ht="21.6" customHeight="1">
      <c r="B32" s="539"/>
      <c r="C32" s="540"/>
      <c r="D32" s="1296" t="s">
        <v>328</v>
      </c>
      <c r="E32" s="1297"/>
      <c r="F32" s="1296" t="s">
        <v>328</v>
      </c>
      <c r="G32" s="1297"/>
      <c r="H32" s="1296" t="s">
        <v>328</v>
      </c>
      <c r="I32" s="1297"/>
    </row>
    <row r="33" spans="1:9" ht="32.450000000000003" customHeight="1">
      <c r="A33" s="536"/>
      <c r="B33" s="536"/>
      <c r="C33" s="536"/>
      <c r="D33" s="1294"/>
      <c r="E33" s="1295"/>
      <c r="F33" s="1294"/>
      <c r="G33" s="1295"/>
      <c r="H33" s="1294"/>
      <c r="I33" s="1295"/>
    </row>
    <row r="34" spans="1:9" ht="32.450000000000003" customHeight="1" thickBot="1">
      <c r="A34" s="536"/>
      <c r="B34" s="536"/>
      <c r="C34" s="536"/>
      <c r="D34" s="530"/>
      <c r="E34" s="531"/>
      <c r="F34" s="530"/>
      <c r="G34" s="531"/>
      <c r="H34" s="530"/>
      <c r="I34" s="531"/>
    </row>
    <row r="35" spans="1:9" ht="7.35" customHeight="1"/>
    <row r="36" spans="1:9" ht="7.35" customHeight="1" thickBot="1"/>
    <row r="37" spans="1:9" ht="20.25" thickBot="1">
      <c r="A37" s="355" t="str">
        <f>IF(ISNUMBER(B9),B9,"")</f>
        <v/>
      </c>
      <c r="B37" s="353" t="s">
        <v>331</v>
      </c>
      <c r="C37" s="354"/>
      <c r="F37" s="542"/>
      <c r="G37" s="375" t="s">
        <v>906</v>
      </c>
      <c r="H37" s="1298" t="str">
        <f>IF(ISTEXT(H3),H3,"")</f>
        <v/>
      </c>
      <c r="I37" s="1299"/>
    </row>
    <row r="38" spans="1:9" ht="35.450000000000003" customHeight="1" thickBot="1">
      <c r="F38" s="351"/>
      <c r="G38" s="346"/>
      <c r="H38" s="352"/>
      <c r="I38" s="352"/>
    </row>
    <row r="39" spans="1:9" ht="21.6" customHeight="1" thickBot="1">
      <c r="A39" s="536"/>
      <c r="B39" s="1292">
        <v>5</v>
      </c>
      <c r="C39" s="1339" t="s">
        <v>332</v>
      </c>
      <c r="D39" s="1340"/>
      <c r="E39" s="1341"/>
    </row>
    <row r="40" spans="1:9" ht="21.6" customHeight="1" thickBot="1">
      <c r="A40" s="536"/>
      <c r="B40" s="1292"/>
      <c r="C40" s="1339"/>
      <c r="D40" s="543"/>
      <c r="E40" s="543"/>
    </row>
    <row r="41" spans="1:9" ht="21.6" customHeight="1" thickBot="1">
      <c r="A41" s="536"/>
      <c r="B41" s="1292"/>
      <c r="C41" s="1339"/>
      <c r="D41" s="374" t="s">
        <v>321</v>
      </c>
      <c r="E41" s="373" t="s">
        <v>333</v>
      </c>
      <c r="F41" s="374" t="s">
        <v>321</v>
      </c>
      <c r="G41" s="373" t="s">
        <v>333</v>
      </c>
      <c r="H41" s="374" t="s">
        <v>321</v>
      </c>
      <c r="I41" s="373" t="s">
        <v>333</v>
      </c>
    </row>
    <row r="42" spans="1:9" ht="29.45" customHeight="1" thickBot="1">
      <c r="A42" s="536"/>
      <c r="B42" s="538"/>
      <c r="C42" s="537"/>
      <c r="D42" s="527"/>
      <c r="E42" s="518"/>
      <c r="F42" s="527"/>
      <c r="G42" s="518"/>
      <c r="H42" s="527"/>
      <c r="I42" s="518"/>
    </row>
    <row r="43" spans="1:9" ht="29.45" customHeight="1" thickBot="1">
      <c r="A43" s="536"/>
      <c r="B43" s="536"/>
      <c r="C43" s="541"/>
      <c r="D43" s="527"/>
      <c r="E43" s="519"/>
      <c r="F43" s="527"/>
      <c r="G43" s="519"/>
      <c r="H43" s="527"/>
      <c r="I43" s="519"/>
    </row>
    <row r="44" spans="1:9" ht="29.45" customHeight="1" thickBot="1">
      <c r="A44" s="536"/>
      <c r="B44" s="536"/>
      <c r="C44" s="541"/>
      <c r="D44" s="527"/>
      <c r="E44" s="518"/>
      <c r="F44" s="527"/>
      <c r="G44" s="518"/>
      <c r="H44" s="527"/>
      <c r="I44" s="518"/>
    </row>
    <row r="45" spans="1:9" ht="21.6" customHeight="1" thickBot="1">
      <c r="A45" s="536"/>
      <c r="B45" s="536"/>
      <c r="C45" s="536"/>
      <c r="D45" s="313"/>
      <c r="E45" s="313"/>
      <c r="F45" s="313"/>
      <c r="G45" s="313"/>
      <c r="H45" s="313"/>
      <c r="I45" s="313"/>
    </row>
    <row r="46" spans="1:9" ht="18.600000000000001" customHeight="1">
      <c r="A46" s="536"/>
      <c r="B46" s="538">
        <v>6</v>
      </c>
      <c r="C46" s="1293" t="s">
        <v>334</v>
      </c>
      <c r="D46" s="1296" t="s">
        <v>335</v>
      </c>
      <c r="E46" s="1297"/>
      <c r="F46" s="1296" t="s">
        <v>335</v>
      </c>
      <c r="G46" s="1297"/>
      <c r="H46" s="1296" t="s">
        <v>335</v>
      </c>
      <c r="I46" s="1297"/>
    </row>
    <row r="47" spans="1:9" ht="32.450000000000003" customHeight="1">
      <c r="A47" s="536"/>
      <c r="C47" s="1293"/>
      <c r="D47" s="1294"/>
      <c r="E47" s="1295"/>
      <c r="F47" s="1294"/>
      <c r="G47" s="1295"/>
      <c r="H47" s="1294"/>
      <c r="I47" s="1295"/>
    </row>
    <row r="48" spans="1:9" ht="21.6" customHeight="1">
      <c r="A48" s="536"/>
      <c r="B48" s="536"/>
      <c r="C48" s="536"/>
      <c r="D48" s="533"/>
      <c r="E48" s="534"/>
      <c r="F48" s="533"/>
      <c r="G48" s="534"/>
      <c r="H48" s="533"/>
      <c r="I48" s="534"/>
    </row>
    <row r="49" spans="1:9" ht="32.450000000000003" customHeight="1" thickBot="1">
      <c r="A49" s="536"/>
      <c r="B49" s="536"/>
      <c r="C49" s="536"/>
      <c r="D49" s="1311"/>
      <c r="E49" s="1312"/>
      <c r="F49" s="1311"/>
      <c r="G49" s="1312"/>
      <c r="H49" s="1311"/>
      <c r="I49" s="1312"/>
    </row>
    <row r="50" spans="1:9" ht="18.600000000000001" customHeight="1">
      <c r="A50" s="536"/>
      <c r="B50" s="536"/>
      <c r="C50" s="536"/>
      <c r="D50" s="1296" t="s">
        <v>335</v>
      </c>
      <c r="E50" s="1297"/>
      <c r="F50" s="1296" t="s">
        <v>335</v>
      </c>
      <c r="G50" s="1297"/>
      <c r="H50" s="1296" t="s">
        <v>335</v>
      </c>
      <c r="I50" s="1297"/>
    </row>
    <row r="51" spans="1:9" ht="32.450000000000003" customHeight="1">
      <c r="A51" s="536"/>
      <c r="B51" s="536"/>
      <c r="C51" s="536"/>
      <c r="D51" s="1294"/>
      <c r="E51" s="1295"/>
      <c r="F51" s="1294"/>
      <c r="G51" s="1295"/>
      <c r="H51" s="1294"/>
      <c r="I51" s="1295"/>
    </row>
    <row r="52" spans="1:9" ht="21.6" customHeight="1">
      <c r="A52" s="536"/>
      <c r="B52" s="536"/>
      <c r="C52" s="536"/>
      <c r="D52" s="533"/>
      <c r="E52" s="534"/>
      <c r="F52" s="533"/>
      <c r="G52" s="534"/>
      <c r="H52" s="533"/>
      <c r="I52" s="534"/>
    </row>
    <row r="53" spans="1:9" ht="32.450000000000003" customHeight="1" thickBot="1">
      <c r="A53" s="536"/>
      <c r="B53" s="536"/>
      <c r="C53" s="536"/>
      <c r="D53" s="1311"/>
      <c r="E53" s="1312"/>
      <c r="F53" s="1311"/>
      <c r="G53" s="1312"/>
      <c r="H53" s="1311"/>
      <c r="I53" s="1312"/>
    </row>
    <row r="54" spans="1:9" ht="18.600000000000001" customHeight="1">
      <c r="A54" s="536"/>
      <c r="B54" s="536"/>
      <c r="C54" s="536"/>
      <c r="D54" s="1296" t="s">
        <v>335</v>
      </c>
      <c r="E54" s="1297"/>
      <c r="F54" s="1296" t="s">
        <v>335</v>
      </c>
      <c r="G54" s="1297"/>
      <c r="H54" s="1296" t="s">
        <v>335</v>
      </c>
      <c r="I54" s="1297"/>
    </row>
    <row r="55" spans="1:9" ht="32.450000000000003" customHeight="1">
      <c r="A55" s="536"/>
      <c r="B55" s="536"/>
      <c r="C55" s="536"/>
      <c r="D55" s="1294"/>
      <c r="E55" s="1295"/>
      <c r="F55" s="1294"/>
      <c r="G55" s="1295"/>
      <c r="H55" s="1294"/>
      <c r="I55" s="1295"/>
    </row>
    <row r="56" spans="1:9" ht="21.6" customHeight="1">
      <c r="A56" s="536"/>
      <c r="B56" s="536"/>
      <c r="C56" s="536"/>
      <c r="D56" s="533"/>
      <c r="E56" s="534"/>
      <c r="F56" s="533"/>
      <c r="G56" s="534"/>
      <c r="H56" s="533"/>
      <c r="I56" s="534"/>
    </row>
    <row r="57" spans="1:9" ht="32.450000000000003" customHeight="1" thickBot="1">
      <c r="A57" s="536"/>
      <c r="B57" s="536"/>
      <c r="C57" s="536"/>
      <c r="D57" s="1311"/>
      <c r="E57" s="1312"/>
      <c r="F57" s="1311"/>
      <c r="G57" s="1312"/>
      <c r="H57" s="1311"/>
      <c r="I57" s="1312"/>
    </row>
    <row r="58" spans="1:9" ht="21.6" customHeight="1" thickBot="1">
      <c r="A58" s="536"/>
      <c r="B58" s="536"/>
      <c r="C58" s="536"/>
    </row>
    <row r="59" spans="1:9" ht="32.450000000000003" customHeight="1" thickBot="1">
      <c r="A59" s="536"/>
      <c r="B59" s="538">
        <v>7</v>
      </c>
      <c r="C59" s="1293" t="s">
        <v>336</v>
      </c>
      <c r="D59" s="1314"/>
      <c r="E59" s="1315"/>
      <c r="F59" s="1315"/>
      <c r="G59" s="1315"/>
      <c r="H59" s="1315"/>
      <c r="I59" s="1316"/>
    </row>
    <row r="60" spans="1:9" ht="32.450000000000003" customHeight="1" thickBot="1">
      <c r="A60" s="536"/>
      <c r="B60" s="536"/>
      <c r="C60" s="1293"/>
      <c r="D60" s="1314"/>
      <c r="E60" s="1315"/>
      <c r="F60" s="1315"/>
      <c r="G60" s="1315"/>
      <c r="H60" s="1315"/>
      <c r="I60" s="1316"/>
    </row>
    <row r="61" spans="1:9" ht="32.450000000000003" customHeight="1" thickBot="1">
      <c r="A61" s="536"/>
      <c r="B61" s="536"/>
      <c r="C61" s="536"/>
      <c r="D61" s="1314"/>
      <c r="E61" s="1315"/>
      <c r="F61" s="1315"/>
      <c r="G61" s="1315"/>
      <c r="H61" s="1315"/>
      <c r="I61" s="1316"/>
    </row>
    <row r="62" spans="1:9" ht="32.450000000000003" customHeight="1" thickBot="1">
      <c r="A62" s="536"/>
      <c r="D62" s="1314"/>
      <c r="E62" s="1315"/>
      <c r="F62" s="1315"/>
      <c r="G62" s="1315"/>
      <c r="H62" s="1315"/>
      <c r="I62" s="1316"/>
    </row>
    <row r="63" spans="1:9">
      <c r="A63" s="536"/>
      <c r="B63" s="536"/>
      <c r="C63" s="536"/>
    </row>
    <row r="64" spans="1:9">
      <c r="A64" s="536"/>
      <c r="B64" s="536"/>
      <c r="C64" s="536"/>
    </row>
    <row r="65" spans="1:40" ht="4.7" customHeight="1">
      <c r="A65" s="315"/>
      <c r="B65" s="315"/>
      <c r="C65" s="315"/>
      <c r="D65" s="313"/>
      <c r="E65" s="313"/>
      <c r="F65" s="313"/>
      <c r="G65" s="313"/>
      <c r="H65" s="313"/>
      <c r="I65" s="313"/>
      <c r="J65" s="313"/>
      <c r="K65" s="313"/>
      <c r="L65" s="313"/>
      <c r="M65" s="313"/>
      <c r="N65" s="313"/>
      <c r="O65" s="313"/>
      <c r="P65" s="313"/>
      <c r="Q65" s="313"/>
      <c r="R65" s="313"/>
      <c r="S65" s="313"/>
      <c r="T65" s="313"/>
      <c r="U65" s="313"/>
      <c r="V65" s="357"/>
      <c r="W65" s="313"/>
      <c r="X65" s="313"/>
      <c r="Y65" s="313"/>
      <c r="Z65" s="313"/>
      <c r="AA65" s="313"/>
      <c r="AB65" s="313"/>
      <c r="AC65" s="313"/>
      <c r="AD65" s="313"/>
      <c r="AE65" s="313"/>
      <c r="AF65" s="313"/>
      <c r="AG65" s="313"/>
      <c r="AH65" s="313"/>
      <c r="AI65" s="313"/>
      <c r="AJ65" s="313"/>
      <c r="AK65" s="313"/>
      <c r="AL65" s="313"/>
      <c r="AM65" s="313"/>
      <c r="AN65" s="313"/>
    </row>
    <row r="66" spans="1:40">
      <c r="A66" s="312" t="s">
        <v>337</v>
      </c>
      <c r="B66" s="313"/>
      <c r="C66" s="313"/>
      <c r="D66" s="313"/>
      <c r="E66" s="313"/>
      <c r="F66" s="313"/>
      <c r="G66" s="313"/>
      <c r="H66" s="313"/>
      <c r="I66" s="313"/>
      <c r="J66" s="313"/>
    </row>
    <row r="67" spans="1:40" ht="3.6" customHeight="1">
      <c r="A67" s="313"/>
      <c r="B67" s="313"/>
      <c r="C67" s="313"/>
      <c r="D67" s="313"/>
      <c r="E67" s="313"/>
      <c r="F67" s="313"/>
      <c r="G67" s="313"/>
      <c r="H67" s="313"/>
      <c r="I67" s="313"/>
      <c r="J67" s="313"/>
    </row>
    <row r="68" spans="1:40" s="311" customFormat="1" ht="15.6" customHeight="1">
      <c r="A68" s="336" t="s">
        <v>221</v>
      </c>
      <c r="B68" s="337" t="s">
        <v>338</v>
      </c>
      <c r="C68" s="338"/>
      <c r="D68" s="337"/>
      <c r="E68" s="337"/>
      <c r="F68" s="337"/>
      <c r="G68" s="337"/>
      <c r="H68" s="337"/>
      <c r="I68" s="337"/>
      <c r="J68" s="337"/>
    </row>
    <row r="69" spans="1:40" s="311" customFormat="1" ht="33" customHeight="1">
      <c r="A69" s="336" t="s">
        <v>193</v>
      </c>
      <c r="B69" s="1291" t="s">
        <v>339</v>
      </c>
      <c r="C69" s="1291"/>
      <c r="D69" s="1291"/>
      <c r="E69" s="1291"/>
      <c r="F69" s="1291"/>
      <c r="G69" s="1291"/>
      <c r="H69" s="1291"/>
      <c r="I69" s="1291"/>
      <c r="J69" s="340"/>
    </row>
    <row r="70" spans="1:40" s="311" customFormat="1" ht="15" customHeight="1">
      <c r="A70" s="336"/>
      <c r="B70" s="336" t="s">
        <v>318</v>
      </c>
      <c r="C70" s="337" t="s">
        <v>340</v>
      </c>
      <c r="D70" s="337"/>
      <c r="E70" s="337"/>
      <c r="F70" s="337"/>
      <c r="G70" s="337"/>
      <c r="H70" s="337"/>
      <c r="I70" s="337"/>
      <c r="J70" s="337"/>
    </row>
    <row r="71" spans="1:40" s="311" customFormat="1" ht="15" customHeight="1">
      <c r="A71" s="336"/>
      <c r="B71" s="341" t="s">
        <v>341</v>
      </c>
      <c r="C71" s="337" t="s">
        <v>342</v>
      </c>
      <c r="D71" s="337"/>
      <c r="E71" s="337"/>
      <c r="F71" s="337"/>
      <c r="G71" s="337"/>
      <c r="H71" s="337"/>
      <c r="I71" s="337"/>
      <c r="J71" s="337"/>
    </row>
    <row r="72" spans="1:40" s="311" customFormat="1" ht="15" customHeight="1">
      <c r="A72" s="336"/>
      <c r="B72" s="336" t="s">
        <v>343</v>
      </c>
      <c r="C72" s="337" t="s">
        <v>344</v>
      </c>
      <c r="D72" s="337"/>
      <c r="E72" s="337"/>
      <c r="F72" s="337"/>
      <c r="G72" s="337"/>
      <c r="H72" s="337"/>
      <c r="I72" s="337"/>
      <c r="J72" s="337"/>
    </row>
    <row r="73" spans="1:40" s="311" customFormat="1" ht="15" customHeight="1">
      <c r="A73" s="336"/>
      <c r="B73" s="339"/>
      <c r="C73" s="337"/>
      <c r="D73" s="337"/>
      <c r="E73" s="337"/>
      <c r="F73" s="337"/>
      <c r="G73" s="337"/>
      <c r="H73" s="363"/>
      <c r="I73" s="363"/>
      <c r="J73" s="337"/>
    </row>
    <row r="74" spans="1:40" s="311" customFormat="1" ht="15" customHeight="1">
      <c r="A74" s="336"/>
      <c r="B74" s="378" t="s">
        <v>345</v>
      </c>
      <c r="C74" s="389"/>
      <c r="D74" s="390"/>
      <c r="F74" s="378" t="s">
        <v>346</v>
      </c>
      <c r="G74" s="379"/>
      <c r="H74" s="380"/>
      <c r="I74" s="381"/>
      <c r="J74" s="313"/>
      <c r="K74"/>
      <c r="L74"/>
      <c r="M74"/>
      <c r="N74"/>
      <c r="O74"/>
      <c r="P74"/>
      <c r="W74"/>
      <c r="X74"/>
      <c r="Y74"/>
      <c r="Z74"/>
    </row>
    <row r="75" spans="1:40" s="311" customFormat="1" ht="15" customHeight="1" thickBot="1">
      <c r="A75" s="336"/>
      <c r="B75" s="391"/>
      <c r="C75" s="366" t="s">
        <v>347</v>
      </c>
      <c r="D75" s="392"/>
      <c r="E75" s="338"/>
      <c r="F75" s="382"/>
      <c r="G75" s="359" t="s">
        <v>348</v>
      </c>
      <c r="H75" s="1317"/>
      <c r="I75" s="1313"/>
      <c r="J75" s="338"/>
    </row>
    <row r="76" spans="1:40" s="311" customFormat="1" ht="15" customHeight="1" thickBot="1">
      <c r="A76" s="336"/>
      <c r="B76" s="391"/>
      <c r="C76" s="412"/>
      <c r="D76" s="392"/>
      <c r="E76" s="338"/>
      <c r="F76" s="383"/>
      <c r="G76" s="356"/>
      <c r="H76" s="362"/>
      <c r="I76" s="384"/>
      <c r="J76" s="338"/>
      <c r="M76" s="361"/>
      <c r="N76" s="361"/>
      <c r="O76" s="361"/>
    </row>
    <row r="77" spans="1:40" s="311" customFormat="1" ht="15" customHeight="1">
      <c r="A77" s="336"/>
      <c r="B77" s="391"/>
      <c r="C77" s="413"/>
      <c r="D77" s="392"/>
      <c r="E77" s="338"/>
      <c r="F77" s="383"/>
      <c r="G77" s="1322" t="s">
        <v>349</v>
      </c>
      <c r="H77" s="364"/>
      <c r="I77" s="1313"/>
      <c r="J77" s="338"/>
      <c r="M77" s="361"/>
      <c r="N77" s="351"/>
      <c r="O77" s="351"/>
    </row>
    <row r="78" spans="1:40" s="311" customFormat="1" ht="15" customHeight="1" thickBot="1">
      <c r="A78" s="336"/>
      <c r="B78" s="393"/>
      <c r="C78" s="414"/>
      <c r="D78" s="394"/>
      <c r="E78" s="338"/>
      <c r="F78" s="385"/>
      <c r="G78" s="1323"/>
      <c r="H78" s="365"/>
      <c r="I78" s="1313"/>
    </row>
    <row r="79" spans="1:40" s="311" customFormat="1" ht="15" customHeight="1">
      <c r="A79" s="336"/>
      <c r="B79" s="395"/>
      <c r="C79" s="387"/>
      <c r="D79" s="388"/>
      <c r="E79" s="337"/>
      <c r="F79" s="386"/>
      <c r="G79" s="387"/>
      <c r="H79" s="387"/>
      <c r="I79" s="388"/>
      <c r="J79" s="337"/>
    </row>
    <row r="80" spans="1:40" s="311" customFormat="1" ht="15" customHeight="1">
      <c r="A80" s="336"/>
      <c r="B80" s="339"/>
      <c r="C80" s="337"/>
      <c r="D80" s="337"/>
      <c r="E80" s="337"/>
      <c r="F80" s="337"/>
      <c r="G80" s="337"/>
      <c r="H80" s="337"/>
      <c r="I80" s="337"/>
      <c r="J80" s="337"/>
    </row>
    <row r="81" spans="1:15" s="311" customFormat="1" ht="32.450000000000003" customHeight="1">
      <c r="A81" s="336" t="s">
        <v>83</v>
      </c>
      <c r="B81" s="1291" t="s">
        <v>350</v>
      </c>
      <c r="C81" s="1291"/>
      <c r="D81" s="1291"/>
      <c r="E81" s="1291"/>
      <c r="F81" s="1291"/>
      <c r="G81" s="1291"/>
      <c r="H81" s="1291"/>
      <c r="I81" s="1291"/>
      <c r="J81" s="337"/>
    </row>
    <row r="82" spans="1:15" s="311" customFormat="1" ht="15.6" customHeight="1">
      <c r="A82" s="336"/>
      <c r="B82" s="336" t="s">
        <v>318</v>
      </c>
      <c r="C82" s="337" t="s">
        <v>351</v>
      </c>
      <c r="D82" s="337"/>
      <c r="E82" s="337"/>
      <c r="F82" s="337"/>
      <c r="G82" s="337"/>
      <c r="H82" s="337"/>
      <c r="I82" s="337"/>
      <c r="J82" s="337"/>
    </row>
    <row r="83" spans="1:15" s="311" customFormat="1" ht="32.450000000000003" customHeight="1">
      <c r="A83" s="336"/>
      <c r="B83" s="341" t="s">
        <v>341</v>
      </c>
      <c r="C83" s="1291" t="s">
        <v>352</v>
      </c>
      <c r="D83" s="1291"/>
      <c r="E83" s="1291"/>
      <c r="F83" s="1291"/>
      <c r="G83" s="1291"/>
      <c r="H83" s="1291"/>
      <c r="I83" s="1291"/>
      <c r="J83" s="1291"/>
    </row>
    <row r="84" spans="1:15" s="311" customFormat="1" ht="15.6" customHeight="1">
      <c r="A84" s="336"/>
      <c r="B84" s="336" t="s">
        <v>343</v>
      </c>
      <c r="C84" s="337" t="s">
        <v>353</v>
      </c>
      <c r="D84" s="337"/>
      <c r="E84" s="337"/>
      <c r="F84" s="337"/>
      <c r="G84" s="337"/>
      <c r="H84" s="337"/>
      <c r="I84" s="337"/>
      <c r="J84" s="337"/>
    </row>
    <row r="85" spans="1:15" s="311" customFormat="1" ht="15.6" customHeight="1">
      <c r="A85" s="336"/>
      <c r="B85" s="339"/>
      <c r="C85" s="337"/>
      <c r="D85" s="337"/>
      <c r="E85" s="337"/>
      <c r="F85" s="337"/>
      <c r="G85" s="337"/>
      <c r="H85" s="337"/>
      <c r="I85" s="337"/>
      <c r="J85" s="337"/>
    </row>
    <row r="86" spans="1:15" s="311" customFormat="1" ht="15.6" customHeight="1">
      <c r="A86" s="336"/>
      <c r="B86" s="378" t="s">
        <v>345</v>
      </c>
      <c r="C86" s="389"/>
      <c r="D86" s="397"/>
      <c r="E86" s="338"/>
      <c r="F86" s="378" t="s">
        <v>346</v>
      </c>
      <c r="G86" s="396"/>
      <c r="H86" s="396"/>
      <c r="I86" s="396"/>
      <c r="J86" s="397"/>
    </row>
    <row r="87" spans="1:15" s="311" customFormat="1" ht="15.6" customHeight="1" thickBot="1">
      <c r="A87" s="336"/>
      <c r="B87" s="1324" t="s">
        <v>354</v>
      </c>
      <c r="C87" s="367" t="s">
        <v>355</v>
      </c>
      <c r="D87" s="392"/>
      <c r="E87" s="338"/>
      <c r="F87" s="1324" t="s">
        <v>354</v>
      </c>
      <c r="G87" s="338" t="s">
        <v>349</v>
      </c>
      <c r="H87" s="338"/>
      <c r="I87" s="338" t="s">
        <v>356</v>
      </c>
      <c r="J87" s="394"/>
    </row>
    <row r="88" spans="1:15" s="311" customFormat="1" ht="15.6" customHeight="1">
      <c r="A88" s="336"/>
      <c r="B88" s="1324"/>
      <c r="C88" s="1334" t="s">
        <v>357</v>
      </c>
      <c r="D88" s="392"/>
      <c r="E88" s="338"/>
      <c r="F88" s="1324"/>
      <c r="G88" s="1336" t="s">
        <v>358</v>
      </c>
      <c r="H88" s="1319" t="s">
        <v>359</v>
      </c>
      <c r="I88" s="1326" t="s">
        <v>360</v>
      </c>
      <c r="J88" s="394"/>
    </row>
    <row r="89" spans="1:15" s="311" customFormat="1" ht="15.6" customHeight="1" thickBot="1">
      <c r="A89" s="336"/>
      <c r="B89" s="1324"/>
      <c r="C89" s="1335"/>
      <c r="D89" s="392"/>
      <c r="E89" s="338"/>
      <c r="F89" s="1324"/>
      <c r="G89" s="1337"/>
      <c r="H89" s="1319"/>
      <c r="I89" s="1338"/>
      <c r="J89" s="394"/>
    </row>
    <row r="90" spans="1:15" s="311" customFormat="1" ht="15.6" customHeight="1">
      <c r="A90" s="336"/>
      <c r="B90" s="402"/>
      <c r="C90" s="372" t="s">
        <v>361</v>
      </c>
      <c r="D90" s="392"/>
      <c r="E90" s="338"/>
      <c r="F90" s="402"/>
      <c r="G90" s="338"/>
      <c r="H90" s="338"/>
      <c r="I90" s="338"/>
      <c r="J90" s="394"/>
    </row>
    <row r="91" spans="1:15" s="311" customFormat="1" ht="15.6" customHeight="1" thickBot="1">
      <c r="A91" s="336"/>
      <c r="B91" s="1325" t="s">
        <v>362</v>
      </c>
      <c r="C91" s="338" t="s">
        <v>363</v>
      </c>
      <c r="D91" s="392"/>
      <c r="E91" s="338"/>
      <c r="F91" s="1325" t="s">
        <v>362</v>
      </c>
      <c r="G91" s="338" t="s">
        <v>349</v>
      </c>
      <c r="H91" s="338"/>
      <c r="I91" s="338" t="s">
        <v>356</v>
      </c>
      <c r="J91" s="392"/>
    </row>
    <row r="92" spans="1:15" s="311" customFormat="1" ht="15.6" customHeight="1" thickBot="1">
      <c r="A92" s="336"/>
      <c r="B92" s="1325"/>
      <c r="C92" s="430" t="s">
        <v>364</v>
      </c>
      <c r="D92" s="392"/>
      <c r="E92" s="338"/>
      <c r="F92" s="1325"/>
      <c r="G92" s="1320" t="s">
        <v>365</v>
      </c>
      <c r="H92" s="1319" t="s">
        <v>359</v>
      </c>
      <c r="I92" s="1326" t="s">
        <v>366</v>
      </c>
      <c r="J92" s="398"/>
      <c r="M92" s="368"/>
      <c r="N92" s="368"/>
      <c r="O92" s="368"/>
    </row>
    <row r="93" spans="1:15" s="311" customFormat="1" ht="15.6" customHeight="1">
      <c r="A93" s="336"/>
      <c r="B93" s="1325"/>
      <c r="C93" s="1328" t="s">
        <v>367</v>
      </c>
      <c r="D93" s="392"/>
      <c r="E93" s="338"/>
      <c r="F93" s="1325"/>
      <c r="G93" s="1321"/>
      <c r="H93" s="1319"/>
      <c r="I93" s="1327"/>
      <c r="J93" s="398"/>
      <c r="M93" s="368"/>
      <c r="N93" s="368"/>
      <c r="O93" s="368"/>
    </row>
    <row r="94" spans="1:15" s="311" customFormat="1" ht="15.6" customHeight="1" thickBot="1">
      <c r="A94" s="336"/>
      <c r="B94" s="1325"/>
      <c r="C94" s="1329"/>
      <c r="D94" s="392"/>
      <c r="E94" s="338"/>
      <c r="F94" s="1325"/>
      <c r="G94" s="369" t="s">
        <v>368</v>
      </c>
      <c r="H94" s="1319"/>
      <c r="I94" s="370" t="s">
        <v>369</v>
      </c>
      <c r="J94" s="392"/>
    </row>
    <row r="95" spans="1:15" s="311" customFormat="1" ht="15.6" customHeight="1">
      <c r="A95" s="336"/>
      <c r="B95" s="395"/>
      <c r="C95" s="387"/>
      <c r="D95" s="388"/>
      <c r="E95" s="337"/>
      <c r="F95" s="386"/>
      <c r="G95" s="399"/>
      <c r="H95" s="400"/>
      <c r="I95" s="400"/>
      <c r="J95" s="401"/>
    </row>
    <row r="96" spans="1:15" s="311" customFormat="1" ht="15.6" customHeight="1">
      <c r="A96" s="336"/>
      <c r="B96" s="339"/>
      <c r="C96" s="337"/>
      <c r="D96" s="337"/>
      <c r="E96" s="337"/>
      <c r="F96" s="337"/>
      <c r="H96" s="338"/>
      <c r="I96" s="338"/>
      <c r="J96" s="338"/>
    </row>
    <row r="97" spans="1:20" s="311" customFormat="1" ht="15.6" customHeight="1">
      <c r="A97" s="336" t="s">
        <v>86</v>
      </c>
      <c r="B97" s="337" t="s">
        <v>370</v>
      </c>
      <c r="C97" s="338"/>
      <c r="D97" s="337"/>
      <c r="E97" s="337"/>
      <c r="F97" s="337"/>
      <c r="G97" s="337"/>
      <c r="H97" s="337"/>
      <c r="I97" s="337"/>
      <c r="J97" s="337"/>
    </row>
    <row r="98" spans="1:20" s="311" customFormat="1" ht="15.6" customHeight="1">
      <c r="A98" s="336"/>
      <c r="B98" s="337" t="s">
        <v>371</v>
      </c>
      <c r="C98" s="338"/>
      <c r="D98" s="337"/>
      <c r="E98" s="337"/>
      <c r="F98" s="337"/>
      <c r="G98" s="337"/>
      <c r="H98" s="337"/>
      <c r="I98" s="337"/>
      <c r="J98" s="337"/>
    </row>
    <row r="99" spans="1:20" s="311" customFormat="1" ht="31.35" customHeight="1">
      <c r="A99" s="336"/>
      <c r="B99" s="336" t="s">
        <v>318</v>
      </c>
      <c r="C99" s="1291" t="s">
        <v>372</v>
      </c>
      <c r="D99" s="1291"/>
      <c r="E99" s="1291"/>
      <c r="F99" s="1291"/>
      <c r="G99" s="1291"/>
      <c r="H99" s="1291"/>
      <c r="I99" s="1291"/>
      <c r="J99" s="1291"/>
    </row>
    <row r="100" spans="1:20" s="311" customFormat="1" ht="33" customHeight="1">
      <c r="A100" s="336"/>
      <c r="B100" s="341" t="s">
        <v>341</v>
      </c>
      <c r="C100" s="1291" t="s">
        <v>373</v>
      </c>
      <c r="D100" s="1291"/>
      <c r="E100" s="1291"/>
      <c r="F100" s="1291"/>
      <c r="G100" s="1291"/>
      <c r="H100" s="1291"/>
      <c r="I100" s="1291"/>
      <c r="J100" s="1291"/>
    </row>
    <row r="101" spans="1:20" s="311" customFormat="1" ht="15.6" customHeight="1">
      <c r="A101" s="336"/>
      <c r="B101" s="336" t="s">
        <v>343</v>
      </c>
      <c r="C101" s="337" t="s">
        <v>374</v>
      </c>
      <c r="D101" s="337"/>
      <c r="E101" s="337"/>
      <c r="F101" s="337"/>
      <c r="G101" s="337"/>
      <c r="H101" s="337"/>
      <c r="I101" s="337"/>
      <c r="J101" s="337"/>
    </row>
    <row r="102" spans="1:20" s="311" customFormat="1" ht="15.6" customHeight="1">
      <c r="A102" s="336"/>
      <c r="B102" s="337" t="s">
        <v>375</v>
      </c>
      <c r="C102" s="338"/>
      <c r="D102" s="337"/>
      <c r="E102" s="337"/>
      <c r="F102" s="337"/>
      <c r="G102" s="337"/>
      <c r="H102" s="337"/>
      <c r="I102" s="337"/>
      <c r="J102" s="337"/>
    </row>
    <row r="103" spans="1:20" s="311" customFormat="1" ht="15" customHeight="1">
      <c r="A103" s="336"/>
      <c r="B103" s="342" t="s">
        <v>190</v>
      </c>
      <c r="C103" s="1318" t="s">
        <v>376</v>
      </c>
      <c r="D103" s="1318"/>
      <c r="E103" s="1318"/>
      <c r="F103" s="1318"/>
      <c r="G103" s="1318"/>
      <c r="H103" s="1318"/>
      <c r="I103" s="1318"/>
      <c r="J103" s="337"/>
    </row>
    <row r="104" spans="1:20" s="311" customFormat="1" ht="15.6" customHeight="1">
      <c r="A104" s="336"/>
      <c r="B104" s="339"/>
      <c r="C104" s="337"/>
      <c r="D104" s="337"/>
      <c r="E104" s="337"/>
      <c r="F104" s="337"/>
      <c r="G104" s="337"/>
      <c r="H104" s="337"/>
      <c r="I104" s="337"/>
      <c r="J104" s="337"/>
    </row>
    <row r="105" spans="1:20" s="311" customFormat="1" ht="15.6" customHeight="1">
      <c r="A105" s="336" t="s">
        <v>87</v>
      </c>
      <c r="B105" s="337" t="s">
        <v>370</v>
      </c>
      <c r="C105" s="338"/>
      <c r="D105" s="337"/>
      <c r="E105" s="337"/>
      <c r="F105" s="337"/>
      <c r="G105" s="337"/>
      <c r="H105" s="337"/>
      <c r="I105" s="337"/>
      <c r="J105" s="337"/>
      <c r="R105" s="1309"/>
      <c r="S105" s="1310"/>
      <c r="T105" s="1310"/>
    </row>
    <row r="106" spans="1:20" s="311" customFormat="1" ht="15.6" customHeight="1">
      <c r="A106" s="336"/>
      <c r="B106" s="337" t="s">
        <v>371</v>
      </c>
      <c r="C106" s="338"/>
      <c r="D106" s="337"/>
      <c r="E106" s="337"/>
      <c r="F106" s="337"/>
      <c r="G106" s="337"/>
      <c r="H106" s="337"/>
      <c r="I106" s="337"/>
      <c r="J106" s="337"/>
    </row>
    <row r="107" spans="1:20" s="311" customFormat="1" ht="31.35" customHeight="1">
      <c r="A107" s="336"/>
      <c r="B107" s="336" t="s">
        <v>318</v>
      </c>
      <c r="C107" s="1291" t="s">
        <v>377</v>
      </c>
      <c r="D107" s="1291"/>
      <c r="E107" s="1291"/>
      <c r="F107" s="1291"/>
      <c r="G107" s="1291"/>
      <c r="H107" s="1291"/>
      <c r="I107" s="1291"/>
      <c r="J107" s="1291"/>
    </row>
    <row r="108" spans="1:20" s="311" customFormat="1" ht="32.450000000000003" customHeight="1">
      <c r="A108" s="336"/>
      <c r="B108" s="341" t="s">
        <v>341</v>
      </c>
      <c r="C108" s="1291" t="s">
        <v>378</v>
      </c>
      <c r="D108" s="1291"/>
      <c r="E108" s="1291"/>
      <c r="F108" s="1291"/>
      <c r="G108" s="1291"/>
      <c r="H108" s="1291"/>
      <c r="I108" s="1291"/>
      <c r="J108" s="1291"/>
    </row>
    <row r="109" spans="1:20" s="311" customFormat="1" ht="15.6" customHeight="1">
      <c r="A109" s="336"/>
      <c r="B109" s="336" t="s">
        <v>343</v>
      </c>
      <c r="C109" s="337" t="s">
        <v>379</v>
      </c>
      <c r="D109" s="337"/>
      <c r="E109" s="337"/>
      <c r="F109" s="337"/>
      <c r="G109" s="337"/>
      <c r="H109" s="337"/>
      <c r="I109" s="337"/>
      <c r="J109" s="337"/>
    </row>
    <row r="110" spans="1:20" s="311" customFormat="1" ht="15.6" customHeight="1">
      <c r="A110" s="336"/>
      <c r="B110" s="337" t="s">
        <v>375</v>
      </c>
      <c r="C110" s="338"/>
      <c r="D110" s="337"/>
      <c r="E110" s="337"/>
      <c r="F110" s="337"/>
      <c r="G110" s="337"/>
      <c r="H110" s="337"/>
      <c r="I110" s="337"/>
      <c r="J110" s="337"/>
    </row>
    <row r="111" spans="1:20" s="311" customFormat="1" ht="15" customHeight="1">
      <c r="A111" s="336"/>
      <c r="B111" s="342" t="s">
        <v>190</v>
      </c>
      <c r="C111" s="1318" t="s">
        <v>376</v>
      </c>
      <c r="D111" s="1318"/>
      <c r="E111" s="1318"/>
      <c r="F111" s="1318"/>
      <c r="G111" s="1318"/>
      <c r="H111" s="1318"/>
      <c r="I111" s="1318"/>
      <c r="J111" s="337"/>
    </row>
    <row r="112" spans="1:20" s="311" customFormat="1" ht="15.6" customHeight="1">
      <c r="A112" s="336"/>
      <c r="B112" s="339"/>
      <c r="C112" s="337"/>
      <c r="D112" s="337"/>
      <c r="E112" s="337"/>
      <c r="F112" s="337"/>
      <c r="G112" s="337"/>
      <c r="H112" s="337"/>
      <c r="I112" s="337"/>
      <c r="J112" s="337"/>
    </row>
    <row r="113" spans="1:10" s="311" customFormat="1" ht="32.450000000000003" customHeight="1">
      <c r="A113" s="336" t="s">
        <v>380</v>
      </c>
      <c r="B113" s="1291" t="s">
        <v>381</v>
      </c>
      <c r="C113" s="1291"/>
      <c r="D113" s="1291"/>
      <c r="E113" s="1291"/>
      <c r="F113" s="1291"/>
      <c r="G113" s="1291"/>
      <c r="H113" s="1291"/>
      <c r="I113" s="1291"/>
      <c r="J113" s="337"/>
    </row>
    <row r="114" spans="1:10" s="311" customFormat="1" ht="15.6" customHeight="1">
      <c r="A114" s="336"/>
      <c r="B114" s="339" t="s">
        <v>382</v>
      </c>
      <c r="C114" s="337"/>
      <c r="D114" s="337"/>
      <c r="E114" s="337"/>
      <c r="F114" s="337"/>
      <c r="G114" s="337"/>
      <c r="H114" s="337"/>
      <c r="I114" s="337"/>
      <c r="J114" s="337"/>
    </row>
    <row r="115" spans="1:10" s="311" customFormat="1" ht="15.6" customHeight="1">
      <c r="A115" s="336"/>
      <c r="B115" s="339" t="s">
        <v>383</v>
      </c>
      <c r="C115" s="337"/>
      <c r="D115" s="337"/>
      <c r="E115" s="337"/>
      <c r="F115" s="337"/>
      <c r="G115" s="337"/>
      <c r="H115" s="337"/>
      <c r="I115" s="337"/>
      <c r="J115" s="337"/>
    </row>
    <row r="116" spans="1:10" s="311" customFormat="1" ht="15.6" customHeight="1">
      <c r="A116" s="336"/>
      <c r="B116" s="336" t="s">
        <v>318</v>
      </c>
      <c r="C116" s="337" t="s">
        <v>384</v>
      </c>
      <c r="D116" s="337"/>
      <c r="E116" s="337"/>
      <c r="F116" s="337"/>
      <c r="G116" s="337"/>
      <c r="H116" s="337"/>
      <c r="I116" s="337"/>
      <c r="J116" s="337"/>
    </row>
    <row r="117" spans="1:10" s="311" customFormat="1" ht="15.6" customHeight="1">
      <c r="A117" s="336"/>
      <c r="B117" s="341" t="s">
        <v>341</v>
      </c>
      <c r="C117" s="337" t="s">
        <v>385</v>
      </c>
      <c r="D117" s="337"/>
      <c r="E117" s="337"/>
      <c r="F117" s="337"/>
      <c r="G117" s="337"/>
      <c r="H117" s="337"/>
      <c r="I117" s="337"/>
      <c r="J117" s="337"/>
    </row>
    <row r="118" spans="1:10" s="311" customFormat="1" ht="15.6" customHeight="1">
      <c r="A118" s="336"/>
      <c r="B118" s="336" t="s">
        <v>343</v>
      </c>
      <c r="C118" s="337" t="s">
        <v>386</v>
      </c>
      <c r="D118" s="337"/>
      <c r="E118" s="337"/>
      <c r="F118" s="337"/>
      <c r="G118" s="337"/>
      <c r="H118" s="337"/>
      <c r="I118" s="337"/>
      <c r="J118" s="337"/>
    </row>
    <row r="119" spans="1:10" s="311" customFormat="1" ht="15.6" customHeight="1">
      <c r="A119" s="336"/>
      <c r="B119" s="342" t="s">
        <v>190</v>
      </c>
      <c r="C119" s="1318" t="s">
        <v>387</v>
      </c>
      <c r="D119" s="1318"/>
      <c r="E119" s="1318"/>
      <c r="F119" s="1318"/>
      <c r="G119" s="1318"/>
      <c r="H119" s="1318"/>
      <c r="I119" s="1318"/>
      <c r="J119" s="337"/>
    </row>
    <row r="120" spans="1:10" s="311" customFormat="1" ht="15.6" customHeight="1">
      <c r="A120" s="336"/>
      <c r="B120" s="313"/>
      <c r="C120" s="338"/>
      <c r="D120" s="371"/>
      <c r="E120" s="371"/>
      <c r="F120" s="371"/>
      <c r="G120" s="371"/>
      <c r="H120" s="371"/>
      <c r="I120" s="371"/>
      <c r="J120" s="337"/>
    </row>
    <row r="121" spans="1:10" s="311" customFormat="1" ht="15.6" customHeight="1">
      <c r="A121" s="336"/>
      <c r="B121" s="378" t="s">
        <v>345</v>
      </c>
      <c r="C121" s="379"/>
      <c r="D121" s="381"/>
      <c r="E121" s="18"/>
      <c r="F121" s="378" t="s">
        <v>346</v>
      </c>
      <c r="G121" s="396"/>
      <c r="H121" s="396"/>
      <c r="I121" s="396"/>
      <c r="J121" s="397"/>
    </row>
    <row r="122" spans="1:10" s="311" customFormat="1" ht="15.6" customHeight="1" thickBot="1">
      <c r="A122" s="336"/>
      <c r="B122" s="382"/>
      <c r="C122" s="366" t="s">
        <v>355</v>
      </c>
      <c r="D122" s="384"/>
      <c r="E122" s="29"/>
      <c r="F122" s="415"/>
      <c r="G122" s="338"/>
      <c r="H122" s="371"/>
      <c r="I122" s="371"/>
      <c r="J122" s="394"/>
    </row>
    <row r="123" spans="1:10" s="311" customFormat="1" ht="15.6" customHeight="1" thickBot="1">
      <c r="A123" s="336"/>
      <c r="B123" s="422"/>
      <c r="C123" s="360"/>
      <c r="D123" s="384"/>
      <c r="E123" s="29"/>
      <c r="F123" s="415"/>
      <c r="G123" s="411" t="s">
        <v>356</v>
      </c>
      <c r="H123" s="405"/>
      <c r="I123" s="406"/>
      <c r="J123" s="394"/>
    </row>
    <row r="124" spans="1:10" s="311" customFormat="1" ht="15.6" customHeight="1" thickBot="1">
      <c r="A124" s="336"/>
      <c r="B124" s="391"/>
      <c r="C124" s="404"/>
      <c r="D124" s="384"/>
      <c r="E124" s="29"/>
      <c r="F124" s="416"/>
      <c r="G124" s="1332"/>
      <c r="H124" s="409"/>
      <c r="I124" s="407"/>
      <c r="J124" s="394"/>
    </row>
    <row r="125" spans="1:10" s="311" customFormat="1" ht="15.6" customHeight="1" thickBot="1">
      <c r="A125" s="336"/>
      <c r="B125" s="423"/>
      <c r="C125" s="337"/>
      <c r="D125" s="394"/>
      <c r="E125" s="337"/>
      <c r="F125" s="415"/>
      <c r="G125" s="1333"/>
      <c r="H125" s="410"/>
      <c r="I125" s="408"/>
      <c r="J125" s="394"/>
    </row>
    <row r="126" spans="1:10" s="311" customFormat="1" ht="15.6" customHeight="1" thickBot="1">
      <c r="A126" s="336"/>
      <c r="B126" s="423"/>
      <c r="C126" s="338" t="s">
        <v>349</v>
      </c>
      <c r="D126" s="394"/>
      <c r="E126" s="337"/>
      <c r="F126" s="415"/>
      <c r="G126" s="428"/>
      <c r="H126" s="371"/>
      <c r="I126" s="371"/>
      <c r="J126" s="394"/>
    </row>
    <row r="127" spans="1:10" s="311" customFormat="1" ht="15.6" customHeight="1" thickBot="1">
      <c r="A127" s="336"/>
      <c r="B127" s="393"/>
      <c r="C127" s="403"/>
      <c r="D127" s="424"/>
      <c r="E127" s="371"/>
      <c r="F127" s="415"/>
      <c r="G127" s="476"/>
      <c r="H127" s="371"/>
      <c r="I127" s="371"/>
      <c r="J127" s="394"/>
    </row>
    <row r="128" spans="1:10" s="311" customFormat="1" ht="15.6" customHeight="1" thickBot="1">
      <c r="A128" s="336"/>
      <c r="B128" s="425"/>
      <c r="C128" s="1330" t="s">
        <v>356</v>
      </c>
      <c r="D128" s="424"/>
      <c r="E128" s="371"/>
      <c r="F128" s="415"/>
      <c r="G128" s="429" t="s">
        <v>349</v>
      </c>
      <c r="H128" s="371"/>
      <c r="I128" s="371"/>
      <c r="J128" s="394"/>
    </row>
    <row r="129" spans="1:20" s="313" customFormat="1" ht="15.6" customHeight="1" thickBot="1">
      <c r="B129" s="425"/>
      <c r="C129" s="1331"/>
      <c r="D129" s="418"/>
      <c r="F129" s="417"/>
      <c r="J129" s="418"/>
    </row>
    <row r="130" spans="1:20" s="313" customFormat="1" ht="15.6" customHeight="1">
      <c r="B130" s="426"/>
      <c r="C130" s="427"/>
      <c r="D130" s="421"/>
      <c r="F130" s="419"/>
      <c r="G130" s="420"/>
      <c r="H130" s="420"/>
      <c r="I130" s="420"/>
      <c r="J130" s="421"/>
    </row>
    <row r="131" spans="1:20" s="311" customFormat="1" ht="15.6" customHeight="1">
      <c r="A131" s="336"/>
      <c r="B131" s="377"/>
      <c r="C131" s="358"/>
      <c r="D131" s="337"/>
      <c r="E131" s="337"/>
      <c r="F131" s="337"/>
      <c r="G131" s="337"/>
      <c r="H131" s="337"/>
      <c r="I131" s="337"/>
      <c r="J131" s="337"/>
    </row>
    <row r="132" spans="1:20" s="311" customFormat="1" ht="15.6" customHeight="1">
      <c r="A132" s="336" t="s">
        <v>98</v>
      </c>
      <c r="B132" s="337" t="s">
        <v>388</v>
      </c>
      <c r="C132" s="358"/>
      <c r="D132" s="337"/>
      <c r="E132" s="337"/>
      <c r="F132" s="337"/>
      <c r="G132" s="337"/>
      <c r="H132" s="337"/>
      <c r="I132" s="337"/>
      <c r="J132" s="337"/>
    </row>
    <row r="133" spans="1:20" s="311" customFormat="1" ht="15.6" customHeight="1">
      <c r="A133" s="336"/>
      <c r="B133" s="337" t="s">
        <v>389</v>
      </c>
      <c r="C133" s="337"/>
      <c r="D133" s="337"/>
      <c r="E133" s="337"/>
      <c r="F133" s="337"/>
      <c r="G133" s="337"/>
      <c r="H133" s="337"/>
      <c r="I133" s="337"/>
      <c r="J133" s="337"/>
    </row>
    <row r="134" spans="1:20" s="311" customFormat="1" ht="13.7" customHeight="1">
      <c r="A134" s="336"/>
      <c r="B134" s="336" t="s">
        <v>318</v>
      </c>
      <c r="C134" s="337" t="s">
        <v>390</v>
      </c>
      <c r="D134" s="337"/>
      <c r="E134" s="337"/>
      <c r="F134" s="337"/>
      <c r="G134" s="337"/>
      <c r="H134" s="337"/>
      <c r="I134" s="337"/>
      <c r="J134" s="337"/>
    </row>
    <row r="135" spans="1:20" s="311" customFormat="1" ht="13.7" customHeight="1">
      <c r="A135" s="343"/>
      <c r="B135" s="341" t="s">
        <v>341</v>
      </c>
      <c r="C135" s="337" t="s">
        <v>391</v>
      </c>
      <c r="D135" s="344"/>
      <c r="E135" s="344"/>
      <c r="F135" s="344"/>
      <c r="G135" s="344"/>
      <c r="H135" s="344"/>
      <c r="I135" s="344"/>
      <c r="J135" s="344"/>
    </row>
    <row r="136" spans="1:20" s="311" customFormat="1" ht="13.7" customHeight="1">
      <c r="A136" s="314"/>
      <c r="B136" s="336" t="s">
        <v>343</v>
      </c>
      <c r="C136" s="337" t="s">
        <v>392</v>
      </c>
      <c r="D136" s="344"/>
      <c r="E136" s="344"/>
      <c r="F136" s="344"/>
      <c r="G136" s="344"/>
      <c r="H136" s="344"/>
      <c r="I136" s="344"/>
      <c r="J136" s="344"/>
    </row>
    <row r="137" spans="1:20" s="311" customFormat="1" ht="13.7" customHeight="1">
      <c r="A137" s="314"/>
      <c r="B137" s="337" t="s">
        <v>393</v>
      </c>
      <c r="C137" s="344"/>
      <c r="D137" s="344"/>
      <c r="E137" s="344"/>
      <c r="F137" s="344"/>
      <c r="G137" s="344"/>
      <c r="H137" s="344"/>
      <c r="I137" s="344"/>
      <c r="J137" s="344"/>
    </row>
    <row r="138" spans="1:20" s="311" customFormat="1" ht="13.7" customHeight="1">
      <c r="A138" s="314"/>
      <c r="B138" s="337" t="s">
        <v>394</v>
      </c>
      <c r="C138" s="344"/>
      <c r="D138" s="344"/>
      <c r="E138" s="344"/>
      <c r="F138" s="344"/>
      <c r="G138" s="344"/>
      <c r="H138" s="344"/>
      <c r="I138" s="344"/>
      <c r="J138" s="344"/>
    </row>
    <row r="139" spans="1:20" s="311" customFormat="1" ht="13.7" customHeight="1">
      <c r="A139" s="336"/>
      <c r="B139" s="342" t="s">
        <v>190</v>
      </c>
      <c r="C139" s="1318" t="s">
        <v>395</v>
      </c>
      <c r="D139" s="1318"/>
      <c r="E139" s="1318"/>
      <c r="F139" s="1318"/>
      <c r="G139" s="1318"/>
      <c r="H139" s="1318"/>
      <c r="I139" s="1318"/>
      <c r="J139" s="337"/>
    </row>
    <row r="140" spans="1:20" ht="13.7" customHeight="1">
      <c r="A140" s="314"/>
      <c r="B140" s="345" t="s">
        <v>396</v>
      </c>
      <c r="C140" s="313"/>
      <c r="D140" s="313"/>
      <c r="E140" s="313"/>
      <c r="F140" s="313"/>
      <c r="G140" s="313"/>
      <c r="H140" s="313"/>
      <c r="I140" s="313"/>
      <c r="J140" s="313"/>
    </row>
    <row r="141" spans="1:20" ht="13.7" customHeight="1">
      <c r="A141" s="314"/>
      <c r="B141" s="431" t="s">
        <v>397</v>
      </c>
      <c r="C141" s="367" t="s">
        <v>398</v>
      </c>
      <c r="D141" s="338"/>
      <c r="E141" s="338"/>
      <c r="F141" s="338"/>
      <c r="G141" s="338"/>
      <c r="H141" s="338"/>
      <c r="I141" s="338"/>
      <c r="J141" s="313"/>
    </row>
    <row r="142" spans="1:20" ht="16.7" customHeight="1">
      <c r="A142" s="314"/>
      <c r="B142" s="432" t="s">
        <v>399</v>
      </c>
      <c r="C142" s="1290" t="s">
        <v>400</v>
      </c>
      <c r="D142" s="1290"/>
      <c r="E142" s="1290"/>
      <c r="F142" s="1290"/>
      <c r="G142" s="1290"/>
      <c r="H142" s="1290"/>
      <c r="I142" s="1290"/>
      <c r="J142" s="1290"/>
    </row>
    <row r="143" spans="1:20" ht="16.350000000000001" customHeight="1">
      <c r="A143" s="314"/>
      <c r="B143" s="336"/>
      <c r="C143" s="1290"/>
      <c r="D143" s="1290"/>
      <c r="E143" s="1290"/>
      <c r="F143" s="1290"/>
      <c r="G143" s="1290"/>
      <c r="H143" s="1290"/>
      <c r="I143" s="1290"/>
      <c r="J143" s="1290"/>
    </row>
    <row r="144" spans="1:20" ht="18" customHeight="1">
      <c r="A144" s="338"/>
      <c r="B144" s="367" t="s">
        <v>401</v>
      </c>
      <c r="C144" s="338"/>
      <c r="D144" s="338"/>
      <c r="E144" s="338"/>
      <c r="F144" s="338"/>
      <c r="G144" s="338"/>
      <c r="H144" s="338"/>
      <c r="I144" s="338"/>
      <c r="J144" s="313"/>
      <c r="K144" s="311"/>
      <c r="L144" s="311"/>
      <c r="R144" s="311"/>
      <c r="S144" s="311"/>
      <c r="T144" s="311"/>
    </row>
    <row r="145" spans="1:30" ht="13.7" customHeight="1">
      <c r="A145" s="314"/>
      <c r="B145" s="431" t="s">
        <v>397</v>
      </c>
      <c r="C145" s="367" t="s">
        <v>402</v>
      </c>
      <c r="D145" s="338"/>
      <c r="E145" s="338"/>
      <c r="F145" s="338"/>
      <c r="G145" s="338"/>
      <c r="H145" s="338"/>
      <c r="I145" s="338"/>
      <c r="J145" s="313"/>
    </row>
    <row r="146" spans="1:30" ht="14.45" customHeight="1">
      <c r="A146" s="314"/>
      <c r="B146" s="431" t="s">
        <v>399</v>
      </c>
      <c r="C146" s="1291" t="s">
        <v>403</v>
      </c>
      <c r="D146" s="1291"/>
      <c r="E146" s="1291"/>
      <c r="F146" s="1291"/>
      <c r="G146" s="1291"/>
      <c r="H146" s="1291"/>
      <c r="I146" s="1291"/>
      <c r="J146" s="1291"/>
    </row>
    <row r="147" spans="1:30" ht="18" customHeight="1">
      <c r="A147" s="338"/>
      <c r="B147" s="338"/>
      <c r="C147" s="1291"/>
      <c r="D147" s="1291"/>
      <c r="E147" s="1291"/>
      <c r="F147" s="1291"/>
      <c r="G147" s="1291"/>
      <c r="H147" s="1291"/>
      <c r="I147" s="1291"/>
      <c r="J147" s="1291"/>
      <c r="K147" s="311"/>
      <c r="L147" s="311"/>
      <c r="M147" s="311"/>
      <c r="N147" s="311"/>
      <c r="O147" s="311"/>
      <c r="P147" s="311"/>
      <c r="Q147" s="311"/>
      <c r="R147" s="311"/>
      <c r="S147" s="311"/>
      <c r="T147" s="311"/>
      <c r="U147" s="311"/>
      <c r="V147" s="311"/>
      <c r="W147" s="311"/>
      <c r="X147" s="311"/>
      <c r="Y147" s="311"/>
      <c r="Z147" s="311"/>
      <c r="AA147" s="311"/>
      <c r="AB147" s="311"/>
      <c r="AC147" s="311"/>
      <c r="AD147" s="311"/>
    </row>
    <row r="148" spans="1:30" ht="18" customHeight="1">
      <c r="A148" s="338"/>
      <c r="B148" s="338"/>
      <c r="C148" s="1291"/>
      <c r="D148" s="1291"/>
      <c r="E148" s="1291"/>
      <c r="F148" s="1291"/>
      <c r="G148" s="1291"/>
      <c r="H148" s="1291"/>
      <c r="I148" s="1291"/>
      <c r="J148" s="1291"/>
      <c r="K148" s="311"/>
      <c r="L148" s="311"/>
      <c r="M148" s="311"/>
      <c r="N148" s="311"/>
      <c r="O148" s="311"/>
      <c r="P148" s="311"/>
      <c r="Q148" s="311"/>
      <c r="R148" s="311"/>
      <c r="S148" s="311"/>
      <c r="T148" s="311"/>
      <c r="U148" s="311"/>
      <c r="V148" s="311"/>
      <c r="W148" s="311"/>
      <c r="X148" s="311"/>
      <c r="Y148" s="311"/>
      <c r="Z148" s="311"/>
      <c r="AA148" s="311"/>
      <c r="AB148" s="311"/>
      <c r="AC148" s="311"/>
      <c r="AD148" s="311"/>
    </row>
    <row r="149" spans="1:30" ht="18" customHeight="1">
      <c r="A149" s="338"/>
      <c r="B149" s="338"/>
      <c r="C149" s="338"/>
      <c r="D149" s="338"/>
      <c r="E149" s="338"/>
      <c r="F149" s="338"/>
      <c r="G149" s="338"/>
      <c r="H149" s="358"/>
      <c r="I149" s="338"/>
      <c r="J149" s="338"/>
      <c r="K149" s="338"/>
      <c r="L149" s="338"/>
      <c r="M149" s="338"/>
      <c r="N149" s="338"/>
      <c r="O149" s="338"/>
      <c r="P149" s="338"/>
      <c r="Q149" s="338"/>
      <c r="R149" s="338"/>
      <c r="S149" s="338"/>
      <c r="T149" s="338"/>
      <c r="U149" s="338"/>
      <c r="V149" s="338"/>
      <c r="W149" s="338"/>
      <c r="X149" s="338"/>
      <c r="Y149" s="338"/>
      <c r="Z149" s="338"/>
      <c r="AA149" s="338"/>
      <c r="AB149" s="338"/>
      <c r="AC149" s="338"/>
      <c r="AD149" s="338"/>
    </row>
    <row r="150" spans="1:30" ht="18" customHeight="1">
      <c r="A150" s="311"/>
      <c r="B150" s="311"/>
      <c r="C150" s="338"/>
      <c r="D150" s="338"/>
      <c r="E150" s="338"/>
      <c r="F150" s="338"/>
      <c r="G150" s="338"/>
      <c r="H150" s="338"/>
      <c r="I150" s="338"/>
      <c r="J150" s="338"/>
      <c r="K150" s="338"/>
      <c r="L150" s="338"/>
      <c r="M150" s="338"/>
      <c r="N150" s="338"/>
      <c r="O150" s="338"/>
      <c r="P150" s="338"/>
      <c r="Q150" s="338"/>
      <c r="R150" s="338"/>
      <c r="S150" s="338"/>
      <c r="T150" s="338"/>
      <c r="U150" s="338"/>
      <c r="V150" s="338"/>
      <c r="W150" s="338"/>
      <c r="X150" s="338"/>
      <c r="Y150" s="338"/>
      <c r="Z150" s="338"/>
      <c r="AA150" s="338"/>
      <c r="AB150" s="338"/>
      <c r="AC150" s="338"/>
      <c r="AD150" s="338"/>
    </row>
    <row r="151" spans="1:30" ht="18" customHeight="1">
      <c r="A151" s="311"/>
      <c r="B151" s="311"/>
      <c r="C151" s="338"/>
      <c r="D151" s="338"/>
      <c r="E151" s="338"/>
      <c r="F151" s="338"/>
      <c r="G151" s="338"/>
      <c r="H151" s="338"/>
      <c r="I151" s="338"/>
      <c r="J151" s="338"/>
      <c r="K151" s="338"/>
      <c r="L151" s="338"/>
      <c r="M151" s="338"/>
      <c r="N151" s="338"/>
      <c r="O151" s="338"/>
      <c r="P151" s="338"/>
      <c r="Q151" s="338"/>
      <c r="R151" s="338"/>
      <c r="S151" s="338"/>
      <c r="T151" s="338"/>
      <c r="U151" s="338"/>
      <c r="V151" s="338"/>
      <c r="W151" s="338"/>
      <c r="X151" s="338"/>
      <c r="Y151" s="338"/>
      <c r="Z151" s="338"/>
      <c r="AA151" s="338"/>
      <c r="AB151" s="338"/>
      <c r="AC151" s="338"/>
      <c r="AD151" s="338"/>
    </row>
    <row r="152" spans="1:30" ht="18" customHeight="1"/>
    <row r="153" spans="1:30" ht="18" customHeight="1"/>
    <row r="154" spans="1:30" ht="18" customHeight="1"/>
  </sheetData>
  <sheetProtection algorithmName="SHA-512" hashValue="2UE/yPYKQWOEyn471JryjVgMQHn8olfTjT/0sZd+JGJeEzahQ6O03YTAxaakJTq1B7+bfA8d8lEBy6Wy/EI2ww==" saltValue="XkhHLI584qzVe7jh+LbT8Q==" spinCount="100000" sheet="1" formatCells="0" formatRows="0" autoFilter="0"/>
  <mergeCells count="104">
    <mergeCell ref="C22:C23"/>
    <mergeCell ref="B113:I113"/>
    <mergeCell ref="C128:C129"/>
    <mergeCell ref="G124:G125"/>
    <mergeCell ref="H49:I49"/>
    <mergeCell ref="C88:C89"/>
    <mergeCell ref="G88:G89"/>
    <mergeCell ref="I88:I89"/>
    <mergeCell ref="B87:B89"/>
    <mergeCell ref="B91:B94"/>
    <mergeCell ref="F50:G50"/>
    <mergeCell ref="H50:I50"/>
    <mergeCell ref="D54:E54"/>
    <mergeCell ref="F54:G54"/>
    <mergeCell ref="D33:E33"/>
    <mergeCell ref="F33:G33"/>
    <mergeCell ref="B39:B41"/>
    <mergeCell ref="C39:C41"/>
    <mergeCell ref="D39:E39"/>
    <mergeCell ref="C46:C47"/>
    <mergeCell ref="H54:I54"/>
    <mergeCell ref="H55:I55"/>
    <mergeCell ref="H57:I57"/>
    <mergeCell ref="F53:G53"/>
    <mergeCell ref="H53:I53"/>
    <mergeCell ref="C139:I139"/>
    <mergeCell ref="B69:I69"/>
    <mergeCell ref="B81:I81"/>
    <mergeCell ref="C103:I103"/>
    <mergeCell ref="C119:I119"/>
    <mergeCell ref="H88:H89"/>
    <mergeCell ref="G92:G93"/>
    <mergeCell ref="G77:G78"/>
    <mergeCell ref="C111:I111"/>
    <mergeCell ref="F87:F89"/>
    <mergeCell ref="F91:F94"/>
    <mergeCell ref="I92:I93"/>
    <mergeCell ref="H92:H94"/>
    <mergeCell ref="C93:C94"/>
    <mergeCell ref="C59:C60"/>
    <mergeCell ref="C107:J107"/>
    <mergeCell ref="C108:J108"/>
    <mergeCell ref="R105:T105"/>
    <mergeCell ref="D47:E47"/>
    <mergeCell ref="D49:E49"/>
    <mergeCell ref="F49:G49"/>
    <mergeCell ref="I77:I78"/>
    <mergeCell ref="H51:I51"/>
    <mergeCell ref="F51:G51"/>
    <mergeCell ref="D51:E51"/>
    <mergeCell ref="D59:I59"/>
    <mergeCell ref="D61:I61"/>
    <mergeCell ref="H75:I75"/>
    <mergeCell ref="D55:E55"/>
    <mergeCell ref="F55:G55"/>
    <mergeCell ref="D57:E57"/>
    <mergeCell ref="F57:G57"/>
    <mergeCell ref="D62:I62"/>
    <mergeCell ref="H47:I47"/>
    <mergeCell ref="D60:I60"/>
    <mergeCell ref="F47:G47"/>
    <mergeCell ref="D50:E50"/>
    <mergeCell ref="C83:J83"/>
    <mergeCell ref="C99:J99"/>
    <mergeCell ref="C100:J100"/>
    <mergeCell ref="D53:E53"/>
    <mergeCell ref="H3:I3"/>
    <mergeCell ref="D6:H6"/>
    <mergeCell ref="D7:H7"/>
    <mergeCell ref="D30:E30"/>
    <mergeCell ref="F30:G30"/>
    <mergeCell ref="H30:I30"/>
    <mergeCell ref="E20:I20"/>
    <mergeCell ref="D32:E32"/>
    <mergeCell ref="F32:G32"/>
    <mergeCell ref="H32:I32"/>
    <mergeCell ref="H23:I23"/>
    <mergeCell ref="D26:E26"/>
    <mergeCell ref="F26:G26"/>
    <mergeCell ref="H26:I26"/>
    <mergeCell ref="C142:J143"/>
    <mergeCell ref="C146:J148"/>
    <mergeCell ref="B11:B12"/>
    <mergeCell ref="C11:C12"/>
    <mergeCell ref="B20:B21"/>
    <mergeCell ref="B16:B17"/>
    <mergeCell ref="C16:C17"/>
    <mergeCell ref="H33:I33"/>
    <mergeCell ref="D46:E46"/>
    <mergeCell ref="F46:G46"/>
    <mergeCell ref="H46:I46"/>
    <mergeCell ref="D22:E22"/>
    <mergeCell ref="F22:G22"/>
    <mergeCell ref="H22:I22"/>
    <mergeCell ref="D29:E29"/>
    <mergeCell ref="H29:I29"/>
    <mergeCell ref="D25:E25"/>
    <mergeCell ref="F25:G25"/>
    <mergeCell ref="H25:I25"/>
    <mergeCell ref="H37:I37"/>
    <mergeCell ref="D23:E23"/>
    <mergeCell ref="F23:G23"/>
    <mergeCell ref="F29:G29"/>
    <mergeCell ref="C29:C30"/>
  </mergeCells>
  <phoneticPr fontId="2"/>
  <conditionalFormatting sqref="D12:D14">
    <cfRule type="containsText" dxfId="101" priority="128" operator="containsText" text="▲">
      <formula>NOT(ISERROR(SEARCH("▲",D12)))</formula>
    </cfRule>
  </conditionalFormatting>
  <conditionalFormatting sqref="D17">
    <cfRule type="containsText" dxfId="100" priority="53" operator="containsText" text="▲">
      <formula>NOT(ISERROR(SEARCH("▲",D17)))</formula>
    </cfRule>
  </conditionalFormatting>
  <conditionalFormatting sqref="D21:D22">
    <cfRule type="containsText" dxfId="99" priority="123" operator="containsText" text="▲">
      <formula>NOT(ISERROR(SEARCH("▲",D21)))</formula>
    </cfRule>
  </conditionalFormatting>
  <conditionalFormatting sqref="D24:D25">
    <cfRule type="containsText" dxfId="98" priority="27" operator="containsText" text="▲">
      <formula>NOT(ISERROR(SEARCH("▲",D24)))</formula>
    </cfRule>
  </conditionalFormatting>
  <conditionalFormatting sqref="D27">
    <cfRule type="containsText" dxfId="97" priority="26" operator="containsText" text="▲">
      <formula>NOT(ISERROR(SEARCH("▲",D27)))</formula>
    </cfRule>
  </conditionalFormatting>
  <conditionalFormatting sqref="D29">
    <cfRule type="containsText" dxfId="96" priority="21" operator="containsText" text="▲">
      <formula>NOT(ISERROR(SEARCH("▲",D29)))</formula>
    </cfRule>
  </conditionalFormatting>
  <conditionalFormatting sqref="D31:D32">
    <cfRule type="containsText" dxfId="95" priority="15" operator="containsText" text="▲">
      <formula>NOT(ISERROR(SEARCH("▲",D31)))</formula>
    </cfRule>
  </conditionalFormatting>
  <conditionalFormatting sqref="D34">
    <cfRule type="containsText" dxfId="94" priority="14" operator="containsText" text="▲">
      <formula>NOT(ISERROR(SEARCH("▲",D34)))</formula>
    </cfRule>
  </conditionalFormatting>
  <conditionalFormatting sqref="D42:D44">
    <cfRule type="containsText" dxfId="93" priority="52" operator="containsText" text="▲">
      <formula>NOT(ISERROR(SEARCH("▲",D42)))</formula>
    </cfRule>
  </conditionalFormatting>
  <conditionalFormatting sqref="D48:D49">
    <cfRule type="containsText" dxfId="92" priority="88" operator="containsText" text="▲">
      <formula>NOT(ISERROR(SEARCH("▲",D48)))</formula>
    </cfRule>
  </conditionalFormatting>
  <conditionalFormatting sqref="D52:D53">
    <cfRule type="containsText" dxfId="91" priority="7" operator="containsText" text="▲">
      <formula>NOT(ISERROR(SEARCH("▲",D52)))</formula>
    </cfRule>
  </conditionalFormatting>
  <conditionalFormatting sqref="D56:D57">
    <cfRule type="containsText" dxfId="90" priority="4" operator="containsText" text="▲">
      <formula>NOT(ISERROR(SEARCH("▲",D56)))</formula>
    </cfRule>
  </conditionalFormatting>
  <conditionalFormatting sqref="F12:F14">
    <cfRule type="containsText" dxfId="89" priority="126" operator="containsText" text="▲">
      <formula>NOT(ISERROR(SEARCH("▲",F12)))</formula>
    </cfRule>
  </conditionalFormatting>
  <conditionalFormatting sqref="F22">
    <cfRule type="containsText" dxfId="88" priority="29" operator="containsText" text="▲">
      <formula>NOT(ISERROR(SEARCH("▲",F22)))</formula>
    </cfRule>
  </conditionalFormatting>
  <conditionalFormatting sqref="F24:F25">
    <cfRule type="containsText" dxfId="87" priority="23" operator="containsText" text="▲">
      <formula>NOT(ISERROR(SEARCH("▲",F24)))</formula>
    </cfRule>
  </conditionalFormatting>
  <conditionalFormatting sqref="F27">
    <cfRule type="containsText" dxfId="86" priority="22" operator="containsText" text="▲">
      <formula>NOT(ISERROR(SEARCH("▲",F27)))</formula>
    </cfRule>
  </conditionalFormatting>
  <conditionalFormatting sqref="F29">
    <cfRule type="containsText" dxfId="85" priority="17" operator="containsText" text="▲">
      <formula>NOT(ISERROR(SEARCH("▲",F29)))</formula>
    </cfRule>
  </conditionalFormatting>
  <conditionalFormatting sqref="F31:F32">
    <cfRule type="containsText" dxfId="84" priority="11" operator="containsText" text="▲">
      <formula>NOT(ISERROR(SEARCH("▲",F31)))</formula>
    </cfRule>
  </conditionalFormatting>
  <conditionalFormatting sqref="F34">
    <cfRule type="containsText" dxfId="83" priority="10" operator="containsText" text="▲">
      <formula>NOT(ISERROR(SEARCH("▲",F34)))</formula>
    </cfRule>
  </conditionalFormatting>
  <conditionalFormatting sqref="F42:F44">
    <cfRule type="containsText" dxfId="82" priority="51" operator="containsText" text="▲">
      <formula>NOT(ISERROR(SEARCH("▲",F42)))</formula>
    </cfRule>
  </conditionalFormatting>
  <conditionalFormatting sqref="F48:F49">
    <cfRule type="containsText" dxfId="81" priority="9" operator="containsText" text="▲">
      <formula>NOT(ISERROR(SEARCH("▲",F48)))</formula>
    </cfRule>
  </conditionalFormatting>
  <conditionalFormatting sqref="F52:F53">
    <cfRule type="containsText" dxfId="80" priority="6" operator="containsText" text="▲">
      <formula>NOT(ISERROR(SEARCH("▲",F52)))</formula>
    </cfRule>
  </conditionalFormatting>
  <conditionalFormatting sqref="F56:F57">
    <cfRule type="containsText" dxfId="79" priority="3" operator="containsText" text="▲">
      <formula>NOT(ISERROR(SEARCH("▲",F56)))</formula>
    </cfRule>
  </conditionalFormatting>
  <conditionalFormatting sqref="H12:H14">
    <cfRule type="containsText" dxfId="78" priority="124" operator="containsText" text="▲">
      <formula>NOT(ISERROR(SEARCH("▲",H12)))</formula>
    </cfRule>
  </conditionalFormatting>
  <conditionalFormatting sqref="H22">
    <cfRule type="containsText" dxfId="77" priority="47" operator="containsText" text="▲">
      <formula>NOT(ISERROR(SEARCH("▲",H22)))</formula>
    </cfRule>
  </conditionalFormatting>
  <conditionalFormatting sqref="H24:H25">
    <cfRule type="containsText" dxfId="76" priority="25" operator="containsText" text="▲">
      <formula>NOT(ISERROR(SEARCH("▲",H24)))</formula>
    </cfRule>
  </conditionalFormatting>
  <conditionalFormatting sqref="H27">
    <cfRule type="containsText" dxfId="75" priority="24" operator="containsText" text="▲">
      <formula>NOT(ISERROR(SEARCH("▲",H27)))</formula>
    </cfRule>
  </conditionalFormatting>
  <conditionalFormatting sqref="H29">
    <cfRule type="containsText" dxfId="74" priority="19" operator="containsText" text="▲">
      <formula>NOT(ISERROR(SEARCH("▲",H29)))</formula>
    </cfRule>
  </conditionalFormatting>
  <conditionalFormatting sqref="H31:H32">
    <cfRule type="containsText" dxfId="73" priority="13" operator="containsText" text="▲">
      <formula>NOT(ISERROR(SEARCH("▲",H31)))</formula>
    </cfRule>
  </conditionalFormatting>
  <conditionalFormatting sqref="H34">
    <cfRule type="containsText" dxfId="72" priority="12" operator="containsText" text="▲">
      <formula>NOT(ISERROR(SEARCH("▲",H34)))</formula>
    </cfRule>
  </conditionalFormatting>
  <conditionalFormatting sqref="H42:H44">
    <cfRule type="containsText" dxfId="71" priority="50" operator="containsText" text="▲">
      <formula>NOT(ISERROR(SEARCH("▲",H42)))</formula>
    </cfRule>
  </conditionalFormatting>
  <conditionalFormatting sqref="H48:H49">
    <cfRule type="containsText" dxfId="70" priority="8" operator="containsText" text="▲">
      <formula>NOT(ISERROR(SEARCH("▲",H48)))</formula>
    </cfRule>
  </conditionalFormatting>
  <conditionalFormatting sqref="H52:H53">
    <cfRule type="containsText" dxfId="69" priority="5" operator="containsText" text="▲">
      <formula>NOT(ISERROR(SEARCH("▲",H52)))</formula>
    </cfRule>
  </conditionalFormatting>
  <conditionalFormatting sqref="H56:H57">
    <cfRule type="containsText" dxfId="68" priority="1" operator="containsText" text="▲">
      <formula>NOT(ISERROR(SEARCH("▲",H56)))</formula>
    </cfRule>
  </conditionalFormatting>
  <pageMargins left="0.31496062992125984" right="0.31496062992125984" top="0.55118110236220474" bottom="0.55118110236220474" header="0.31496062992125984" footer="0.31496062992125984"/>
  <pageSetup paperSize="9" orientation="portrait" r:id="rId1"/>
  <rowBreaks count="3" manualBreakCount="3">
    <brk id="35" max="9" man="1"/>
    <brk id="64" max="9" man="1"/>
    <brk id="104" max="9" man="1"/>
  </rowBreaks>
  <extLst>
    <ext xmlns:x14="http://schemas.microsoft.com/office/spreadsheetml/2009/9/main" uri="{CCE6A557-97BC-4b89-ADB6-D9C93CAAB3DF}">
      <x14:dataValidations xmlns:xm="http://schemas.microsoft.com/office/excel/2006/main" count="10">
        <x14:dataValidation type="list" allowBlank="1" showInputMessage="1" showErrorMessage="1" xr:uid="{4663D6AC-D444-47BE-87A0-510975B30B61}">
          <x14:formula1>
            <xm:f>別紙りすと!$A$3:$A$5</xm:f>
          </x14:formula1>
          <xm:sqref>B9</xm:sqref>
        </x14:dataValidation>
        <x14:dataValidation type="list" allowBlank="1" showInputMessage="1" showErrorMessage="1" xr:uid="{B357E278-43A4-4D7A-B662-4E9EBF28D9D7}">
          <x14:formula1>
            <xm:f>別紙りすと!$B$3:$B$5</xm:f>
          </x14:formula1>
          <xm:sqref>F12:F14 H12:H14 D17 D42:D44 H52 D24 D27 D31 D34 D52 F34 H34 F48 H24 H31 F31 F42:F44 H42:H44 D12:D14 H48 D48 H27 F27 F24 F52 F56 D56 H56</xm:sqref>
        </x14:dataValidation>
        <x14:dataValidation type="list" allowBlank="1" showInputMessage="1" showErrorMessage="1" xr:uid="{D76D49BB-6507-4F4B-917D-B7CCD91095CE}">
          <x14:formula1>
            <xm:f>別紙りすと!$C$3:$C$4</xm:f>
          </x14:formula1>
          <xm:sqref>E17</xm:sqref>
        </x14:dataValidation>
        <x14:dataValidation type="list" allowBlank="1" showInputMessage="1" showErrorMessage="1" xr:uid="{10933664-BEAF-4416-9461-0B4950824C28}">
          <x14:formula1>
            <xm:f>別紙りすと!$D$3:$D$12</xm:f>
          </x14:formula1>
          <xm:sqref>G17</xm:sqref>
        </x14:dataValidation>
        <x14:dataValidation type="list" allowBlank="1" showInputMessage="1" showErrorMessage="1" xr:uid="{03306809-3486-4E1A-8F42-ADC9B159BC0A}">
          <x14:formula1>
            <xm:f>別紙りすと!$D$3:$D$14</xm:f>
          </x14:formula1>
          <xm:sqref>I17</xm:sqref>
        </x14:dataValidation>
        <x14:dataValidation type="list" allowBlank="1" showInputMessage="1" showErrorMessage="1" xr:uid="{1431963B-F3E4-43BF-84CC-2A2E05B15045}">
          <x14:formula1>
            <xm:f>別紙りすと!$E$3:$E$14</xm:f>
          </x14:formula1>
          <xm:sqref>E31 I31 E27 E24 I24 I27 G27 G24 G31 E34 I34 G34</xm:sqref>
        </x14:dataValidation>
        <x14:dataValidation type="list" allowBlank="1" showInputMessage="1" showErrorMessage="1" xr:uid="{953D9C42-7EF9-4392-A212-A84BF3BCE7AC}">
          <x14:formula1>
            <xm:f>別紙りすと!$G$3:$G$13</xm:f>
          </x14:formula1>
          <xm:sqref>I48 E52 E48 G52 G48 I52 G56 E56 I56</xm:sqref>
        </x14:dataValidation>
        <x14:dataValidation type="list" allowBlank="1" showInputMessage="1" showErrorMessage="1" xr:uid="{FF67E6ED-CB83-4595-AC72-DA3C28CD832C}">
          <x14:formula1>
            <xm:f>別紙りすと!$I$3:$I$16</xm:f>
          </x14:formula1>
          <xm:sqref>D59:I62</xm:sqref>
        </x14:dataValidation>
        <x14:dataValidation type="list" allowBlank="1" showInputMessage="1" showErrorMessage="1" xr:uid="{C7EC532C-3FE0-4735-A8BC-8568888390B9}">
          <x14:formula1>
            <xm:f>別紙りすと!$H$3:$H$18</xm:f>
          </x14:formula1>
          <xm:sqref>D49:I49 D53:I53 D57:I57</xm:sqref>
        </x14:dataValidation>
        <x14:dataValidation type="list" allowBlank="1" showInputMessage="1" showErrorMessage="1" xr:uid="{CAD1F876-C8D7-44F9-A72E-33056024C566}">
          <x14:formula1>
            <xm:f>別紙りすと!$F$3:$F$4</xm:f>
          </x14:formula1>
          <xm:sqref>D39:E39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45308-F877-4142-9A9B-692D754410C0}">
  <sheetPr codeName="Sheet4"/>
  <dimension ref="A1:AN154"/>
  <sheetViews>
    <sheetView showGridLines="0" view="pageBreakPreview" topLeftCell="A143" zoomScaleNormal="80" zoomScaleSheetLayoutView="100" workbookViewId="0">
      <selection activeCell="U163" sqref="U163"/>
    </sheetView>
  </sheetViews>
  <sheetFormatPr defaultRowHeight="18.75"/>
  <cols>
    <col min="1" max="2" width="4.125" customWidth="1"/>
    <col min="3" max="3" width="21.875" customWidth="1"/>
    <col min="4" max="4" width="5" customWidth="1"/>
    <col min="5" max="5" width="14" customWidth="1"/>
    <col min="6" max="6" width="5" customWidth="1"/>
    <col min="7" max="7" width="14" customWidth="1"/>
    <col min="8" max="8" width="5" customWidth="1"/>
    <col min="9" max="9" width="14" customWidth="1"/>
    <col min="10" max="11" width="1.625" customWidth="1"/>
    <col min="12" max="12" width="4.375" customWidth="1"/>
    <col min="13" max="39" width="3" customWidth="1"/>
    <col min="40" max="40" width="1.625" customWidth="1"/>
    <col min="41" max="45" width="3" customWidth="1"/>
  </cols>
  <sheetData>
    <row r="1" spans="1:28" ht="16.5" customHeight="1">
      <c r="A1" s="551" t="s">
        <v>788</v>
      </c>
    </row>
    <row r="2" spans="1:28" ht="5.45" customHeight="1" thickBot="1">
      <c r="A2" s="313"/>
      <c r="B2" s="313"/>
      <c r="C2" s="313"/>
      <c r="D2" s="313"/>
      <c r="E2" s="313"/>
      <c r="F2" s="313"/>
      <c r="G2" s="313"/>
      <c r="H2" s="313"/>
      <c r="I2" s="313"/>
      <c r="J2" s="313"/>
    </row>
    <row r="3" spans="1:28" ht="19.5" thickBot="1">
      <c r="A3" s="348" t="s">
        <v>315</v>
      </c>
      <c r="B3" s="312"/>
      <c r="C3" s="313"/>
      <c r="D3" s="313"/>
      <c r="E3" s="313"/>
      <c r="F3" s="350"/>
      <c r="G3" s="375" t="s">
        <v>906</v>
      </c>
      <c r="H3" s="1300"/>
      <c r="I3" s="1301"/>
      <c r="J3" s="313"/>
    </row>
    <row r="4" spans="1:28" ht="14.45" customHeight="1">
      <c r="A4" s="313"/>
      <c r="B4" s="313"/>
      <c r="C4" s="313"/>
      <c r="F4" s="547"/>
      <c r="G4" s="547"/>
      <c r="H4" s="177"/>
      <c r="I4" s="177"/>
    </row>
    <row r="5" spans="1:28" ht="14.45" customHeight="1" thickBot="1">
      <c r="A5" s="313"/>
      <c r="B5" s="313"/>
      <c r="C5" s="313"/>
      <c r="D5" s="548" t="s">
        <v>6</v>
      </c>
      <c r="E5" s="548"/>
      <c r="F5" s="549"/>
      <c r="G5" s="549"/>
      <c r="H5" s="543"/>
      <c r="I5" s="177"/>
    </row>
    <row r="6" spans="1:28" ht="15" customHeight="1">
      <c r="A6" s="313"/>
      <c r="B6" s="313"/>
      <c r="C6" s="314"/>
      <c r="D6" s="1302" t="s">
        <v>316</v>
      </c>
      <c r="E6" s="1303"/>
      <c r="F6" s="1303"/>
      <c r="G6" s="1303"/>
      <c r="H6" s="1304"/>
      <c r="I6" s="317"/>
      <c r="J6" s="316"/>
      <c r="K6" s="188"/>
      <c r="L6" s="188"/>
      <c r="M6" s="188"/>
      <c r="N6" s="188"/>
      <c r="O6" s="188"/>
      <c r="P6" s="188"/>
      <c r="Q6" s="188"/>
      <c r="R6" s="188"/>
      <c r="S6" s="188"/>
      <c r="T6" s="188"/>
      <c r="U6" s="188"/>
      <c r="V6" s="188"/>
      <c r="W6" s="188"/>
      <c r="X6" s="188"/>
      <c r="Y6" s="188"/>
      <c r="Z6" s="188"/>
      <c r="AA6" s="188"/>
      <c r="AB6" s="188"/>
    </row>
    <row r="7" spans="1:28" ht="15" customHeight="1" thickBot="1">
      <c r="A7" s="313"/>
      <c r="B7" s="313"/>
      <c r="C7" s="313"/>
      <c r="D7" s="1305" t="s">
        <v>317</v>
      </c>
      <c r="E7" s="1306"/>
      <c r="F7" s="1306"/>
      <c r="G7" s="1306"/>
      <c r="H7" s="1307"/>
      <c r="I7" s="317"/>
      <c r="J7" s="316"/>
      <c r="K7" s="188"/>
      <c r="L7" s="188"/>
      <c r="M7" s="188"/>
      <c r="N7" s="188"/>
      <c r="O7" s="188"/>
      <c r="P7" s="188"/>
      <c r="Q7" s="188"/>
      <c r="R7" s="188"/>
      <c r="S7" s="188"/>
      <c r="T7" s="188"/>
      <c r="U7" s="188"/>
      <c r="V7" s="188"/>
      <c r="W7" s="188"/>
      <c r="X7" s="188"/>
      <c r="Y7" s="188"/>
      <c r="Z7" s="188"/>
      <c r="AA7" s="188"/>
      <c r="AB7" s="188"/>
    </row>
    <row r="8" spans="1:28" ht="14.45" customHeight="1" thickBot="1">
      <c r="A8" s="313"/>
      <c r="B8" s="313"/>
      <c r="C8" s="313"/>
      <c r="D8" s="1"/>
      <c r="E8" s="201"/>
      <c r="F8" s="201"/>
      <c r="G8" s="201"/>
      <c r="H8" s="318"/>
      <c r="I8" s="318"/>
      <c r="J8" s="188"/>
      <c r="K8" s="188"/>
      <c r="L8" s="188"/>
      <c r="M8" s="188"/>
      <c r="N8" s="188"/>
      <c r="O8" s="188"/>
      <c r="P8" s="188"/>
      <c r="Q8" s="188"/>
      <c r="R8" s="188"/>
      <c r="S8" s="188"/>
      <c r="T8" s="188"/>
      <c r="U8" s="188"/>
      <c r="V8" s="188"/>
      <c r="W8" s="188"/>
      <c r="X8" s="188"/>
      <c r="Y8" s="188"/>
      <c r="Z8" s="188"/>
      <c r="AA8" s="188"/>
      <c r="AB8" s="188"/>
    </row>
    <row r="9" spans="1:28" ht="21.6" customHeight="1" thickBot="1">
      <c r="A9" s="177" t="s">
        <v>318</v>
      </c>
      <c r="B9" s="535"/>
      <c r="C9" s="347" t="s">
        <v>319</v>
      </c>
    </row>
    <row r="10" spans="1:28" ht="21.6" customHeight="1" thickBot="1">
      <c r="A10" s="177"/>
      <c r="C10" s="536"/>
    </row>
    <row r="11" spans="1:28" s="318" customFormat="1" ht="21.6" customHeight="1" thickBot="1">
      <c r="B11" s="1292">
        <v>1</v>
      </c>
      <c r="C11" s="1293" t="s">
        <v>320</v>
      </c>
      <c r="D11" s="374" t="s">
        <v>321</v>
      </c>
      <c r="E11" s="373" t="s">
        <v>322</v>
      </c>
      <c r="F11" s="374" t="s">
        <v>321</v>
      </c>
      <c r="G11" s="373" t="s">
        <v>322</v>
      </c>
      <c r="H11" s="374" t="s">
        <v>321</v>
      </c>
      <c r="I11" s="373" t="s">
        <v>322</v>
      </c>
    </row>
    <row r="12" spans="1:28" ht="21.6" customHeight="1" thickBot="1">
      <c r="B12" s="1292"/>
      <c r="C12" s="1293"/>
      <c r="D12" s="527"/>
      <c r="E12" s="518"/>
      <c r="F12" s="527"/>
      <c r="G12" s="518"/>
      <c r="H12" s="527"/>
      <c r="I12" s="518"/>
    </row>
    <row r="13" spans="1:28" ht="21.6" customHeight="1" thickBot="1">
      <c r="D13" s="527"/>
      <c r="E13" s="518"/>
      <c r="F13" s="527"/>
      <c r="G13" s="518"/>
      <c r="H13" s="527"/>
      <c r="I13" s="518"/>
    </row>
    <row r="14" spans="1:28" ht="21.6" customHeight="1" thickBot="1">
      <c r="D14" s="527"/>
      <c r="E14" s="518"/>
      <c r="F14" s="527"/>
      <c r="G14" s="518"/>
      <c r="H14" s="527"/>
      <c r="I14" s="518"/>
    </row>
    <row r="15" spans="1:28" ht="21.6" customHeight="1" thickBot="1">
      <c r="D15" s="544"/>
      <c r="E15" s="177"/>
      <c r="F15" s="545"/>
      <c r="G15" s="177"/>
    </row>
    <row r="16" spans="1:28" s="318" customFormat="1" ht="21.6" customHeight="1" thickBot="1">
      <c r="B16" s="1292">
        <v>2</v>
      </c>
      <c r="C16" s="1293" t="s">
        <v>323</v>
      </c>
      <c r="D16" s="374" t="s">
        <v>321</v>
      </c>
      <c r="E16" s="373" t="s">
        <v>324</v>
      </c>
      <c r="F16" s="178"/>
      <c r="G16" s="546" t="s">
        <v>325</v>
      </c>
      <c r="H16"/>
      <c r="I16"/>
    </row>
    <row r="17" spans="1:9" ht="21.6" customHeight="1" thickBot="1">
      <c r="B17" s="1292"/>
      <c r="C17" s="1293"/>
      <c r="D17" s="528"/>
      <c r="E17" s="529"/>
      <c r="G17" s="532"/>
      <c r="H17" s="349" t="s">
        <v>30</v>
      </c>
      <c r="I17" s="532"/>
    </row>
    <row r="18" spans="1:9" ht="21.6" customHeight="1">
      <c r="D18" s="545"/>
      <c r="E18" s="177"/>
      <c r="F18" s="177"/>
      <c r="G18" s="177"/>
    </row>
    <row r="19" spans="1:9" ht="21.6" customHeight="1" thickBot="1">
      <c r="B19" t="s">
        <v>326</v>
      </c>
      <c r="D19" s="313"/>
      <c r="E19" s="313"/>
      <c r="F19" s="313"/>
      <c r="G19" s="313"/>
      <c r="H19" s="313"/>
      <c r="I19" s="313"/>
    </row>
    <row r="20" spans="1:9" ht="23.45" customHeight="1" thickBot="1">
      <c r="B20" s="1292">
        <v>3</v>
      </c>
      <c r="C20" s="537" t="s">
        <v>327</v>
      </c>
      <c r="D20" s="376" t="s">
        <v>328</v>
      </c>
      <c r="E20" s="1308"/>
      <c r="F20" s="1300"/>
      <c r="G20" s="1300"/>
      <c r="H20" s="1300"/>
      <c r="I20" s="1301"/>
    </row>
    <row r="21" spans="1:9" ht="6" customHeight="1" thickBot="1">
      <c r="B21" s="1292"/>
      <c r="C21" s="538"/>
      <c r="D21" s="550"/>
      <c r="E21" s="550"/>
      <c r="F21" s="550"/>
      <c r="G21" s="550"/>
      <c r="H21" s="550"/>
      <c r="I21" s="550"/>
    </row>
    <row r="22" spans="1:9" ht="21.6" customHeight="1">
      <c r="B22" s="539"/>
      <c r="C22" s="1293" t="s">
        <v>329</v>
      </c>
      <c r="D22" s="1296" t="s">
        <v>328</v>
      </c>
      <c r="E22" s="1297"/>
      <c r="F22" s="1296" t="s">
        <v>328</v>
      </c>
      <c r="G22" s="1297"/>
      <c r="H22" s="1296" t="s">
        <v>328</v>
      </c>
      <c r="I22" s="1297"/>
    </row>
    <row r="23" spans="1:9" ht="32.450000000000003" customHeight="1">
      <c r="A23" s="536"/>
      <c r="B23" s="536"/>
      <c r="C23" s="1293"/>
      <c r="D23" s="1294"/>
      <c r="E23" s="1295"/>
      <c r="F23" s="1294"/>
      <c r="G23" s="1295"/>
      <c r="H23" s="1294"/>
      <c r="I23" s="1295"/>
    </row>
    <row r="24" spans="1:9" ht="32.450000000000003" customHeight="1" thickBot="1">
      <c r="A24" s="536"/>
      <c r="B24" s="536"/>
      <c r="C24" s="536"/>
      <c r="D24" s="530"/>
      <c r="E24" s="531"/>
      <c r="F24" s="530"/>
      <c r="G24" s="531"/>
      <c r="H24" s="530"/>
      <c r="I24" s="531"/>
    </row>
    <row r="25" spans="1:9" ht="21.6" customHeight="1">
      <c r="B25" s="539"/>
      <c r="C25" s="540"/>
      <c r="D25" s="1296" t="s">
        <v>328</v>
      </c>
      <c r="E25" s="1297"/>
      <c r="F25" s="1296" t="s">
        <v>328</v>
      </c>
      <c r="G25" s="1297"/>
      <c r="H25" s="1296" t="s">
        <v>328</v>
      </c>
      <c r="I25" s="1297"/>
    </row>
    <row r="26" spans="1:9" ht="32.450000000000003" customHeight="1">
      <c r="A26" s="536"/>
      <c r="B26" s="536"/>
      <c r="C26" s="536"/>
      <c r="D26" s="1294"/>
      <c r="E26" s="1295"/>
      <c r="F26" s="1294"/>
      <c r="G26" s="1295"/>
      <c r="H26" s="1294"/>
      <c r="I26" s="1295"/>
    </row>
    <row r="27" spans="1:9" ht="32.450000000000003" customHeight="1" thickBot="1">
      <c r="A27" s="536"/>
      <c r="B27" s="536"/>
      <c r="C27" s="536"/>
      <c r="D27" s="530"/>
      <c r="E27" s="531"/>
      <c r="F27" s="530"/>
      <c r="G27" s="531"/>
      <c r="H27" s="530"/>
      <c r="I27" s="531"/>
    </row>
    <row r="28" spans="1:9" ht="21.6" customHeight="1" thickBot="1">
      <c r="A28" s="536"/>
      <c r="B28" s="536"/>
      <c r="C28" s="536"/>
    </row>
    <row r="29" spans="1:9" ht="21.6" customHeight="1">
      <c r="A29" s="536"/>
      <c r="B29" s="538">
        <v>4</v>
      </c>
      <c r="C29" s="1293" t="s">
        <v>330</v>
      </c>
      <c r="D29" s="1296" t="s">
        <v>328</v>
      </c>
      <c r="E29" s="1297"/>
      <c r="F29" s="1296" t="s">
        <v>328</v>
      </c>
      <c r="G29" s="1297"/>
      <c r="H29" s="1296" t="s">
        <v>328</v>
      </c>
      <c r="I29" s="1297"/>
    </row>
    <row r="30" spans="1:9" ht="32.450000000000003" customHeight="1">
      <c r="A30" s="536"/>
      <c r="B30" s="536"/>
      <c r="C30" s="1293"/>
      <c r="D30" s="1294"/>
      <c r="E30" s="1295"/>
      <c r="F30" s="1294"/>
      <c r="G30" s="1295"/>
      <c r="H30" s="1294"/>
      <c r="I30" s="1295"/>
    </row>
    <row r="31" spans="1:9" ht="32.450000000000003" customHeight="1" thickBot="1">
      <c r="A31" s="536"/>
      <c r="B31" s="536"/>
      <c r="C31" s="536"/>
      <c r="D31" s="530"/>
      <c r="E31" s="531"/>
      <c r="F31" s="530"/>
      <c r="G31" s="531"/>
      <c r="H31" s="530"/>
      <c r="I31" s="531"/>
    </row>
    <row r="32" spans="1:9" ht="21.6" customHeight="1">
      <c r="B32" s="539"/>
      <c r="C32" s="540"/>
      <c r="D32" s="1296" t="s">
        <v>328</v>
      </c>
      <c r="E32" s="1297"/>
      <c r="F32" s="1296" t="s">
        <v>328</v>
      </c>
      <c r="G32" s="1297"/>
      <c r="H32" s="1296" t="s">
        <v>328</v>
      </c>
      <c r="I32" s="1297"/>
    </row>
    <row r="33" spans="1:9" ht="32.450000000000003" customHeight="1">
      <c r="A33" s="536"/>
      <c r="B33" s="536"/>
      <c r="C33" s="536"/>
      <c r="D33" s="1294"/>
      <c r="E33" s="1295"/>
      <c r="F33" s="1294"/>
      <c r="G33" s="1295"/>
      <c r="H33" s="1294"/>
      <c r="I33" s="1295"/>
    </row>
    <row r="34" spans="1:9" ht="32.450000000000003" customHeight="1" thickBot="1">
      <c r="A34" s="536"/>
      <c r="B34" s="536"/>
      <c r="C34" s="536"/>
      <c r="D34" s="530"/>
      <c r="E34" s="531"/>
      <c r="F34" s="530"/>
      <c r="G34" s="531"/>
      <c r="H34" s="530"/>
      <c r="I34" s="531"/>
    </row>
    <row r="35" spans="1:9" ht="7.35" customHeight="1"/>
    <row r="36" spans="1:9" ht="7.35" customHeight="1" thickBot="1"/>
    <row r="37" spans="1:9" ht="20.25" thickBot="1">
      <c r="A37" s="355" t="str">
        <f>IF(ISNUMBER(B9),B9,"")</f>
        <v/>
      </c>
      <c r="B37" s="353" t="s">
        <v>331</v>
      </c>
      <c r="C37" s="354"/>
      <c r="F37" s="542"/>
      <c r="G37" s="375" t="s">
        <v>906</v>
      </c>
      <c r="H37" s="1298" t="str">
        <f>IF(ISTEXT(H3),H3,"")</f>
        <v/>
      </c>
      <c r="I37" s="1299"/>
    </row>
    <row r="38" spans="1:9" ht="35.450000000000003" customHeight="1" thickBot="1">
      <c r="F38" s="351"/>
      <c r="G38" s="346"/>
      <c r="H38" s="352"/>
      <c r="I38" s="352"/>
    </row>
    <row r="39" spans="1:9" ht="21.6" customHeight="1" thickBot="1">
      <c r="A39" s="536"/>
      <c r="B39" s="1292">
        <v>5</v>
      </c>
      <c r="C39" s="1339" t="s">
        <v>332</v>
      </c>
      <c r="D39" s="1340"/>
      <c r="E39" s="1341"/>
    </row>
    <row r="40" spans="1:9" ht="21.6" customHeight="1" thickBot="1">
      <c r="A40" s="536"/>
      <c r="B40" s="1292"/>
      <c r="C40" s="1339"/>
      <c r="D40" s="543"/>
      <c r="E40" s="543"/>
    </row>
    <row r="41" spans="1:9" ht="21.6" customHeight="1" thickBot="1">
      <c r="A41" s="536"/>
      <c r="B41" s="1292"/>
      <c r="C41" s="1339"/>
      <c r="D41" s="374" t="s">
        <v>321</v>
      </c>
      <c r="E41" s="373" t="s">
        <v>333</v>
      </c>
      <c r="F41" s="374" t="s">
        <v>321</v>
      </c>
      <c r="G41" s="373" t="s">
        <v>333</v>
      </c>
      <c r="H41" s="374" t="s">
        <v>321</v>
      </c>
      <c r="I41" s="373" t="s">
        <v>333</v>
      </c>
    </row>
    <row r="42" spans="1:9" ht="29.45" customHeight="1" thickBot="1">
      <c r="A42" s="536"/>
      <c r="B42" s="538"/>
      <c r="C42" s="537"/>
      <c r="D42" s="527"/>
      <c r="E42" s="518"/>
      <c r="F42" s="527"/>
      <c r="G42" s="518"/>
      <c r="H42" s="527"/>
      <c r="I42" s="518"/>
    </row>
    <row r="43" spans="1:9" ht="29.45" customHeight="1" thickBot="1">
      <c r="A43" s="536"/>
      <c r="B43" s="536"/>
      <c r="C43" s="541"/>
      <c r="D43" s="527"/>
      <c r="E43" s="519"/>
      <c r="F43" s="527"/>
      <c r="G43" s="519"/>
      <c r="H43" s="527"/>
      <c r="I43" s="519"/>
    </row>
    <row r="44" spans="1:9" ht="29.45" customHeight="1" thickBot="1">
      <c r="A44" s="536"/>
      <c r="B44" s="536"/>
      <c r="C44" s="541"/>
      <c r="D44" s="527"/>
      <c r="E44" s="518"/>
      <c r="F44" s="527"/>
      <c r="G44" s="518"/>
      <c r="H44" s="527"/>
      <c r="I44" s="518"/>
    </row>
    <row r="45" spans="1:9" ht="21.6" customHeight="1" thickBot="1">
      <c r="A45" s="536"/>
      <c r="B45" s="536"/>
      <c r="C45" s="536"/>
      <c r="D45" s="313"/>
      <c r="E45" s="313"/>
      <c r="F45" s="313"/>
      <c r="G45" s="313"/>
      <c r="H45" s="313"/>
      <c r="I45" s="313"/>
    </row>
    <row r="46" spans="1:9" ht="18.600000000000001" customHeight="1">
      <c r="A46" s="536"/>
      <c r="B46" s="538">
        <v>6</v>
      </c>
      <c r="C46" s="1293" t="s">
        <v>334</v>
      </c>
      <c r="D46" s="1296" t="s">
        <v>335</v>
      </c>
      <c r="E46" s="1297"/>
      <c r="F46" s="1296" t="s">
        <v>335</v>
      </c>
      <c r="G46" s="1297"/>
      <c r="H46" s="1296" t="s">
        <v>335</v>
      </c>
      <c r="I46" s="1297"/>
    </row>
    <row r="47" spans="1:9" ht="32.450000000000003" customHeight="1">
      <c r="A47" s="536"/>
      <c r="C47" s="1293"/>
      <c r="D47" s="1294"/>
      <c r="E47" s="1295"/>
      <c r="F47" s="1294"/>
      <c r="G47" s="1295"/>
      <c r="H47" s="1294"/>
      <c r="I47" s="1295"/>
    </row>
    <row r="48" spans="1:9" ht="21.6" customHeight="1">
      <c r="A48" s="536"/>
      <c r="B48" s="536"/>
      <c r="C48" s="536"/>
      <c r="D48" s="533"/>
      <c r="E48" s="534"/>
      <c r="F48" s="533"/>
      <c r="G48" s="534"/>
      <c r="H48" s="533"/>
      <c r="I48" s="534"/>
    </row>
    <row r="49" spans="1:9" ht="32.450000000000003" customHeight="1" thickBot="1">
      <c r="A49" s="536"/>
      <c r="B49" s="536"/>
      <c r="C49" s="536"/>
      <c r="D49" s="1311"/>
      <c r="E49" s="1312"/>
      <c r="F49" s="1311"/>
      <c r="G49" s="1312"/>
      <c r="H49" s="1311"/>
      <c r="I49" s="1312"/>
    </row>
    <row r="50" spans="1:9" ht="18.600000000000001" customHeight="1">
      <c r="A50" s="536"/>
      <c r="B50" s="536"/>
      <c r="C50" s="536"/>
      <c r="D50" s="1296" t="s">
        <v>335</v>
      </c>
      <c r="E50" s="1297"/>
      <c r="F50" s="1296" t="s">
        <v>335</v>
      </c>
      <c r="G50" s="1297"/>
      <c r="H50" s="1296" t="s">
        <v>335</v>
      </c>
      <c r="I50" s="1297"/>
    </row>
    <row r="51" spans="1:9" ht="32.450000000000003" customHeight="1">
      <c r="A51" s="536"/>
      <c r="B51" s="536"/>
      <c r="C51" s="536"/>
      <c r="D51" s="1294"/>
      <c r="E51" s="1295"/>
      <c r="F51" s="1294"/>
      <c r="G51" s="1295"/>
      <c r="H51" s="1294"/>
      <c r="I51" s="1295"/>
    </row>
    <row r="52" spans="1:9" ht="21.6" customHeight="1">
      <c r="A52" s="536"/>
      <c r="B52" s="536"/>
      <c r="C52" s="536"/>
      <c r="D52" s="533"/>
      <c r="E52" s="534"/>
      <c r="F52" s="533"/>
      <c r="G52" s="534"/>
      <c r="H52" s="533"/>
      <c r="I52" s="534"/>
    </row>
    <row r="53" spans="1:9" ht="32.450000000000003" customHeight="1" thickBot="1">
      <c r="A53" s="536"/>
      <c r="B53" s="536"/>
      <c r="C53" s="536"/>
      <c r="D53" s="1311"/>
      <c r="E53" s="1312"/>
      <c r="F53" s="1311"/>
      <c r="G53" s="1312"/>
      <c r="H53" s="1311"/>
      <c r="I53" s="1312"/>
    </row>
    <row r="54" spans="1:9" ht="18.600000000000001" customHeight="1">
      <c r="A54" s="536"/>
      <c r="B54" s="536"/>
      <c r="C54" s="536"/>
      <c r="D54" s="1296" t="s">
        <v>335</v>
      </c>
      <c r="E54" s="1297"/>
      <c r="F54" s="1296" t="s">
        <v>335</v>
      </c>
      <c r="G54" s="1297"/>
      <c r="H54" s="1296" t="s">
        <v>335</v>
      </c>
      <c r="I54" s="1297"/>
    </row>
    <row r="55" spans="1:9" ht="32.450000000000003" customHeight="1">
      <c r="A55" s="536"/>
      <c r="B55" s="536"/>
      <c r="C55" s="536"/>
      <c r="D55" s="1294"/>
      <c r="E55" s="1295"/>
      <c r="F55" s="1294"/>
      <c r="G55" s="1295"/>
      <c r="H55" s="1294"/>
      <c r="I55" s="1295"/>
    </row>
    <row r="56" spans="1:9" ht="21.6" customHeight="1">
      <c r="A56" s="536"/>
      <c r="B56" s="536"/>
      <c r="C56" s="536"/>
      <c r="D56" s="533"/>
      <c r="E56" s="534"/>
      <c r="F56" s="533"/>
      <c r="G56" s="534"/>
      <c r="H56" s="533"/>
      <c r="I56" s="534"/>
    </row>
    <row r="57" spans="1:9" ht="32.450000000000003" customHeight="1" thickBot="1">
      <c r="A57" s="536"/>
      <c r="B57" s="536"/>
      <c r="C57" s="536"/>
      <c r="D57" s="1311"/>
      <c r="E57" s="1312"/>
      <c r="F57" s="1311"/>
      <c r="G57" s="1312"/>
      <c r="H57" s="1311"/>
      <c r="I57" s="1312"/>
    </row>
    <row r="58" spans="1:9" ht="21.6" customHeight="1" thickBot="1">
      <c r="A58" s="536"/>
      <c r="B58" s="536"/>
      <c r="C58" s="536"/>
    </row>
    <row r="59" spans="1:9" ht="32.450000000000003" customHeight="1" thickBot="1">
      <c r="A59" s="536"/>
      <c r="B59" s="538">
        <v>7</v>
      </c>
      <c r="C59" s="1293" t="s">
        <v>336</v>
      </c>
      <c r="D59" s="1314"/>
      <c r="E59" s="1315"/>
      <c r="F59" s="1315"/>
      <c r="G59" s="1315"/>
      <c r="H59" s="1315"/>
      <c r="I59" s="1316"/>
    </row>
    <row r="60" spans="1:9" ht="32.450000000000003" customHeight="1" thickBot="1">
      <c r="A60" s="536"/>
      <c r="B60" s="536"/>
      <c r="C60" s="1293"/>
      <c r="D60" s="1314"/>
      <c r="E60" s="1315"/>
      <c r="F60" s="1315"/>
      <c r="G60" s="1315"/>
      <c r="H60" s="1315"/>
      <c r="I60" s="1316"/>
    </row>
    <row r="61" spans="1:9" ht="32.450000000000003" customHeight="1" thickBot="1">
      <c r="A61" s="536"/>
      <c r="B61" s="536"/>
      <c r="C61" s="536"/>
      <c r="D61" s="1314"/>
      <c r="E61" s="1315"/>
      <c r="F61" s="1315"/>
      <c r="G61" s="1315"/>
      <c r="H61" s="1315"/>
      <c r="I61" s="1316"/>
    </row>
    <row r="62" spans="1:9" ht="32.450000000000003" customHeight="1" thickBot="1">
      <c r="A62" s="536"/>
      <c r="D62" s="1314"/>
      <c r="E62" s="1315"/>
      <c r="F62" s="1315"/>
      <c r="G62" s="1315"/>
      <c r="H62" s="1315"/>
      <c r="I62" s="1316"/>
    </row>
    <row r="63" spans="1:9">
      <c r="A63" s="536"/>
      <c r="B63" s="536"/>
      <c r="C63" s="536"/>
    </row>
    <row r="64" spans="1:9">
      <c r="A64" s="536"/>
      <c r="B64" s="536"/>
      <c r="C64" s="536"/>
    </row>
    <row r="65" spans="1:40" ht="4.7" customHeight="1">
      <c r="A65" s="315"/>
      <c r="B65" s="315"/>
      <c r="C65" s="315"/>
      <c r="D65" s="313"/>
      <c r="E65" s="313"/>
      <c r="F65" s="313"/>
      <c r="G65" s="313"/>
      <c r="H65" s="313"/>
      <c r="I65" s="313"/>
      <c r="J65" s="313"/>
      <c r="K65" s="313"/>
      <c r="L65" s="313"/>
      <c r="M65" s="313"/>
      <c r="N65" s="313"/>
      <c r="O65" s="313"/>
      <c r="P65" s="313"/>
      <c r="Q65" s="313"/>
      <c r="R65" s="313"/>
      <c r="S65" s="313"/>
      <c r="T65" s="313"/>
      <c r="U65" s="313"/>
      <c r="V65" s="357"/>
      <c r="W65" s="313"/>
      <c r="X65" s="313"/>
      <c r="Y65" s="313"/>
      <c r="Z65" s="313"/>
      <c r="AA65" s="313"/>
      <c r="AB65" s="313"/>
      <c r="AC65" s="313"/>
      <c r="AD65" s="313"/>
      <c r="AE65" s="313"/>
      <c r="AF65" s="313"/>
      <c r="AG65" s="313"/>
      <c r="AH65" s="313"/>
      <c r="AI65" s="313"/>
      <c r="AJ65" s="313"/>
      <c r="AK65" s="313"/>
      <c r="AL65" s="313"/>
      <c r="AM65" s="313"/>
      <c r="AN65" s="313"/>
    </row>
    <row r="66" spans="1:40">
      <c r="A66" s="312" t="s">
        <v>337</v>
      </c>
      <c r="B66" s="313"/>
      <c r="C66" s="313"/>
      <c r="D66" s="313"/>
      <c r="E66" s="313"/>
      <c r="F66" s="313"/>
      <c r="G66" s="313"/>
      <c r="H66" s="313"/>
      <c r="I66" s="313"/>
      <c r="J66" s="313"/>
    </row>
    <row r="67" spans="1:40" ht="3.6" customHeight="1">
      <c r="A67" s="313"/>
      <c r="B67" s="313"/>
      <c r="C67" s="313"/>
      <c r="D67" s="313"/>
      <c r="E67" s="313"/>
      <c r="F67" s="313"/>
      <c r="G67" s="313"/>
      <c r="H67" s="313"/>
      <c r="I67" s="313"/>
      <c r="J67" s="313"/>
    </row>
    <row r="68" spans="1:40" s="311" customFormat="1" ht="15.6" customHeight="1">
      <c r="A68" s="336" t="s">
        <v>221</v>
      </c>
      <c r="B68" s="337" t="s">
        <v>338</v>
      </c>
      <c r="C68" s="338"/>
      <c r="D68" s="337"/>
      <c r="E68" s="337"/>
      <c r="F68" s="337"/>
      <c r="G68" s="337"/>
      <c r="H68" s="337"/>
      <c r="I68" s="337"/>
      <c r="J68" s="337"/>
    </row>
    <row r="69" spans="1:40" s="311" customFormat="1" ht="33" customHeight="1">
      <c r="A69" s="336" t="s">
        <v>193</v>
      </c>
      <c r="B69" s="1291" t="s">
        <v>339</v>
      </c>
      <c r="C69" s="1291"/>
      <c r="D69" s="1291"/>
      <c r="E69" s="1291"/>
      <c r="F69" s="1291"/>
      <c r="G69" s="1291"/>
      <c r="H69" s="1291"/>
      <c r="I69" s="1291"/>
      <c r="J69" s="340"/>
    </row>
    <row r="70" spans="1:40" s="311" customFormat="1" ht="15" customHeight="1">
      <c r="A70" s="336"/>
      <c r="B70" s="336" t="s">
        <v>318</v>
      </c>
      <c r="C70" s="337" t="s">
        <v>340</v>
      </c>
      <c r="D70" s="337"/>
      <c r="E70" s="337"/>
      <c r="F70" s="337"/>
      <c r="G70" s="337"/>
      <c r="H70" s="337"/>
      <c r="I70" s="337"/>
      <c r="J70" s="337"/>
    </row>
    <row r="71" spans="1:40" s="311" customFormat="1" ht="15" customHeight="1">
      <c r="A71" s="336"/>
      <c r="B71" s="341" t="s">
        <v>341</v>
      </c>
      <c r="C71" s="337" t="s">
        <v>342</v>
      </c>
      <c r="D71" s="337"/>
      <c r="E71" s="337"/>
      <c r="F71" s="337"/>
      <c r="G71" s="337"/>
      <c r="H71" s="337"/>
      <c r="I71" s="337"/>
      <c r="J71" s="337"/>
    </row>
    <row r="72" spans="1:40" s="311" customFormat="1" ht="15" customHeight="1">
      <c r="A72" s="336"/>
      <c r="B72" s="336" t="s">
        <v>343</v>
      </c>
      <c r="C72" s="337" t="s">
        <v>344</v>
      </c>
      <c r="D72" s="337"/>
      <c r="E72" s="337"/>
      <c r="F72" s="337"/>
      <c r="G72" s="337"/>
      <c r="H72" s="337"/>
      <c r="I72" s="337"/>
      <c r="J72" s="337"/>
    </row>
    <row r="73" spans="1:40" s="311" customFormat="1" ht="15" customHeight="1">
      <c r="A73" s="336"/>
      <c r="B73" s="339"/>
      <c r="C73" s="337"/>
      <c r="D73" s="337"/>
      <c r="E73" s="337"/>
      <c r="F73" s="337"/>
      <c r="G73" s="337"/>
      <c r="H73" s="363"/>
      <c r="I73" s="363"/>
      <c r="J73" s="337"/>
    </row>
    <row r="74" spans="1:40" s="311" customFormat="1" ht="15" customHeight="1">
      <c r="A74" s="336"/>
      <c r="B74" s="378" t="s">
        <v>345</v>
      </c>
      <c r="C74" s="389"/>
      <c r="D74" s="390"/>
      <c r="F74" s="378" t="s">
        <v>346</v>
      </c>
      <c r="G74" s="379"/>
      <c r="H74" s="380"/>
      <c r="I74" s="381"/>
      <c r="J74" s="313"/>
      <c r="K74"/>
      <c r="L74"/>
      <c r="M74"/>
      <c r="N74"/>
      <c r="O74"/>
      <c r="P74"/>
      <c r="W74"/>
      <c r="X74"/>
      <c r="Y74"/>
      <c r="Z74"/>
    </row>
    <row r="75" spans="1:40" s="311" customFormat="1" ht="15" customHeight="1" thickBot="1">
      <c r="A75" s="336"/>
      <c r="B75" s="391"/>
      <c r="C75" s="366" t="s">
        <v>347</v>
      </c>
      <c r="D75" s="392"/>
      <c r="E75" s="338"/>
      <c r="F75" s="382"/>
      <c r="G75" s="359" t="s">
        <v>348</v>
      </c>
      <c r="H75" s="1317"/>
      <c r="I75" s="1313"/>
      <c r="J75" s="338"/>
    </row>
    <row r="76" spans="1:40" s="311" customFormat="1" ht="15" customHeight="1" thickBot="1">
      <c r="A76" s="336"/>
      <c r="B76" s="391"/>
      <c r="C76" s="412"/>
      <c r="D76" s="392"/>
      <c r="E76" s="338"/>
      <c r="F76" s="383"/>
      <c r="G76" s="356"/>
      <c r="H76" s="362"/>
      <c r="I76" s="384"/>
      <c r="J76" s="338"/>
      <c r="M76" s="361"/>
      <c r="N76" s="361"/>
      <c r="O76" s="361"/>
    </row>
    <row r="77" spans="1:40" s="311" customFormat="1" ht="15" customHeight="1">
      <c r="A77" s="336"/>
      <c r="B77" s="391"/>
      <c r="C77" s="413"/>
      <c r="D77" s="392"/>
      <c r="E77" s="338"/>
      <c r="F77" s="383"/>
      <c r="G77" s="1322" t="s">
        <v>349</v>
      </c>
      <c r="H77" s="364"/>
      <c r="I77" s="1313"/>
      <c r="J77" s="338"/>
      <c r="M77" s="361"/>
      <c r="N77" s="351"/>
      <c r="O77" s="351"/>
    </row>
    <row r="78" spans="1:40" s="311" customFormat="1" ht="15" customHeight="1" thickBot="1">
      <c r="A78" s="336"/>
      <c r="B78" s="393"/>
      <c r="C78" s="414"/>
      <c r="D78" s="394"/>
      <c r="E78" s="338"/>
      <c r="F78" s="385"/>
      <c r="G78" s="1323"/>
      <c r="H78" s="365"/>
      <c r="I78" s="1313"/>
    </row>
    <row r="79" spans="1:40" s="311" customFormat="1" ht="15" customHeight="1">
      <c r="A79" s="336"/>
      <c r="B79" s="395"/>
      <c r="C79" s="387"/>
      <c r="D79" s="388"/>
      <c r="E79" s="337"/>
      <c r="F79" s="386"/>
      <c r="G79" s="387"/>
      <c r="H79" s="387"/>
      <c r="I79" s="388"/>
      <c r="J79" s="337"/>
    </row>
    <row r="80" spans="1:40" s="311" customFormat="1" ht="15" customHeight="1">
      <c r="A80" s="336"/>
      <c r="B80" s="339"/>
      <c r="C80" s="337"/>
      <c r="D80" s="337"/>
      <c r="E80" s="337"/>
      <c r="F80" s="337"/>
      <c r="G80" s="337"/>
      <c r="H80" s="337"/>
      <c r="I80" s="337"/>
      <c r="J80" s="337"/>
    </row>
    <row r="81" spans="1:15" s="311" customFormat="1" ht="32.450000000000003" customHeight="1">
      <c r="A81" s="336" t="s">
        <v>83</v>
      </c>
      <c r="B81" s="1291" t="s">
        <v>350</v>
      </c>
      <c r="C81" s="1291"/>
      <c r="D81" s="1291"/>
      <c r="E81" s="1291"/>
      <c r="F81" s="1291"/>
      <c r="G81" s="1291"/>
      <c r="H81" s="1291"/>
      <c r="I81" s="1291"/>
      <c r="J81" s="337"/>
    </row>
    <row r="82" spans="1:15" s="311" customFormat="1" ht="15.6" customHeight="1">
      <c r="A82" s="336"/>
      <c r="B82" s="336" t="s">
        <v>318</v>
      </c>
      <c r="C82" s="337" t="s">
        <v>351</v>
      </c>
      <c r="D82" s="337"/>
      <c r="E82" s="337"/>
      <c r="F82" s="337"/>
      <c r="G82" s="337"/>
      <c r="H82" s="337"/>
      <c r="I82" s="337"/>
      <c r="J82" s="337"/>
    </row>
    <row r="83" spans="1:15" s="311" customFormat="1" ht="32.450000000000003" customHeight="1">
      <c r="A83" s="336"/>
      <c r="B83" s="341" t="s">
        <v>341</v>
      </c>
      <c r="C83" s="1291" t="s">
        <v>352</v>
      </c>
      <c r="D83" s="1291"/>
      <c r="E83" s="1291"/>
      <c r="F83" s="1291"/>
      <c r="G83" s="1291"/>
      <c r="H83" s="1291"/>
      <c r="I83" s="1291"/>
      <c r="J83" s="1291"/>
    </row>
    <row r="84" spans="1:15" s="311" customFormat="1" ht="15.6" customHeight="1">
      <c r="A84" s="336"/>
      <c r="B84" s="336" t="s">
        <v>343</v>
      </c>
      <c r="C84" s="337" t="s">
        <v>353</v>
      </c>
      <c r="D84" s="337"/>
      <c r="E84" s="337"/>
      <c r="F84" s="337"/>
      <c r="G84" s="337"/>
      <c r="H84" s="337"/>
      <c r="I84" s="337"/>
      <c r="J84" s="337"/>
    </row>
    <row r="85" spans="1:15" s="311" customFormat="1" ht="15.6" customHeight="1">
      <c r="A85" s="336"/>
      <c r="B85" s="339"/>
      <c r="C85" s="337"/>
      <c r="D85" s="337"/>
      <c r="E85" s="337"/>
      <c r="F85" s="337"/>
      <c r="G85" s="337"/>
      <c r="H85" s="337"/>
      <c r="I85" s="337"/>
      <c r="J85" s="337"/>
    </row>
    <row r="86" spans="1:15" s="311" customFormat="1" ht="15.6" customHeight="1">
      <c r="A86" s="336"/>
      <c r="B86" s="378" t="s">
        <v>345</v>
      </c>
      <c r="C86" s="389"/>
      <c r="D86" s="397"/>
      <c r="E86" s="338"/>
      <c r="F86" s="378" t="s">
        <v>346</v>
      </c>
      <c r="G86" s="396"/>
      <c r="H86" s="396"/>
      <c r="I86" s="396"/>
      <c r="J86" s="397"/>
    </row>
    <row r="87" spans="1:15" s="311" customFormat="1" ht="15.6" customHeight="1" thickBot="1">
      <c r="A87" s="336"/>
      <c r="B87" s="1324" t="s">
        <v>354</v>
      </c>
      <c r="C87" s="367" t="s">
        <v>355</v>
      </c>
      <c r="D87" s="392"/>
      <c r="E87" s="338"/>
      <c r="F87" s="1324" t="s">
        <v>354</v>
      </c>
      <c r="G87" s="338" t="s">
        <v>349</v>
      </c>
      <c r="H87" s="338"/>
      <c r="I87" s="338" t="s">
        <v>356</v>
      </c>
      <c r="J87" s="394"/>
    </row>
    <row r="88" spans="1:15" s="311" customFormat="1" ht="15.6" customHeight="1">
      <c r="A88" s="336"/>
      <c r="B88" s="1324"/>
      <c r="C88" s="1334" t="s">
        <v>357</v>
      </c>
      <c r="D88" s="392"/>
      <c r="E88" s="338"/>
      <c r="F88" s="1324"/>
      <c r="G88" s="1336" t="s">
        <v>358</v>
      </c>
      <c r="H88" s="1319" t="s">
        <v>359</v>
      </c>
      <c r="I88" s="1326" t="s">
        <v>360</v>
      </c>
      <c r="J88" s="394"/>
    </row>
    <row r="89" spans="1:15" s="311" customFormat="1" ht="15.6" customHeight="1" thickBot="1">
      <c r="A89" s="336"/>
      <c r="B89" s="1324"/>
      <c r="C89" s="1335"/>
      <c r="D89" s="392"/>
      <c r="E89" s="338"/>
      <c r="F89" s="1324"/>
      <c r="G89" s="1337"/>
      <c r="H89" s="1319"/>
      <c r="I89" s="1338"/>
      <c r="J89" s="394"/>
    </row>
    <row r="90" spans="1:15" s="311" customFormat="1" ht="15.6" customHeight="1">
      <c r="A90" s="336"/>
      <c r="B90" s="402"/>
      <c r="C90" s="372" t="s">
        <v>361</v>
      </c>
      <c r="D90" s="392"/>
      <c r="E90" s="338"/>
      <c r="F90" s="402"/>
      <c r="G90" s="338"/>
      <c r="H90" s="338"/>
      <c r="I90" s="338"/>
      <c r="J90" s="394"/>
    </row>
    <row r="91" spans="1:15" s="311" customFormat="1" ht="15.6" customHeight="1" thickBot="1">
      <c r="A91" s="336"/>
      <c r="B91" s="1325" t="s">
        <v>362</v>
      </c>
      <c r="C91" s="338" t="s">
        <v>363</v>
      </c>
      <c r="D91" s="392"/>
      <c r="E91" s="338"/>
      <c r="F91" s="1325" t="s">
        <v>362</v>
      </c>
      <c r="G91" s="338" t="s">
        <v>349</v>
      </c>
      <c r="H91" s="338"/>
      <c r="I91" s="338" t="s">
        <v>356</v>
      </c>
      <c r="J91" s="392"/>
    </row>
    <row r="92" spans="1:15" s="311" customFormat="1" ht="15.6" customHeight="1" thickBot="1">
      <c r="A92" s="336"/>
      <c r="B92" s="1325"/>
      <c r="C92" s="430" t="s">
        <v>364</v>
      </c>
      <c r="D92" s="392"/>
      <c r="E92" s="338"/>
      <c r="F92" s="1325"/>
      <c r="G92" s="1320" t="s">
        <v>365</v>
      </c>
      <c r="H92" s="1319" t="s">
        <v>359</v>
      </c>
      <c r="I92" s="1326" t="s">
        <v>366</v>
      </c>
      <c r="J92" s="398"/>
      <c r="M92" s="368"/>
      <c r="N92" s="368"/>
      <c r="O92" s="368"/>
    </row>
    <row r="93" spans="1:15" s="311" customFormat="1" ht="15.6" customHeight="1">
      <c r="A93" s="336"/>
      <c r="B93" s="1325"/>
      <c r="C93" s="1328" t="s">
        <v>367</v>
      </c>
      <c r="D93" s="392"/>
      <c r="E93" s="338"/>
      <c r="F93" s="1325"/>
      <c r="G93" s="1321"/>
      <c r="H93" s="1319"/>
      <c r="I93" s="1327"/>
      <c r="J93" s="398"/>
      <c r="M93" s="368"/>
      <c r="N93" s="368"/>
      <c r="O93" s="368"/>
    </row>
    <row r="94" spans="1:15" s="311" customFormat="1" ht="15.6" customHeight="1" thickBot="1">
      <c r="A94" s="336"/>
      <c r="B94" s="1325"/>
      <c r="C94" s="1329"/>
      <c r="D94" s="392"/>
      <c r="E94" s="338"/>
      <c r="F94" s="1325"/>
      <c r="G94" s="369" t="s">
        <v>368</v>
      </c>
      <c r="H94" s="1319"/>
      <c r="I94" s="370" t="s">
        <v>369</v>
      </c>
      <c r="J94" s="392"/>
    </row>
    <row r="95" spans="1:15" s="311" customFormat="1" ht="15.6" customHeight="1">
      <c r="A95" s="336"/>
      <c r="B95" s="395"/>
      <c r="C95" s="387"/>
      <c r="D95" s="388"/>
      <c r="E95" s="337"/>
      <c r="F95" s="386"/>
      <c r="G95" s="399"/>
      <c r="H95" s="400"/>
      <c r="I95" s="400"/>
      <c r="J95" s="401"/>
    </row>
    <row r="96" spans="1:15" s="311" customFormat="1" ht="15.6" customHeight="1">
      <c r="A96" s="336"/>
      <c r="B96" s="339"/>
      <c r="C96" s="337"/>
      <c r="D96" s="337"/>
      <c r="E96" s="337"/>
      <c r="F96" s="337"/>
      <c r="H96" s="338"/>
      <c r="I96" s="338"/>
      <c r="J96" s="338"/>
    </row>
    <row r="97" spans="1:20" s="311" customFormat="1" ht="15.6" customHeight="1">
      <c r="A97" s="336" t="s">
        <v>86</v>
      </c>
      <c r="B97" s="337" t="s">
        <v>370</v>
      </c>
      <c r="C97" s="338"/>
      <c r="D97" s="337"/>
      <c r="E97" s="337"/>
      <c r="F97" s="337"/>
      <c r="G97" s="337"/>
      <c r="H97" s="337"/>
      <c r="I97" s="337"/>
      <c r="J97" s="337"/>
    </row>
    <row r="98" spans="1:20" s="311" customFormat="1" ht="15.6" customHeight="1">
      <c r="A98" s="336"/>
      <c r="B98" s="337" t="s">
        <v>371</v>
      </c>
      <c r="C98" s="338"/>
      <c r="D98" s="337"/>
      <c r="E98" s="337"/>
      <c r="F98" s="337"/>
      <c r="G98" s="337"/>
      <c r="H98" s="337"/>
      <c r="I98" s="337"/>
      <c r="J98" s="337"/>
    </row>
    <row r="99" spans="1:20" s="311" customFormat="1" ht="31.35" customHeight="1">
      <c r="A99" s="336"/>
      <c r="B99" s="336" t="s">
        <v>318</v>
      </c>
      <c r="C99" s="1291" t="s">
        <v>372</v>
      </c>
      <c r="D99" s="1291"/>
      <c r="E99" s="1291"/>
      <c r="F99" s="1291"/>
      <c r="G99" s="1291"/>
      <c r="H99" s="1291"/>
      <c r="I99" s="1291"/>
      <c r="J99" s="1291"/>
    </row>
    <row r="100" spans="1:20" s="311" customFormat="1" ht="33" customHeight="1">
      <c r="A100" s="336"/>
      <c r="B100" s="341" t="s">
        <v>341</v>
      </c>
      <c r="C100" s="1291" t="s">
        <v>373</v>
      </c>
      <c r="D100" s="1291"/>
      <c r="E100" s="1291"/>
      <c r="F100" s="1291"/>
      <c r="G100" s="1291"/>
      <c r="H100" s="1291"/>
      <c r="I100" s="1291"/>
      <c r="J100" s="1291"/>
    </row>
    <row r="101" spans="1:20" s="311" customFormat="1" ht="15.6" customHeight="1">
      <c r="A101" s="336"/>
      <c r="B101" s="336" t="s">
        <v>343</v>
      </c>
      <c r="C101" s="337" t="s">
        <v>374</v>
      </c>
      <c r="D101" s="337"/>
      <c r="E101" s="337"/>
      <c r="F101" s="337"/>
      <c r="G101" s="337"/>
      <c r="H101" s="337"/>
      <c r="I101" s="337"/>
      <c r="J101" s="337"/>
    </row>
    <row r="102" spans="1:20" s="311" customFormat="1" ht="15.6" customHeight="1">
      <c r="A102" s="336"/>
      <c r="B102" s="337" t="s">
        <v>375</v>
      </c>
      <c r="C102" s="338"/>
      <c r="D102" s="337"/>
      <c r="E102" s="337"/>
      <c r="F102" s="337"/>
      <c r="G102" s="337"/>
      <c r="H102" s="337"/>
      <c r="I102" s="337"/>
      <c r="J102" s="337"/>
    </row>
    <row r="103" spans="1:20" s="311" customFormat="1" ht="15" customHeight="1">
      <c r="A103" s="336"/>
      <c r="B103" s="342" t="s">
        <v>190</v>
      </c>
      <c r="C103" s="1318" t="s">
        <v>376</v>
      </c>
      <c r="D103" s="1318"/>
      <c r="E103" s="1318"/>
      <c r="F103" s="1318"/>
      <c r="G103" s="1318"/>
      <c r="H103" s="1318"/>
      <c r="I103" s="1318"/>
      <c r="J103" s="337"/>
    </row>
    <row r="104" spans="1:20" s="311" customFormat="1" ht="15.6" customHeight="1">
      <c r="A104" s="336"/>
      <c r="B104" s="339"/>
      <c r="C104" s="337"/>
      <c r="D104" s="337"/>
      <c r="E104" s="337"/>
      <c r="F104" s="337"/>
      <c r="G104" s="337"/>
      <c r="H104" s="337"/>
      <c r="I104" s="337"/>
      <c r="J104" s="337"/>
    </row>
    <row r="105" spans="1:20" s="311" customFormat="1" ht="15.6" customHeight="1">
      <c r="A105" s="336" t="s">
        <v>87</v>
      </c>
      <c r="B105" s="337" t="s">
        <v>370</v>
      </c>
      <c r="C105" s="338"/>
      <c r="D105" s="337"/>
      <c r="E105" s="337"/>
      <c r="F105" s="337"/>
      <c r="G105" s="337"/>
      <c r="H105" s="337"/>
      <c r="I105" s="337"/>
      <c r="J105" s="337"/>
      <c r="R105" s="1309"/>
      <c r="S105" s="1310"/>
      <c r="T105" s="1310"/>
    </row>
    <row r="106" spans="1:20" s="311" customFormat="1" ht="15.6" customHeight="1">
      <c r="A106" s="336"/>
      <c r="B106" s="337" t="s">
        <v>371</v>
      </c>
      <c r="C106" s="338"/>
      <c r="D106" s="337"/>
      <c r="E106" s="337"/>
      <c r="F106" s="337"/>
      <c r="G106" s="337"/>
      <c r="H106" s="337"/>
      <c r="I106" s="337"/>
      <c r="J106" s="337"/>
    </row>
    <row r="107" spans="1:20" s="311" customFormat="1" ht="31.35" customHeight="1">
      <c r="A107" s="336"/>
      <c r="B107" s="336" t="s">
        <v>318</v>
      </c>
      <c r="C107" s="1291" t="s">
        <v>377</v>
      </c>
      <c r="D107" s="1291"/>
      <c r="E107" s="1291"/>
      <c r="F107" s="1291"/>
      <c r="G107" s="1291"/>
      <c r="H107" s="1291"/>
      <c r="I107" s="1291"/>
      <c r="J107" s="1291"/>
    </row>
    <row r="108" spans="1:20" s="311" customFormat="1" ht="32.450000000000003" customHeight="1">
      <c r="A108" s="336"/>
      <c r="B108" s="341" t="s">
        <v>341</v>
      </c>
      <c r="C108" s="1291" t="s">
        <v>378</v>
      </c>
      <c r="D108" s="1291"/>
      <c r="E108" s="1291"/>
      <c r="F108" s="1291"/>
      <c r="G108" s="1291"/>
      <c r="H108" s="1291"/>
      <c r="I108" s="1291"/>
      <c r="J108" s="1291"/>
    </row>
    <row r="109" spans="1:20" s="311" customFormat="1" ht="15.6" customHeight="1">
      <c r="A109" s="336"/>
      <c r="B109" s="336" t="s">
        <v>343</v>
      </c>
      <c r="C109" s="337" t="s">
        <v>379</v>
      </c>
      <c r="D109" s="337"/>
      <c r="E109" s="337"/>
      <c r="F109" s="337"/>
      <c r="G109" s="337"/>
      <c r="H109" s="337"/>
      <c r="I109" s="337"/>
      <c r="J109" s="337"/>
    </row>
    <row r="110" spans="1:20" s="311" customFormat="1" ht="15.6" customHeight="1">
      <c r="A110" s="336"/>
      <c r="B110" s="337" t="s">
        <v>375</v>
      </c>
      <c r="C110" s="338"/>
      <c r="D110" s="337"/>
      <c r="E110" s="337"/>
      <c r="F110" s="337"/>
      <c r="G110" s="337"/>
      <c r="H110" s="337"/>
      <c r="I110" s="337"/>
      <c r="J110" s="337"/>
    </row>
    <row r="111" spans="1:20" s="311" customFormat="1" ht="15" customHeight="1">
      <c r="A111" s="336"/>
      <c r="B111" s="342" t="s">
        <v>190</v>
      </c>
      <c r="C111" s="1318" t="s">
        <v>376</v>
      </c>
      <c r="D111" s="1318"/>
      <c r="E111" s="1318"/>
      <c r="F111" s="1318"/>
      <c r="G111" s="1318"/>
      <c r="H111" s="1318"/>
      <c r="I111" s="1318"/>
      <c r="J111" s="337"/>
    </row>
    <row r="112" spans="1:20" s="311" customFormat="1" ht="15.6" customHeight="1">
      <c r="A112" s="336"/>
      <c r="B112" s="339"/>
      <c r="C112" s="337"/>
      <c r="D112" s="337"/>
      <c r="E112" s="337"/>
      <c r="F112" s="337"/>
      <c r="G112" s="337"/>
      <c r="H112" s="337"/>
      <c r="I112" s="337"/>
      <c r="J112" s="337"/>
    </row>
    <row r="113" spans="1:10" s="311" customFormat="1" ht="32.450000000000003" customHeight="1">
      <c r="A113" s="336" t="s">
        <v>380</v>
      </c>
      <c r="B113" s="1291" t="s">
        <v>381</v>
      </c>
      <c r="C113" s="1291"/>
      <c r="D113" s="1291"/>
      <c r="E113" s="1291"/>
      <c r="F113" s="1291"/>
      <c r="G113" s="1291"/>
      <c r="H113" s="1291"/>
      <c r="I113" s="1291"/>
      <c r="J113" s="337"/>
    </row>
    <row r="114" spans="1:10" s="311" customFormat="1" ht="15.6" customHeight="1">
      <c r="A114" s="336"/>
      <c r="B114" s="339" t="s">
        <v>382</v>
      </c>
      <c r="C114" s="337"/>
      <c r="D114" s="337"/>
      <c r="E114" s="337"/>
      <c r="F114" s="337"/>
      <c r="G114" s="337"/>
      <c r="H114" s="337"/>
      <c r="I114" s="337"/>
      <c r="J114" s="337"/>
    </row>
    <row r="115" spans="1:10" s="311" customFormat="1" ht="15.6" customHeight="1">
      <c r="A115" s="336"/>
      <c r="B115" s="339" t="s">
        <v>383</v>
      </c>
      <c r="C115" s="337"/>
      <c r="D115" s="337"/>
      <c r="E115" s="337"/>
      <c r="F115" s="337"/>
      <c r="G115" s="337"/>
      <c r="H115" s="337"/>
      <c r="I115" s="337"/>
      <c r="J115" s="337"/>
    </row>
    <row r="116" spans="1:10" s="311" customFormat="1" ht="15.6" customHeight="1">
      <c r="A116" s="336"/>
      <c r="B116" s="336" t="s">
        <v>318</v>
      </c>
      <c r="C116" s="337" t="s">
        <v>384</v>
      </c>
      <c r="D116" s="337"/>
      <c r="E116" s="337"/>
      <c r="F116" s="337"/>
      <c r="G116" s="337"/>
      <c r="H116" s="337"/>
      <c r="I116" s="337"/>
      <c r="J116" s="337"/>
    </row>
    <row r="117" spans="1:10" s="311" customFormat="1" ht="15.6" customHeight="1">
      <c r="A117" s="336"/>
      <c r="B117" s="341" t="s">
        <v>341</v>
      </c>
      <c r="C117" s="337" t="s">
        <v>385</v>
      </c>
      <c r="D117" s="337"/>
      <c r="E117" s="337"/>
      <c r="F117" s="337"/>
      <c r="G117" s="337"/>
      <c r="H117" s="337"/>
      <c r="I117" s="337"/>
      <c r="J117" s="337"/>
    </row>
    <row r="118" spans="1:10" s="311" customFormat="1" ht="15.6" customHeight="1">
      <c r="A118" s="336"/>
      <c r="B118" s="336" t="s">
        <v>343</v>
      </c>
      <c r="C118" s="337" t="s">
        <v>386</v>
      </c>
      <c r="D118" s="337"/>
      <c r="E118" s="337"/>
      <c r="F118" s="337"/>
      <c r="G118" s="337"/>
      <c r="H118" s="337"/>
      <c r="I118" s="337"/>
      <c r="J118" s="337"/>
    </row>
    <row r="119" spans="1:10" s="311" customFormat="1" ht="15.6" customHeight="1">
      <c r="A119" s="336"/>
      <c r="B119" s="342" t="s">
        <v>190</v>
      </c>
      <c r="C119" s="1318" t="s">
        <v>387</v>
      </c>
      <c r="D119" s="1318"/>
      <c r="E119" s="1318"/>
      <c r="F119" s="1318"/>
      <c r="G119" s="1318"/>
      <c r="H119" s="1318"/>
      <c r="I119" s="1318"/>
      <c r="J119" s="337"/>
    </row>
    <row r="120" spans="1:10" s="311" customFormat="1" ht="15.6" customHeight="1">
      <c r="A120" s="336"/>
      <c r="B120" s="313"/>
      <c r="C120" s="338"/>
      <c r="D120" s="371"/>
      <c r="E120" s="371"/>
      <c r="F120" s="371"/>
      <c r="G120" s="371"/>
      <c r="H120" s="371"/>
      <c r="I120" s="371"/>
      <c r="J120" s="337"/>
    </row>
    <row r="121" spans="1:10" s="311" customFormat="1" ht="15.6" customHeight="1">
      <c r="A121" s="336"/>
      <c r="B121" s="378" t="s">
        <v>345</v>
      </c>
      <c r="C121" s="379"/>
      <c r="D121" s="381"/>
      <c r="E121" s="18"/>
      <c r="F121" s="378" t="s">
        <v>346</v>
      </c>
      <c r="G121" s="396"/>
      <c r="H121" s="396"/>
      <c r="I121" s="396"/>
      <c r="J121" s="397"/>
    </row>
    <row r="122" spans="1:10" s="311" customFormat="1" ht="15.6" customHeight="1" thickBot="1">
      <c r="A122" s="336"/>
      <c r="B122" s="382"/>
      <c r="C122" s="366" t="s">
        <v>355</v>
      </c>
      <c r="D122" s="384"/>
      <c r="E122" s="29"/>
      <c r="F122" s="415"/>
      <c r="G122" s="338"/>
      <c r="H122" s="371"/>
      <c r="I122" s="371"/>
      <c r="J122" s="394"/>
    </row>
    <row r="123" spans="1:10" s="311" customFormat="1" ht="15.6" customHeight="1" thickBot="1">
      <c r="A123" s="336"/>
      <c r="B123" s="422"/>
      <c r="C123" s="360"/>
      <c r="D123" s="384"/>
      <c r="E123" s="29"/>
      <c r="F123" s="415"/>
      <c r="G123" s="411" t="s">
        <v>356</v>
      </c>
      <c r="H123" s="405"/>
      <c r="I123" s="406"/>
      <c r="J123" s="394"/>
    </row>
    <row r="124" spans="1:10" s="311" customFormat="1" ht="15.6" customHeight="1" thickBot="1">
      <c r="A124" s="336"/>
      <c r="B124" s="391"/>
      <c r="C124" s="404"/>
      <c r="D124" s="384"/>
      <c r="E124" s="29"/>
      <c r="F124" s="416"/>
      <c r="G124" s="1332"/>
      <c r="H124" s="409"/>
      <c r="I124" s="407"/>
      <c r="J124" s="394"/>
    </row>
    <row r="125" spans="1:10" s="311" customFormat="1" ht="15.6" customHeight="1" thickBot="1">
      <c r="A125" s="336"/>
      <c r="B125" s="423"/>
      <c r="C125" s="337"/>
      <c r="D125" s="394"/>
      <c r="E125" s="337"/>
      <c r="F125" s="415"/>
      <c r="G125" s="1333"/>
      <c r="H125" s="410"/>
      <c r="I125" s="408"/>
      <c r="J125" s="394"/>
    </row>
    <row r="126" spans="1:10" s="311" customFormat="1" ht="15.6" customHeight="1" thickBot="1">
      <c r="A126" s="336"/>
      <c r="B126" s="423"/>
      <c r="C126" s="338" t="s">
        <v>349</v>
      </c>
      <c r="D126" s="394"/>
      <c r="E126" s="337"/>
      <c r="F126" s="415"/>
      <c r="G126" s="428"/>
      <c r="H126" s="371"/>
      <c r="I126" s="371"/>
      <c r="J126" s="394"/>
    </row>
    <row r="127" spans="1:10" s="311" customFormat="1" ht="15.6" customHeight="1" thickBot="1">
      <c r="A127" s="336"/>
      <c r="B127" s="393"/>
      <c r="C127" s="403"/>
      <c r="D127" s="424"/>
      <c r="E127" s="371"/>
      <c r="F127" s="415"/>
      <c r="G127" s="476"/>
      <c r="H127" s="371"/>
      <c r="I127" s="371"/>
      <c r="J127" s="394"/>
    </row>
    <row r="128" spans="1:10" s="311" customFormat="1" ht="15.6" customHeight="1" thickBot="1">
      <c r="A128" s="336"/>
      <c r="B128" s="425"/>
      <c r="C128" s="1330" t="s">
        <v>356</v>
      </c>
      <c r="D128" s="424"/>
      <c r="E128" s="371"/>
      <c r="F128" s="415"/>
      <c r="G128" s="429" t="s">
        <v>349</v>
      </c>
      <c r="H128" s="371"/>
      <c r="I128" s="371"/>
      <c r="J128" s="394"/>
    </row>
    <row r="129" spans="1:20" s="313" customFormat="1" ht="15.6" customHeight="1" thickBot="1">
      <c r="B129" s="425"/>
      <c r="C129" s="1331"/>
      <c r="D129" s="418"/>
      <c r="F129" s="417"/>
      <c r="J129" s="418"/>
    </row>
    <row r="130" spans="1:20" s="313" customFormat="1" ht="15.6" customHeight="1">
      <c r="B130" s="426"/>
      <c r="C130" s="427"/>
      <c r="D130" s="421"/>
      <c r="F130" s="419"/>
      <c r="G130" s="420"/>
      <c r="H130" s="420"/>
      <c r="I130" s="420"/>
      <c r="J130" s="421"/>
    </row>
    <row r="131" spans="1:20" s="311" customFormat="1" ht="15.6" customHeight="1">
      <c r="A131" s="336"/>
      <c r="B131" s="377"/>
      <c r="C131" s="358"/>
      <c r="D131" s="337"/>
      <c r="E131" s="337"/>
      <c r="F131" s="337"/>
      <c r="G131" s="337"/>
      <c r="H131" s="337"/>
      <c r="I131" s="337"/>
      <c r="J131" s="337"/>
    </row>
    <row r="132" spans="1:20" s="311" customFormat="1" ht="15.6" customHeight="1">
      <c r="A132" s="336" t="s">
        <v>98</v>
      </c>
      <c r="B132" s="337" t="s">
        <v>388</v>
      </c>
      <c r="C132" s="358"/>
      <c r="D132" s="337"/>
      <c r="E132" s="337"/>
      <c r="F132" s="337"/>
      <c r="G132" s="337"/>
      <c r="H132" s="337"/>
      <c r="I132" s="337"/>
      <c r="J132" s="337"/>
    </row>
    <row r="133" spans="1:20" s="311" customFormat="1" ht="15.6" customHeight="1">
      <c r="A133" s="336"/>
      <c r="B133" s="337" t="s">
        <v>389</v>
      </c>
      <c r="C133" s="337"/>
      <c r="D133" s="337"/>
      <c r="E133" s="337"/>
      <c r="F133" s="337"/>
      <c r="G133" s="337"/>
      <c r="H133" s="337"/>
      <c r="I133" s="337"/>
      <c r="J133" s="337"/>
    </row>
    <row r="134" spans="1:20" s="311" customFormat="1" ht="13.7" customHeight="1">
      <c r="A134" s="336"/>
      <c r="B134" s="336" t="s">
        <v>318</v>
      </c>
      <c r="C134" s="337" t="s">
        <v>390</v>
      </c>
      <c r="D134" s="337"/>
      <c r="E134" s="337"/>
      <c r="F134" s="337"/>
      <c r="G134" s="337"/>
      <c r="H134" s="337"/>
      <c r="I134" s="337"/>
      <c r="J134" s="337"/>
    </row>
    <row r="135" spans="1:20" s="311" customFormat="1" ht="13.7" customHeight="1">
      <c r="A135" s="343"/>
      <c r="B135" s="341" t="s">
        <v>341</v>
      </c>
      <c r="C135" s="337" t="s">
        <v>391</v>
      </c>
      <c r="D135" s="344"/>
      <c r="E135" s="344"/>
      <c r="F135" s="344"/>
      <c r="G135" s="344"/>
      <c r="H135" s="344"/>
      <c r="I135" s="344"/>
      <c r="J135" s="344"/>
    </row>
    <row r="136" spans="1:20" s="311" customFormat="1" ht="13.7" customHeight="1">
      <c r="A136" s="314"/>
      <c r="B136" s="336" t="s">
        <v>343</v>
      </c>
      <c r="C136" s="337" t="s">
        <v>392</v>
      </c>
      <c r="D136" s="344"/>
      <c r="E136" s="344"/>
      <c r="F136" s="344"/>
      <c r="G136" s="344"/>
      <c r="H136" s="344"/>
      <c r="I136" s="344"/>
      <c r="J136" s="344"/>
    </row>
    <row r="137" spans="1:20" s="311" customFormat="1" ht="13.7" customHeight="1">
      <c r="A137" s="314"/>
      <c r="B137" s="337" t="s">
        <v>393</v>
      </c>
      <c r="C137" s="344"/>
      <c r="D137" s="344"/>
      <c r="E137" s="344"/>
      <c r="F137" s="344"/>
      <c r="G137" s="344"/>
      <c r="H137" s="344"/>
      <c r="I137" s="344"/>
      <c r="J137" s="344"/>
    </row>
    <row r="138" spans="1:20" s="311" customFormat="1" ht="13.7" customHeight="1">
      <c r="A138" s="314"/>
      <c r="B138" s="337" t="s">
        <v>394</v>
      </c>
      <c r="C138" s="344"/>
      <c r="D138" s="344"/>
      <c r="E138" s="344"/>
      <c r="F138" s="344"/>
      <c r="G138" s="344"/>
      <c r="H138" s="344"/>
      <c r="I138" s="344"/>
      <c r="J138" s="344"/>
    </row>
    <row r="139" spans="1:20" s="311" customFormat="1" ht="13.7" customHeight="1">
      <c r="A139" s="336"/>
      <c r="B139" s="342" t="s">
        <v>190</v>
      </c>
      <c r="C139" s="1318" t="s">
        <v>395</v>
      </c>
      <c r="D139" s="1318"/>
      <c r="E139" s="1318"/>
      <c r="F139" s="1318"/>
      <c r="G139" s="1318"/>
      <c r="H139" s="1318"/>
      <c r="I139" s="1318"/>
      <c r="J139" s="337"/>
    </row>
    <row r="140" spans="1:20" ht="13.7" customHeight="1">
      <c r="A140" s="314"/>
      <c r="B140" s="345" t="s">
        <v>396</v>
      </c>
      <c r="C140" s="313"/>
      <c r="D140" s="313"/>
      <c r="E140" s="313"/>
      <c r="F140" s="313"/>
      <c r="G140" s="313"/>
      <c r="H140" s="313"/>
      <c r="I140" s="313"/>
      <c r="J140" s="313"/>
    </row>
    <row r="141" spans="1:20" ht="13.7" customHeight="1">
      <c r="A141" s="314"/>
      <c r="B141" s="431" t="s">
        <v>397</v>
      </c>
      <c r="C141" s="367" t="s">
        <v>398</v>
      </c>
      <c r="D141" s="338"/>
      <c r="E141" s="338"/>
      <c r="F141" s="338"/>
      <c r="G141" s="338"/>
      <c r="H141" s="338"/>
      <c r="I141" s="338"/>
      <c r="J141" s="313"/>
    </row>
    <row r="142" spans="1:20" ht="16.7" customHeight="1">
      <c r="A142" s="314"/>
      <c r="B142" s="432" t="s">
        <v>399</v>
      </c>
      <c r="C142" s="1290" t="s">
        <v>400</v>
      </c>
      <c r="D142" s="1290"/>
      <c r="E142" s="1290"/>
      <c r="F142" s="1290"/>
      <c r="G142" s="1290"/>
      <c r="H142" s="1290"/>
      <c r="I142" s="1290"/>
      <c r="J142" s="1290"/>
    </row>
    <row r="143" spans="1:20" ht="16.350000000000001" customHeight="1">
      <c r="A143" s="314"/>
      <c r="B143" s="336"/>
      <c r="C143" s="1290"/>
      <c r="D143" s="1290"/>
      <c r="E143" s="1290"/>
      <c r="F143" s="1290"/>
      <c r="G143" s="1290"/>
      <c r="H143" s="1290"/>
      <c r="I143" s="1290"/>
      <c r="J143" s="1290"/>
    </row>
    <row r="144" spans="1:20" ht="18" customHeight="1">
      <c r="A144" s="338"/>
      <c r="B144" s="367" t="s">
        <v>401</v>
      </c>
      <c r="C144" s="338"/>
      <c r="D144" s="338"/>
      <c r="E144" s="338"/>
      <c r="F144" s="338"/>
      <c r="G144" s="338"/>
      <c r="H144" s="338"/>
      <c r="I144" s="338"/>
      <c r="J144" s="313"/>
      <c r="K144" s="311"/>
      <c r="L144" s="311"/>
      <c r="R144" s="311"/>
      <c r="S144" s="311"/>
      <c r="T144" s="311"/>
    </row>
    <row r="145" spans="1:30" ht="13.7" customHeight="1">
      <c r="A145" s="314"/>
      <c r="B145" s="431" t="s">
        <v>397</v>
      </c>
      <c r="C145" s="367" t="s">
        <v>402</v>
      </c>
      <c r="D145" s="338"/>
      <c r="E145" s="338"/>
      <c r="F145" s="338"/>
      <c r="G145" s="338"/>
      <c r="H145" s="338"/>
      <c r="I145" s="338"/>
      <c r="J145" s="313"/>
    </row>
    <row r="146" spans="1:30" ht="14.45" customHeight="1">
      <c r="A146" s="314"/>
      <c r="B146" s="431" t="s">
        <v>399</v>
      </c>
      <c r="C146" s="1291" t="s">
        <v>403</v>
      </c>
      <c r="D146" s="1291"/>
      <c r="E146" s="1291"/>
      <c r="F146" s="1291"/>
      <c r="G146" s="1291"/>
      <c r="H146" s="1291"/>
      <c r="I146" s="1291"/>
      <c r="J146" s="1291"/>
    </row>
    <row r="147" spans="1:30" ht="18" customHeight="1">
      <c r="A147" s="338"/>
      <c r="B147" s="338"/>
      <c r="C147" s="1291"/>
      <c r="D147" s="1291"/>
      <c r="E147" s="1291"/>
      <c r="F147" s="1291"/>
      <c r="G147" s="1291"/>
      <c r="H147" s="1291"/>
      <c r="I147" s="1291"/>
      <c r="J147" s="1291"/>
      <c r="K147" s="311"/>
      <c r="L147" s="311"/>
      <c r="M147" s="311"/>
      <c r="N147" s="311"/>
      <c r="O147" s="311"/>
      <c r="P147" s="311"/>
      <c r="Q147" s="311"/>
      <c r="R147" s="311"/>
      <c r="S147" s="311"/>
      <c r="T147" s="311"/>
      <c r="U147" s="311"/>
      <c r="V147" s="311"/>
      <c r="W147" s="311"/>
      <c r="X147" s="311"/>
      <c r="Y147" s="311"/>
      <c r="Z147" s="311"/>
      <c r="AA147" s="311"/>
      <c r="AB147" s="311"/>
      <c r="AC147" s="311"/>
      <c r="AD147" s="311"/>
    </row>
    <row r="148" spans="1:30" ht="18" customHeight="1">
      <c r="A148" s="338"/>
      <c r="B148" s="338"/>
      <c r="C148" s="1291"/>
      <c r="D148" s="1291"/>
      <c r="E148" s="1291"/>
      <c r="F148" s="1291"/>
      <c r="G148" s="1291"/>
      <c r="H148" s="1291"/>
      <c r="I148" s="1291"/>
      <c r="J148" s="1291"/>
      <c r="K148" s="311"/>
      <c r="L148" s="311"/>
      <c r="M148" s="311"/>
      <c r="N148" s="311"/>
      <c r="O148" s="311"/>
      <c r="P148" s="311"/>
      <c r="Q148" s="311"/>
      <c r="R148" s="311"/>
      <c r="S148" s="311"/>
      <c r="T148" s="311"/>
      <c r="U148" s="311"/>
      <c r="V148" s="311"/>
      <c r="W148" s="311"/>
      <c r="X148" s="311"/>
      <c r="Y148" s="311"/>
      <c r="Z148" s="311"/>
      <c r="AA148" s="311"/>
      <c r="AB148" s="311"/>
      <c r="AC148" s="311"/>
      <c r="AD148" s="311"/>
    </row>
    <row r="149" spans="1:30" ht="18" customHeight="1">
      <c r="A149" s="338"/>
      <c r="B149" s="338"/>
      <c r="C149" s="338"/>
      <c r="D149" s="338"/>
      <c r="E149" s="338"/>
      <c r="F149" s="338"/>
      <c r="G149" s="338"/>
      <c r="H149" s="358"/>
      <c r="I149" s="338"/>
      <c r="J149" s="338"/>
      <c r="K149" s="338"/>
      <c r="L149" s="338"/>
      <c r="M149" s="338"/>
      <c r="N149" s="338"/>
      <c r="O149" s="338"/>
      <c r="P149" s="338"/>
      <c r="Q149" s="338"/>
      <c r="R149" s="338"/>
      <c r="S149" s="338"/>
      <c r="T149" s="338"/>
      <c r="U149" s="338"/>
      <c r="V149" s="338"/>
      <c r="W149" s="338"/>
      <c r="X149" s="338"/>
      <c r="Y149" s="338"/>
      <c r="Z149" s="338"/>
      <c r="AA149" s="338"/>
      <c r="AB149" s="338"/>
      <c r="AC149" s="338"/>
      <c r="AD149" s="338"/>
    </row>
    <row r="150" spans="1:30" ht="18" customHeight="1">
      <c r="A150" s="311"/>
      <c r="B150" s="311"/>
      <c r="C150" s="338"/>
      <c r="D150" s="338"/>
      <c r="E150" s="338"/>
      <c r="F150" s="338"/>
      <c r="G150" s="338"/>
      <c r="H150" s="338"/>
      <c r="I150" s="338"/>
      <c r="J150" s="338"/>
      <c r="K150" s="338"/>
      <c r="L150" s="338"/>
      <c r="M150" s="338"/>
      <c r="N150" s="338"/>
      <c r="O150" s="338"/>
      <c r="P150" s="338"/>
      <c r="Q150" s="338"/>
      <c r="R150" s="338"/>
      <c r="S150" s="338"/>
      <c r="T150" s="338"/>
      <c r="U150" s="338"/>
      <c r="V150" s="338"/>
      <c r="W150" s="338"/>
      <c r="X150" s="338"/>
      <c r="Y150" s="338"/>
      <c r="Z150" s="338"/>
      <c r="AA150" s="338"/>
      <c r="AB150" s="338"/>
      <c r="AC150" s="338"/>
      <c r="AD150" s="338"/>
    </row>
    <row r="151" spans="1:30" ht="18" customHeight="1">
      <c r="A151" s="311"/>
      <c r="B151" s="311"/>
      <c r="C151" s="338"/>
      <c r="D151" s="338"/>
      <c r="E151" s="338"/>
      <c r="F151" s="338"/>
      <c r="G151" s="338"/>
      <c r="H151" s="338"/>
      <c r="I151" s="338"/>
      <c r="J151" s="338"/>
      <c r="K151" s="338"/>
      <c r="L151" s="338"/>
      <c r="M151" s="338"/>
      <c r="N151" s="338"/>
      <c r="O151" s="338"/>
      <c r="P151" s="338"/>
      <c r="Q151" s="338"/>
      <c r="R151" s="338"/>
      <c r="S151" s="338"/>
      <c r="T151" s="338"/>
      <c r="U151" s="338"/>
      <c r="V151" s="338"/>
      <c r="W151" s="338"/>
      <c r="X151" s="338"/>
      <c r="Y151" s="338"/>
      <c r="Z151" s="338"/>
      <c r="AA151" s="338"/>
      <c r="AB151" s="338"/>
      <c r="AC151" s="338"/>
      <c r="AD151" s="338"/>
    </row>
    <row r="152" spans="1:30" ht="18" customHeight="1"/>
    <row r="153" spans="1:30" ht="18" customHeight="1"/>
    <row r="154" spans="1:30" ht="18" customHeight="1"/>
  </sheetData>
  <sheetProtection algorithmName="SHA-512" hashValue="ifG+EU4IzzVV2PrVrGWi0GTLB0bv9CqnVghLZEQp+Cmu/tviN8lqucK+QFH2t/43Gg5wxA8x919T4twg8m/1DQ==" saltValue="4cacAyzglqjns7zjGGn/Kg==" spinCount="100000" sheet="1" formatCells="0" formatRows="0"/>
  <mergeCells count="104">
    <mergeCell ref="H3:I3"/>
    <mergeCell ref="D6:H6"/>
    <mergeCell ref="D7:H7"/>
    <mergeCell ref="B11:B12"/>
    <mergeCell ref="C11:C12"/>
    <mergeCell ref="B16:B17"/>
    <mergeCell ref="C16:C17"/>
    <mergeCell ref="D25:E25"/>
    <mergeCell ref="F25:G25"/>
    <mergeCell ref="H25:I25"/>
    <mergeCell ref="D26:E26"/>
    <mergeCell ref="F26:G26"/>
    <mergeCell ref="H26:I26"/>
    <mergeCell ref="B20:B21"/>
    <mergeCell ref="E20:I20"/>
    <mergeCell ref="C22:C23"/>
    <mergeCell ref="D22:E22"/>
    <mergeCell ref="F22:G22"/>
    <mergeCell ref="H22:I22"/>
    <mergeCell ref="D23:E23"/>
    <mergeCell ref="F23:G23"/>
    <mergeCell ref="H23:I23"/>
    <mergeCell ref="D32:E32"/>
    <mergeCell ref="F32:G32"/>
    <mergeCell ref="H32:I32"/>
    <mergeCell ref="D33:E33"/>
    <mergeCell ref="F33:G33"/>
    <mergeCell ref="H33:I33"/>
    <mergeCell ref="C29:C30"/>
    <mergeCell ref="D29:E29"/>
    <mergeCell ref="F29:G29"/>
    <mergeCell ref="H29:I29"/>
    <mergeCell ref="D30:E30"/>
    <mergeCell ref="F30:G30"/>
    <mergeCell ref="H30:I30"/>
    <mergeCell ref="H37:I37"/>
    <mergeCell ref="B39:B41"/>
    <mergeCell ref="C39:C41"/>
    <mergeCell ref="D39:E39"/>
    <mergeCell ref="C46:C47"/>
    <mergeCell ref="D46:E46"/>
    <mergeCell ref="F46:G46"/>
    <mergeCell ref="H46:I46"/>
    <mergeCell ref="D47:E47"/>
    <mergeCell ref="F47:G47"/>
    <mergeCell ref="D51:E51"/>
    <mergeCell ref="F51:G51"/>
    <mergeCell ref="H51:I51"/>
    <mergeCell ref="D53:E53"/>
    <mergeCell ref="F53:G53"/>
    <mergeCell ref="H53:I53"/>
    <mergeCell ref="H47:I47"/>
    <mergeCell ref="D49:E49"/>
    <mergeCell ref="F49:G49"/>
    <mergeCell ref="H49:I49"/>
    <mergeCell ref="D50:E50"/>
    <mergeCell ref="F50:G50"/>
    <mergeCell ref="H50:I50"/>
    <mergeCell ref="D57:E57"/>
    <mergeCell ref="F57:G57"/>
    <mergeCell ref="H57:I57"/>
    <mergeCell ref="C59:C60"/>
    <mergeCell ref="D59:I59"/>
    <mergeCell ref="D60:I60"/>
    <mergeCell ref="D54:E54"/>
    <mergeCell ref="F54:G54"/>
    <mergeCell ref="H54:I54"/>
    <mergeCell ref="D55:E55"/>
    <mergeCell ref="F55:G55"/>
    <mergeCell ref="H55:I55"/>
    <mergeCell ref="B81:I81"/>
    <mergeCell ref="C83:J83"/>
    <mergeCell ref="B87:B89"/>
    <mergeCell ref="F87:F89"/>
    <mergeCell ref="C88:C89"/>
    <mergeCell ref="G88:G89"/>
    <mergeCell ref="H88:H89"/>
    <mergeCell ref="I88:I89"/>
    <mergeCell ref="D61:I61"/>
    <mergeCell ref="D62:I62"/>
    <mergeCell ref="B69:I69"/>
    <mergeCell ref="H75:I75"/>
    <mergeCell ref="G77:G78"/>
    <mergeCell ref="I77:I78"/>
    <mergeCell ref="R105:T105"/>
    <mergeCell ref="C107:J107"/>
    <mergeCell ref="C108:J108"/>
    <mergeCell ref="B91:B94"/>
    <mergeCell ref="F91:F94"/>
    <mergeCell ref="G92:G93"/>
    <mergeCell ref="H92:H94"/>
    <mergeCell ref="I92:I93"/>
    <mergeCell ref="C93:C94"/>
    <mergeCell ref="C142:J143"/>
    <mergeCell ref="C146:J148"/>
    <mergeCell ref="C111:I111"/>
    <mergeCell ref="B113:I113"/>
    <mergeCell ref="C119:I119"/>
    <mergeCell ref="G124:G125"/>
    <mergeCell ref="C128:C129"/>
    <mergeCell ref="C139:I139"/>
    <mergeCell ref="C99:J99"/>
    <mergeCell ref="C100:J100"/>
    <mergeCell ref="C103:I103"/>
  </mergeCells>
  <phoneticPr fontId="2"/>
  <conditionalFormatting sqref="D12:D14">
    <cfRule type="containsText" dxfId="67" priority="48" operator="containsText" text="▲">
      <formula>NOT(ISERROR(SEARCH("▲",D12)))</formula>
    </cfRule>
  </conditionalFormatting>
  <conditionalFormatting sqref="D17">
    <cfRule type="containsText" dxfId="66" priority="34" operator="containsText" text="▲">
      <formula>NOT(ISERROR(SEARCH("▲",D17)))</formula>
    </cfRule>
  </conditionalFormatting>
  <conditionalFormatting sqref="D21:D22">
    <cfRule type="containsText" dxfId="65" priority="43" operator="containsText" text="▲">
      <formula>NOT(ISERROR(SEARCH("▲",D21)))</formula>
    </cfRule>
  </conditionalFormatting>
  <conditionalFormatting sqref="D24:D25">
    <cfRule type="containsText" dxfId="64" priority="26" operator="containsText" text="▲">
      <formula>NOT(ISERROR(SEARCH("▲",D24)))</formula>
    </cfRule>
  </conditionalFormatting>
  <conditionalFormatting sqref="D27">
    <cfRule type="containsText" dxfId="63" priority="25" operator="containsText" text="▲">
      <formula>NOT(ISERROR(SEARCH("▲",D27)))</formula>
    </cfRule>
  </conditionalFormatting>
  <conditionalFormatting sqref="D29">
    <cfRule type="containsText" dxfId="62" priority="20" operator="containsText" text="▲">
      <formula>NOT(ISERROR(SEARCH("▲",D29)))</formula>
    </cfRule>
  </conditionalFormatting>
  <conditionalFormatting sqref="D31:D32">
    <cfRule type="containsText" dxfId="61" priority="14" operator="containsText" text="▲">
      <formula>NOT(ISERROR(SEARCH("▲",D31)))</formula>
    </cfRule>
  </conditionalFormatting>
  <conditionalFormatting sqref="D34">
    <cfRule type="containsText" dxfId="60" priority="13" operator="containsText" text="▲">
      <formula>NOT(ISERROR(SEARCH("▲",D34)))</formula>
    </cfRule>
  </conditionalFormatting>
  <conditionalFormatting sqref="D42:D44">
    <cfRule type="containsText" dxfId="59" priority="33" operator="containsText" text="▲">
      <formula>NOT(ISERROR(SEARCH("▲",D42)))</formula>
    </cfRule>
  </conditionalFormatting>
  <conditionalFormatting sqref="D48:D49">
    <cfRule type="containsText" dxfId="58" priority="36" operator="containsText" text="▲">
      <formula>NOT(ISERROR(SEARCH("▲",D48)))</formula>
    </cfRule>
  </conditionalFormatting>
  <conditionalFormatting sqref="D52:D53">
    <cfRule type="containsText" dxfId="57" priority="6" operator="containsText" text="▲">
      <formula>NOT(ISERROR(SEARCH("▲",D52)))</formula>
    </cfRule>
  </conditionalFormatting>
  <conditionalFormatting sqref="D56:D57">
    <cfRule type="containsText" dxfId="56" priority="3" operator="containsText" text="▲">
      <formula>NOT(ISERROR(SEARCH("▲",D56)))</formula>
    </cfRule>
  </conditionalFormatting>
  <conditionalFormatting sqref="F12:F14">
    <cfRule type="containsText" dxfId="55" priority="46" operator="containsText" text="▲">
      <formula>NOT(ISERROR(SEARCH("▲",F12)))</formula>
    </cfRule>
  </conditionalFormatting>
  <conditionalFormatting sqref="F22">
    <cfRule type="containsText" dxfId="54" priority="28" operator="containsText" text="▲">
      <formula>NOT(ISERROR(SEARCH("▲",F22)))</formula>
    </cfRule>
  </conditionalFormatting>
  <conditionalFormatting sqref="F24:F25">
    <cfRule type="containsText" dxfId="53" priority="22" operator="containsText" text="▲">
      <formula>NOT(ISERROR(SEARCH("▲",F24)))</formula>
    </cfRule>
  </conditionalFormatting>
  <conditionalFormatting sqref="F27">
    <cfRule type="containsText" dxfId="52" priority="21" operator="containsText" text="▲">
      <formula>NOT(ISERROR(SEARCH("▲",F27)))</formula>
    </cfRule>
  </conditionalFormatting>
  <conditionalFormatting sqref="F29">
    <cfRule type="containsText" dxfId="51" priority="16" operator="containsText" text="▲">
      <formula>NOT(ISERROR(SEARCH("▲",F29)))</formula>
    </cfRule>
  </conditionalFormatting>
  <conditionalFormatting sqref="F31:F32">
    <cfRule type="containsText" dxfId="50" priority="10" operator="containsText" text="▲">
      <formula>NOT(ISERROR(SEARCH("▲",F31)))</formula>
    </cfRule>
  </conditionalFormatting>
  <conditionalFormatting sqref="F34">
    <cfRule type="containsText" dxfId="49" priority="9" operator="containsText" text="▲">
      <formula>NOT(ISERROR(SEARCH("▲",F34)))</formula>
    </cfRule>
  </conditionalFormatting>
  <conditionalFormatting sqref="F42:F44">
    <cfRule type="containsText" dxfId="48" priority="32" operator="containsText" text="▲">
      <formula>NOT(ISERROR(SEARCH("▲",F42)))</formula>
    </cfRule>
  </conditionalFormatting>
  <conditionalFormatting sqref="F48:F49">
    <cfRule type="containsText" dxfId="47" priority="8" operator="containsText" text="▲">
      <formula>NOT(ISERROR(SEARCH("▲",F48)))</formula>
    </cfRule>
  </conditionalFormatting>
  <conditionalFormatting sqref="F52:F53">
    <cfRule type="containsText" dxfId="46" priority="5" operator="containsText" text="▲">
      <formula>NOT(ISERROR(SEARCH("▲",F52)))</formula>
    </cfRule>
  </conditionalFormatting>
  <conditionalFormatting sqref="F56:F57">
    <cfRule type="containsText" dxfId="45" priority="2" operator="containsText" text="▲">
      <formula>NOT(ISERROR(SEARCH("▲",F56)))</formula>
    </cfRule>
  </conditionalFormatting>
  <conditionalFormatting sqref="H12:H14">
    <cfRule type="containsText" dxfId="44" priority="44" operator="containsText" text="▲">
      <formula>NOT(ISERROR(SEARCH("▲",H12)))</formula>
    </cfRule>
  </conditionalFormatting>
  <conditionalFormatting sqref="H22">
    <cfRule type="containsText" dxfId="43" priority="30" operator="containsText" text="▲">
      <formula>NOT(ISERROR(SEARCH("▲",H22)))</formula>
    </cfRule>
  </conditionalFormatting>
  <conditionalFormatting sqref="H24:H25">
    <cfRule type="containsText" dxfId="42" priority="24" operator="containsText" text="▲">
      <formula>NOT(ISERROR(SEARCH("▲",H24)))</formula>
    </cfRule>
  </conditionalFormatting>
  <conditionalFormatting sqref="H27">
    <cfRule type="containsText" dxfId="41" priority="23" operator="containsText" text="▲">
      <formula>NOT(ISERROR(SEARCH("▲",H27)))</formula>
    </cfRule>
  </conditionalFormatting>
  <conditionalFormatting sqref="H29">
    <cfRule type="containsText" dxfId="40" priority="18" operator="containsText" text="▲">
      <formula>NOT(ISERROR(SEARCH("▲",H29)))</formula>
    </cfRule>
  </conditionalFormatting>
  <conditionalFormatting sqref="H31:H32">
    <cfRule type="containsText" dxfId="39" priority="12" operator="containsText" text="▲">
      <formula>NOT(ISERROR(SEARCH("▲",H31)))</formula>
    </cfRule>
  </conditionalFormatting>
  <conditionalFormatting sqref="H34">
    <cfRule type="containsText" dxfId="38" priority="11" operator="containsText" text="▲">
      <formula>NOT(ISERROR(SEARCH("▲",H34)))</formula>
    </cfRule>
  </conditionalFormatting>
  <conditionalFormatting sqref="H42:H44">
    <cfRule type="containsText" dxfId="37" priority="31" operator="containsText" text="▲">
      <formula>NOT(ISERROR(SEARCH("▲",H42)))</formula>
    </cfRule>
  </conditionalFormatting>
  <conditionalFormatting sqref="H48:H49">
    <cfRule type="containsText" dxfId="36" priority="7" operator="containsText" text="▲">
      <formula>NOT(ISERROR(SEARCH("▲",H48)))</formula>
    </cfRule>
  </conditionalFormatting>
  <conditionalFormatting sqref="H52:H53">
    <cfRule type="containsText" dxfId="35" priority="4" operator="containsText" text="▲">
      <formula>NOT(ISERROR(SEARCH("▲",H52)))</formula>
    </cfRule>
  </conditionalFormatting>
  <conditionalFormatting sqref="H56:H57">
    <cfRule type="containsText" dxfId="34" priority="1" operator="containsText" text="▲">
      <formula>NOT(ISERROR(SEARCH("▲",H56)))</formula>
    </cfRule>
  </conditionalFormatting>
  <pageMargins left="0.31496062992125984" right="0.31496062992125984" top="0.55118110236220474" bottom="0.55118110236220474" header="0.31496062992125984" footer="0.31496062992125984"/>
  <pageSetup paperSize="9" orientation="portrait" r:id="rId1"/>
  <rowBreaks count="3" manualBreakCount="3">
    <brk id="35" max="9" man="1"/>
    <brk id="64" max="9" man="1"/>
    <brk id="104" max="9" man="1"/>
  </rowBreaks>
  <extLst>
    <ext xmlns:x14="http://schemas.microsoft.com/office/spreadsheetml/2009/9/main" uri="{CCE6A557-97BC-4b89-ADB6-D9C93CAAB3DF}">
      <x14:dataValidations xmlns:xm="http://schemas.microsoft.com/office/excel/2006/main" count="10">
        <x14:dataValidation type="list" allowBlank="1" showInputMessage="1" showErrorMessage="1" xr:uid="{B8B84895-32AD-4161-8719-B14CF7CAAA88}">
          <x14:formula1>
            <xm:f>別紙りすと!$F$3:$F$4</xm:f>
          </x14:formula1>
          <xm:sqref>D39:E39</xm:sqref>
        </x14:dataValidation>
        <x14:dataValidation type="list" allowBlank="1" showInputMessage="1" showErrorMessage="1" xr:uid="{2FC83528-C4C1-4650-BB19-FA65D275BC7F}">
          <x14:formula1>
            <xm:f>別紙りすと!$H$3:$H$18</xm:f>
          </x14:formula1>
          <xm:sqref>D49:I49 D53:I53 D57:I57</xm:sqref>
        </x14:dataValidation>
        <x14:dataValidation type="list" allowBlank="1" showInputMessage="1" showErrorMessage="1" xr:uid="{1775E035-C69F-4D10-913E-DC48BBCBB19A}">
          <x14:formula1>
            <xm:f>別紙りすと!$I$3:$I$16</xm:f>
          </x14:formula1>
          <xm:sqref>D59:I62</xm:sqref>
        </x14:dataValidation>
        <x14:dataValidation type="list" allowBlank="1" showInputMessage="1" showErrorMessage="1" xr:uid="{04B69449-A6E6-4916-BC26-E7E48B953D12}">
          <x14:formula1>
            <xm:f>別紙りすと!$G$3:$G$13</xm:f>
          </x14:formula1>
          <xm:sqref>I48 E52 E48 G52 G48 I52 G56 E56 I56</xm:sqref>
        </x14:dataValidation>
        <x14:dataValidation type="list" allowBlank="1" showInputMessage="1" showErrorMessage="1" xr:uid="{AB5B1C8D-AFD1-4E5F-B766-473EA972B006}">
          <x14:formula1>
            <xm:f>別紙りすと!$E$3:$E$14</xm:f>
          </x14:formula1>
          <xm:sqref>E31 I31 E27 E24 I24 I27 G27 G24 G31 E34 I34 G34</xm:sqref>
        </x14:dataValidation>
        <x14:dataValidation type="list" allowBlank="1" showInputMessage="1" showErrorMessage="1" xr:uid="{4AAD17EC-086E-490A-B43E-886F5D55AACF}">
          <x14:formula1>
            <xm:f>別紙りすと!$D$3:$D$14</xm:f>
          </x14:formula1>
          <xm:sqref>I17</xm:sqref>
        </x14:dataValidation>
        <x14:dataValidation type="list" allowBlank="1" showInputMessage="1" showErrorMessage="1" xr:uid="{5C30417F-9BB9-41AC-90C8-BBE51C1B55A9}">
          <x14:formula1>
            <xm:f>別紙りすと!$D$3:$D$12</xm:f>
          </x14:formula1>
          <xm:sqref>G17</xm:sqref>
        </x14:dataValidation>
        <x14:dataValidation type="list" allowBlank="1" showInputMessage="1" showErrorMessage="1" xr:uid="{6C2C3284-F93A-4615-B63D-EC5B202568BB}">
          <x14:formula1>
            <xm:f>別紙りすと!$C$3:$C$4</xm:f>
          </x14:formula1>
          <xm:sqref>E17</xm:sqref>
        </x14:dataValidation>
        <x14:dataValidation type="list" allowBlank="1" showInputMessage="1" showErrorMessage="1" xr:uid="{95192B05-C5E0-4D5D-B407-71F5FC74DD47}">
          <x14:formula1>
            <xm:f>別紙りすと!$B$3:$B$5</xm:f>
          </x14:formula1>
          <xm:sqref>F12:F14 H12:H14 D17 D42:D44 H52 D24 D27 D31 D34 D52 F34 H34 F48 H24 H31 F31 F42:F44 H42:H44 D12:D14 H48 D48 H27 F27 F24 F52 F56 D56 H56</xm:sqref>
        </x14:dataValidation>
        <x14:dataValidation type="list" allowBlank="1" showInputMessage="1" showErrorMessage="1" xr:uid="{A4C7EFB6-9841-4AD3-8922-2B281754B7B6}">
          <x14:formula1>
            <xm:f>別紙りすと!$A$3:$A$5</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91963-E1DE-4FF5-825D-04D391806C7A}">
  <sheetPr codeName="Sheet9"/>
  <dimension ref="A1:AN154"/>
  <sheetViews>
    <sheetView showGridLines="0" view="pageBreakPreview" topLeftCell="A123" zoomScaleNormal="80" zoomScaleSheetLayoutView="100" workbookViewId="0">
      <selection activeCell="R68" sqref="R68"/>
    </sheetView>
  </sheetViews>
  <sheetFormatPr defaultRowHeight="18.75"/>
  <cols>
    <col min="1" max="2" width="4.125" customWidth="1"/>
    <col min="3" max="3" width="21.875" customWidth="1"/>
    <col min="4" max="4" width="5" customWidth="1"/>
    <col min="5" max="5" width="14" customWidth="1"/>
    <col min="6" max="6" width="5" customWidth="1"/>
    <col min="7" max="7" width="14" customWidth="1"/>
    <col min="8" max="8" width="5" customWidth="1"/>
    <col min="9" max="9" width="14" customWidth="1"/>
    <col min="10" max="11" width="1.625" customWidth="1"/>
    <col min="12" max="12" width="4.375" customWidth="1"/>
    <col min="13" max="39" width="3" customWidth="1"/>
    <col min="40" max="40" width="1.625" customWidth="1"/>
    <col min="41" max="45" width="3" customWidth="1"/>
  </cols>
  <sheetData>
    <row r="1" spans="1:28" ht="16.5" customHeight="1">
      <c r="A1" s="551" t="s">
        <v>788</v>
      </c>
    </row>
    <row r="2" spans="1:28" ht="5.45" customHeight="1" thickBot="1">
      <c r="A2" s="313"/>
      <c r="B2" s="313"/>
      <c r="C2" s="313"/>
      <c r="D2" s="313"/>
      <c r="E2" s="313"/>
      <c r="F2" s="313"/>
      <c r="G2" s="313"/>
      <c r="H2" s="313"/>
      <c r="I2" s="313"/>
      <c r="J2" s="313"/>
    </row>
    <row r="3" spans="1:28" ht="19.5" thickBot="1">
      <c r="A3" s="348" t="s">
        <v>315</v>
      </c>
      <c r="B3" s="312"/>
      <c r="C3" s="313"/>
      <c r="D3" s="313"/>
      <c r="E3" s="313"/>
      <c r="F3" s="350"/>
      <c r="G3" s="375" t="s">
        <v>906</v>
      </c>
      <c r="H3" s="1300"/>
      <c r="I3" s="1301"/>
      <c r="J3" s="313"/>
    </row>
    <row r="4" spans="1:28" ht="14.45" customHeight="1">
      <c r="A4" s="313"/>
      <c r="B4" s="313"/>
      <c r="C4" s="313"/>
      <c r="F4" s="547"/>
      <c r="G4" s="547"/>
      <c r="H4" s="177"/>
      <c r="I4" s="177"/>
    </row>
    <row r="5" spans="1:28" ht="14.45" customHeight="1" thickBot="1">
      <c r="A5" s="313"/>
      <c r="B5" s="313"/>
      <c r="C5" s="313"/>
      <c r="D5" s="548" t="s">
        <v>6</v>
      </c>
      <c r="E5" s="548"/>
      <c r="F5" s="549"/>
      <c r="G5" s="549"/>
      <c r="H5" s="543"/>
      <c r="I5" s="177"/>
    </row>
    <row r="6" spans="1:28" ht="15" customHeight="1">
      <c r="A6" s="313"/>
      <c r="B6" s="313"/>
      <c r="C6" s="314"/>
      <c r="D6" s="1302" t="s">
        <v>316</v>
      </c>
      <c r="E6" s="1303"/>
      <c r="F6" s="1303"/>
      <c r="G6" s="1303"/>
      <c r="H6" s="1304"/>
      <c r="I6" s="317"/>
      <c r="J6" s="316"/>
      <c r="K6" s="188"/>
      <c r="L6" s="188"/>
      <c r="M6" s="188"/>
      <c r="N6" s="188"/>
      <c r="O6" s="188"/>
      <c r="P6" s="188"/>
      <c r="Q6" s="188"/>
      <c r="R6" s="188"/>
      <c r="S6" s="188"/>
      <c r="T6" s="188"/>
      <c r="U6" s="188"/>
      <c r="V6" s="188"/>
      <c r="W6" s="188"/>
      <c r="X6" s="188"/>
      <c r="Y6" s="188"/>
      <c r="Z6" s="188"/>
      <c r="AA6" s="188"/>
      <c r="AB6" s="188"/>
    </row>
    <row r="7" spans="1:28" ht="15" customHeight="1" thickBot="1">
      <c r="A7" s="313"/>
      <c r="B7" s="313"/>
      <c r="C7" s="313"/>
      <c r="D7" s="1305" t="s">
        <v>317</v>
      </c>
      <c r="E7" s="1306"/>
      <c r="F7" s="1306"/>
      <c r="G7" s="1306"/>
      <c r="H7" s="1307"/>
      <c r="I7" s="317"/>
      <c r="J7" s="316"/>
      <c r="K7" s="188"/>
      <c r="L7" s="188"/>
      <c r="M7" s="188"/>
      <c r="N7" s="188"/>
      <c r="O7" s="188"/>
      <c r="P7" s="188"/>
      <c r="Q7" s="188"/>
      <c r="R7" s="188"/>
      <c r="S7" s="188"/>
      <c r="T7" s="188"/>
      <c r="U7" s="188"/>
      <c r="V7" s="188"/>
      <c r="W7" s="188"/>
      <c r="X7" s="188"/>
      <c r="Y7" s="188"/>
      <c r="Z7" s="188"/>
      <c r="AA7" s="188"/>
      <c r="AB7" s="188"/>
    </row>
    <row r="8" spans="1:28" ht="14.45" customHeight="1" thickBot="1">
      <c r="A8" s="313"/>
      <c r="B8" s="313"/>
      <c r="C8" s="313"/>
      <c r="D8" s="1"/>
      <c r="E8" s="201"/>
      <c r="F8" s="201"/>
      <c r="G8" s="201"/>
      <c r="H8" s="318"/>
      <c r="I8" s="318"/>
      <c r="J8" s="188"/>
      <c r="K8" s="188"/>
      <c r="L8" s="188"/>
      <c r="M8" s="188"/>
      <c r="N8" s="188"/>
      <c r="O8" s="188"/>
      <c r="P8" s="188"/>
      <c r="Q8" s="188"/>
      <c r="R8" s="188"/>
      <c r="S8" s="188"/>
      <c r="T8" s="188"/>
      <c r="U8" s="188"/>
      <c r="V8" s="188"/>
      <c r="W8" s="188"/>
      <c r="X8" s="188"/>
      <c r="Y8" s="188"/>
      <c r="Z8" s="188"/>
      <c r="AA8" s="188"/>
      <c r="AB8" s="188"/>
    </row>
    <row r="9" spans="1:28" ht="21.6" customHeight="1" thickBot="1">
      <c r="A9" s="177" t="s">
        <v>318</v>
      </c>
      <c r="B9" s="535"/>
      <c r="C9" s="347" t="s">
        <v>319</v>
      </c>
    </row>
    <row r="10" spans="1:28" ht="21.6" customHeight="1" thickBot="1">
      <c r="A10" s="177"/>
      <c r="C10" s="536"/>
    </row>
    <row r="11" spans="1:28" s="318" customFormat="1" ht="21.6" customHeight="1" thickBot="1">
      <c r="B11" s="1292">
        <v>1</v>
      </c>
      <c r="C11" s="1293" t="s">
        <v>320</v>
      </c>
      <c r="D11" s="374" t="s">
        <v>321</v>
      </c>
      <c r="E11" s="373" t="s">
        <v>322</v>
      </c>
      <c r="F11" s="374" t="s">
        <v>321</v>
      </c>
      <c r="G11" s="373" t="s">
        <v>322</v>
      </c>
      <c r="H11" s="374" t="s">
        <v>321</v>
      </c>
      <c r="I11" s="373" t="s">
        <v>322</v>
      </c>
    </row>
    <row r="12" spans="1:28" ht="21.6" customHeight="1" thickBot="1">
      <c r="B12" s="1292"/>
      <c r="C12" s="1293"/>
      <c r="D12" s="527"/>
      <c r="E12" s="518"/>
      <c r="F12" s="527"/>
      <c r="G12" s="518"/>
      <c r="H12" s="527"/>
      <c r="I12" s="518"/>
    </row>
    <row r="13" spans="1:28" ht="21.6" customHeight="1" thickBot="1">
      <c r="D13" s="527"/>
      <c r="E13" s="518"/>
      <c r="F13" s="527"/>
      <c r="G13" s="518"/>
      <c r="H13" s="527"/>
      <c r="I13" s="518"/>
    </row>
    <row r="14" spans="1:28" ht="21.6" customHeight="1" thickBot="1">
      <c r="D14" s="527"/>
      <c r="E14" s="518"/>
      <c r="F14" s="527"/>
      <c r="G14" s="518"/>
      <c r="H14" s="527"/>
      <c r="I14" s="518"/>
    </row>
    <row r="15" spans="1:28" ht="21.6" customHeight="1" thickBot="1">
      <c r="D15" s="544"/>
      <c r="E15" s="177"/>
      <c r="F15" s="545"/>
      <c r="G15" s="177"/>
    </row>
    <row r="16" spans="1:28" s="318" customFormat="1" ht="21.6" customHeight="1" thickBot="1">
      <c r="B16" s="1292">
        <v>2</v>
      </c>
      <c r="C16" s="1293" t="s">
        <v>323</v>
      </c>
      <c r="D16" s="374" t="s">
        <v>321</v>
      </c>
      <c r="E16" s="373" t="s">
        <v>324</v>
      </c>
      <c r="F16" s="178"/>
      <c r="G16" s="546" t="s">
        <v>325</v>
      </c>
      <c r="H16"/>
      <c r="I16"/>
    </row>
    <row r="17" spans="1:9" ht="21.6" customHeight="1" thickBot="1">
      <c r="B17" s="1292"/>
      <c r="C17" s="1293"/>
      <c r="D17" s="528"/>
      <c r="E17" s="529"/>
      <c r="G17" s="532"/>
      <c r="H17" s="349" t="s">
        <v>30</v>
      </c>
      <c r="I17" s="532"/>
    </row>
    <row r="18" spans="1:9" ht="21.6" customHeight="1">
      <c r="D18" s="545"/>
      <c r="E18" s="177"/>
      <c r="F18" s="177"/>
      <c r="G18" s="177"/>
    </row>
    <row r="19" spans="1:9" ht="21.6" customHeight="1" thickBot="1">
      <c r="B19" t="s">
        <v>326</v>
      </c>
      <c r="D19" s="313"/>
      <c r="E19" s="313"/>
      <c r="F19" s="313"/>
      <c r="G19" s="313"/>
      <c r="H19" s="313"/>
      <c r="I19" s="313"/>
    </row>
    <row r="20" spans="1:9" ht="23.45" customHeight="1" thickBot="1">
      <c r="B20" s="1292">
        <v>3</v>
      </c>
      <c r="C20" s="537" t="s">
        <v>327</v>
      </c>
      <c r="D20" s="376" t="s">
        <v>328</v>
      </c>
      <c r="E20" s="1308"/>
      <c r="F20" s="1300"/>
      <c r="G20" s="1300"/>
      <c r="H20" s="1300"/>
      <c r="I20" s="1301"/>
    </row>
    <row r="21" spans="1:9" ht="6" customHeight="1" thickBot="1">
      <c r="B21" s="1292"/>
      <c r="C21" s="538"/>
      <c r="D21" s="550"/>
      <c r="E21" s="550"/>
      <c r="F21" s="550"/>
      <c r="G21" s="550"/>
      <c r="H21" s="550"/>
      <c r="I21" s="550"/>
    </row>
    <row r="22" spans="1:9" ht="21.6" customHeight="1">
      <c r="B22" s="539"/>
      <c r="C22" s="1293" t="s">
        <v>329</v>
      </c>
      <c r="D22" s="1296" t="s">
        <v>328</v>
      </c>
      <c r="E22" s="1297"/>
      <c r="F22" s="1296" t="s">
        <v>328</v>
      </c>
      <c r="G22" s="1297"/>
      <c r="H22" s="1296" t="s">
        <v>328</v>
      </c>
      <c r="I22" s="1297"/>
    </row>
    <row r="23" spans="1:9" ht="32.450000000000003" customHeight="1">
      <c r="A23" s="536"/>
      <c r="B23" s="536"/>
      <c r="C23" s="1293"/>
      <c r="D23" s="1294"/>
      <c r="E23" s="1295"/>
      <c r="F23" s="1294"/>
      <c r="G23" s="1295"/>
      <c r="H23" s="1294"/>
      <c r="I23" s="1295"/>
    </row>
    <row r="24" spans="1:9" ht="32.450000000000003" customHeight="1" thickBot="1">
      <c r="A24" s="536"/>
      <c r="B24" s="536"/>
      <c r="C24" s="536"/>
      <c r="D24" s="530"/>
      <c r="E24" s="531"/>
      <c r="F24" s="530"/>
      <c r="G24" s="531"/>
      <c r="H24" s="530"/>
      <c r="I24" s="531"/>
    </row>
    <row r="25" spans="1:9" ht="21.6" customHeight="1">
      <c r="B25" s="539"/>
      <c r="C25" s="540"/>
      <c r="D25" s="1296" t="s">
        <v>328</v>
      </c>
      <c r="E25" s="1297"/>
      <c r="F25" s="1296" t="s">
        <v>328</v>
      </c>
      <c r="G25" s="1297"/>
      <c r="H25" s="1296" t="s">
        <v>328</v>
      </c>
      <c r="I25" s="1297"/>
    </row>
    <row r="26" spans="1:9" ht="32.450000000000003" customHeight="1">
      <c r="A26" s="536"/>
      <c r="B26" s="536"/>
      <c r="C26" s="536"/>
      <c r="D26" s="1294"/>
      <c r="E26" s="1295"/>
      <c r="F26" s="1294"/>
      <c r="G26" s="1295"/>
      <c r="H26" s="1294"/>
      <c r="I26" s="1295"/>
    </row>
    <row r="27" spans="1:9" ht="32.450000000000003" customHeight="1" thickBot="1">
      <c r="A27" s="536"/>
      <c r="B27" s="536"/>
      <c r="C27" s="536"/>
      <c r="D27" s="530"/>
      <c r="E27" s="531"/>
      <c r="F27" s="530"/>
      <c r="G27" s="531"/>
      <c r="H27" s="530"/>
      <c r="I27" s="531"/>
    </row>
    <row r="28" spans="1:9" ht="21.6" customHeight="1" thickBot="1">
      <c r="A28" s="536"/>
      <c r="B28" s="536"/>
      <c r="C28" s="536"/>
    </row>
    <row r="29" spans="1:9" ht="21.6" customHeight="1">
      <c r="A29" s="536"/>
      <c r="B29" s="538">
        <v>4</v>
      </c>
      <c r="C29" s="1293" t="s">
        <v>330</v>
      </c>
      <c r="D29" s="1296" t="s">
        <v>328</v>
      </c>
      <c r="E29" s="1297"/>
      <c r="F29" s="1296" t="s">
        <v>328</v>
      </c>
      <c r="G29" s="1297"/>
      <c r="H29" s="1296" t="s">
        <v>328</v>
      </c>
      <c r="I29" s="1297"/>
    </row>
    <row r="30" spans="1:9" ht="32.450000000000003" customHeight="1">
      <c r="A30" s="536"/>
      <c r="B30" s="536"/>
      <c r="C30" s="1293"/>
      <c r="D30" s="1294"/>
      <c r="E30" s="1295"/>
      <c r="F30" s="1294"/>
      <c r="G30" s="1295"/>
      <c r="H30" s="1294"/>
      <c r="I30" s="1295"/>
    </row>
    <row r="31" spans="1:9" ht="32.450000000000003" customHeight="1" thickBot="1">
      <c r="A31" s="536"/>
      <c r="B31" s="536"/>
      <c r="C31" s="536"/>
      <c r="D31" s="530"/>
      <c r="E31" s="531"/>
      <c r="F31" s="530"/>
      <c r="G31" s="531"/>
      <c r="H31" s="530"/>
      <c r="I31" s="531"/>
    </row>
    <row r="32" spans="1:9" ht="21.6" customHeight="1">
      <c r="B32" s="539"/>
      <c r="C32" s="540"/>
      <c r="D32" s="1296" t="s">
        <v>328</v>
      </c>
      <c r="E32" s="1297"/>
      <c r="F32" s="1296" t="s">
        <v>328</v>
      </c>
      <c r="G32" s="1297"/>
      <c r="H32" s="1296" t="s">
        <v>328</v>
      </c>
      <c r="I32" s="1297"/>
    </row>
    <row r="33" spans="1:9" ht="32.450000000000003" customHeight="1">
      <c r="A33" s="536"/>
      <c r="B33" s="536"/>
      <c r="C33" s="536"/>
      <c r="D33" s="1294"/>
      <c r="E33" s="1295"/>
      <c r="F33" s="1294"/>
      <c r="G33" s="1295"/>
      <c r="H33" s="1294"/>
      <c r="I33" s="1295"/>
    </row>
    <row r="34" spans="1:9" ht="32.450000000000003" customHeight="1" thickBot="1">
      <c r="A34" s="536"/>
      <c r="B34" s="536"/>
      <c r="C34" s="536"/>
      <c r="D34" s="530"/>
      <c r="E34" s="531"/>
      <c r="F34" s="530"/>
      <c r="G34" s="531"/>
      <c r="H34" s="530"/>
      <c r="I34" s="531"/>
    </row>
    <row r="35" spans="1:9" ht="7.35" customHeight="1"/>
    <row r="36" spans="1:9" ht="7.35" customHeight="1" thickBot="1"/>
    <row r="37" spans="1:9" ht="20.25" thickBot="1">
      <c r="A37" s="355" t="str">
        <f>IF(ISNUMBER(B9),B9,"")</f>
        <v/>
      </c>
      <c r="B37" s="353" t="s">
        <v>331</v>
      </c>
      <c r="C37" s="354"/>
      <c r="F37" s="542"/>
      <c r="G37" s="375" t="s">
        <v>906</v>
      </c>
      <c r="H37" s="1298" t="str">
        <f>IF(ISTEXT(H3),H3,"")</f>
        <v/>
      </c>
      <c r="I37" s="1299"/>
    </row>
    <row r="38" spans="1:9" ht="35.450000000000003" customHeight="1" thickBot="1">
      <c r="F38" s="351"/>
      <c r="G38" s="346"/>
      <c r="H38" s="352"/>
      <c r="I38" s="352"/>
    </row>
    <row r="39" spans="1:9" ht="21.6" customHeight="1" thickBot="1">
      <c r="A39" s="536"/>
      <c r="B39" s="1292">
        <v>5</v>
      </c>
      <c r="C39" s="1339" t="s">
        <v>332</v>
      </c>
      <c r="D39" s="1340"/>
      <c r="E39" s="1341"/>
    </row>
    <row r="40" spans="1:9" ht="21.6" customHeight="1" thickBot="1">
      <c r="A40" s="536"/>
      <c r="B40" s="1292"/>
      <c r="C40" s="1339"/>
      <c r="D40" s="543"/>
      <c r="E40" s="543"/>
    </row>
    <row r="41" spans="1:9" ht="21.6" customHeight="1" thickBot="1">
      <c r="A41" s="536"/>
      <c r="B41" s="1292"/>
      <c r="C41" s="1339"/>
      <c r="D41" s="374" t="s">
        <v>321</v>
      </c>
      <c r="E41" s="373" t="s">
        <v>333</v>
      </c>
      <c r="F41" s="374" t="s">
        <v>321</v>
      </c>
      <c r="G41" s="373" t="s">
        <v>333</v>
      </c>
      <c r="H41" s="374" t="s">
        <v>321</v>
      </c>
      <c r="I41" s="373" t="s">
        <v>333</v>
      </c>
    </row>
    <row r="42" spans="1:9" ht="29.45" customHeight="1" thickBot="1">
      <c r="A42" s="536"/>
      <c r="B42" s="538"/>
      <c r="C42" s="537"/>
      <c r="D42" s="527"/>
      <c r="E42" s="518"/>
      <c r="F42" s="527"/>
      <c r="G42" s="518"/>
      <c r="H42" s="527"/>
      <c r="I42" s="518"/>
    </row>
    <row r="43" spans="1:9" ht="29.45" customHeight="1" thickBot="1">
      <c r="A43" s="536"/>
      <c r="B43" s="536"/>
      <c r="C43" s="541"/>
      <c r="D43" s="527"/>
      <c r="E43" s="519"/>
      <c r="F43" s="527"/>
      <c r="G43" s="519"/>
      <c r="H43" s="527"/>
      <c r="I43" s="519"/>
    </row>
    <row r="44" spans="1:9" ht="29.45" customHeight="1" thickBot="1">
      <c r="A44" s="536"/>
      <c r="B44" s="536"/>
      <c r="C44" s="541"/>
      <c r="D44" s="527"/>
      <c r="E44" s="518"/>
      <c r="F44" s="527"/>
      <c r="G44" s="518"/>
      <c r="H44" s="527"/>
      <c r="I44" s="518"/>
    </row>
    <row r="45" spans="1:9" ht="21.6" customHeight="1" thickBot="1">
      <c r="A45" s="536"/>
      <c r="B45" s="536"/>
      <c r="C45" s="536"/>
      <c r="D45" s="313"/>
      <c r="E45" s="313"/>
      <c r="F45" s="313"/>
      <c r="G45" s="313"/>
      <c r="H45" s="313"/>
      <c r="I45" s="313"/>
    </row>
    <row r="46" spans="1:9" ht="18.600000000000001" customHeight="1">
      <c r="A46" s="536"/>
      <c r="B46" s="538">
        <v>6</v>
      </c>
      <c r="C46" s="1293" t="s">
        <v>334</v>
      </c>
      <c r="D46" s="1296" t="s">
        <v>335</v>
      </c>
      <c r="E46" s="1297"/>
      <c r="F46" s="1296" t="s">
        <v>335</v>
      </c>
      <c r="G46" s="1297"/>
      <c r="H46" s="1296" t="s">
        <v>335</v>
      </c>
      <c r="I46" s="1297"/>
    </row>
    <row r="47" spans="1:9" ht="32.450000000000003" customHeight="1">
      <c r="A47" s="536"/>
      <c r="C47" s="1293"/>
      <c r="D47" s="1294"/>
      <c r="E47" s="1295"/>
      <c r="F47" s="1294"/>
      <c r="G47" s="1295"/>
      <c r="H47" s="1294"/>
      <c r="I47" s="1295"/>
    </row>
    <row r="48" spans="1:9" ht="21.6" customHeight="1">
      <c r="A48" s="536"/>
      <c r="B48" s="536"/>
      <c r="C48" s="536"/>
      <c r="D48" s="533"/>
      <c r="E48" s="534"/>
      <c r="F48" s="533"/>
      <c r="G48" s="534"/>
      <c r="H48" s="533"/>
      <c r="I48" s="534"/>
    </row>
    <row r="49" spans="1:9" ht="32.450000000000003" customHeight="1" thickBot="1">
      <c r="A49" s="536"/>
      <c r="B49" s="536"/>
      <c r="C49" s="536"/>
      <c r="D49" s="1311"/>
      <c r="E49" s="1312"/>
      <c r="F49" s="1311"/>
      <c r="G49" s="1312"/>
      <c r="H49" s="1311"/>
      <c r="I49" s="1312"/>
    </row>
    <row r="50" spans="1:9" ht="18.600000000000001" customHeight="1">
      <c r="A50" s="536"/>
      <c r="B50" s="536"/>
      <c r="C50" s="536"/>
      <c r="D50" s="1296" t="s">
        <v>335</v>
      </c>
      <c r="E50" s="1297"/>
      <c r="F50" s="1296" t="s">
        <v>335</v>
      </c>
      <c r="G50" s="1297"/>
      <c r="H50" s="1296" t="s">
        <v>335</v>
      </c>
      <c r="I50" s="1297"/>
    </row>
    <row r="51" spans="1:9" ht="32.450000000000003" customHeight="1">
      <c r="A51" s="536"/>
      <c r="B51" s="536"/>
      <c r="C51" s="536"/>
      <c r="D51" s="1294"/>
      <c r="E51" s="1295"/>
      <c r="F51" s="1294"/>
      <c r="G51" s="1295"/>
      <c r="H51" s="1294"/>
      <c r="I51" s="1295"/>
    </row>
    <row r="52" spans="1:9" ht="21.6" customHeight="1">
      <c r="A52" s="536"/>
      <c r="B52" s="536"/>
      <c r="C52" s="536"/>
      <c r="D52" s="533"/>
      <c r="E52" s="534"/>
      <c r="F52" s="533"/>
      <c r="G52" s="534"/>
      <c r="H52" s="533"/>
      <c r="I52" s="534"/>
    </row>
    <row r="53" spans="1:9" ht="32.450000000000003" customHeight="1" thickBot="1">
      <c r="A53" s="536"/>
      <c r="B53" s="536"/>
      <c r="C53" s="536"/>
      <c r="D53" s="1311"/>
      <c r="E53" s="1312"/>
      <c r="F53" s="1311"/>
      <c r="G53" s="1312"/>
      <c r="H53" s="1311"/>
      <c r="I53" s="1312"/>
    </row>
    <row r="54" spans="1:9" ht="18.600000000000001" customHeight="1">
      <c r="A54" s="536"/>
      <c r="B54" s="536"/>
      <c r="C54" s="536"/>
      <c r="D54" s="1296" t="s">
        <v>335</v>
      </c>
      <c r="E54" s="1297"/>
      <c r="F54" s="1296" t="s">
        <v>335</v>
      </c>
      <c r="G54" s="1297"/>
      <c r="H54" s="1296" t="s">
        <v>335</v>
      </c>
      <c r="I54" s="1297"/>
    </row>
    <row r="55" spans="1:9" ht="32.450000000000003" customHeight="1">
      <c r="A55" s="536"/>
      <c r="B55" s="536"/>
      <c r="C55" s="536"/>
      <c r="D55" s="1294"/>
      <c r="E55" s="1295"/>
      <c r="F55" s="1294"/>
      <c r="G55" s="1295"/>
      <c r="H55" s="1294"/>
      <c r="I55" s="1295"/>
    </row>
    <row r="56" spans="1:9" ht="21.6" customHeight="1">
      <c r="A56" s="536"/>
      <c r="B56" s="536"/>
      <c r="C56" s="536"/>
      <c r="D56" s="533"/>
      <c r="E56" s="534"/>
      <c r="F56" s="533"/>
      <c r="G56" s="534"/>
      <c r="H56" s="533"/>
      <c r="I56" s="534"/>
    </row>
    <row r="57" spans="1:9" ht="32.450000000000003" customHeight="1" thickBot="1">
      <c r="A57" s="536"/>
      <c r="B57" s="536"/>
      <c r="C57" s="536"/>
      <c r="D57" s="1311"/>
      <c r="E57" s="1312"/>
      <c r="F57" s="1311"/>
      <c r="G57" s="1312"/>
      <c r="H57" s="1311"/>
      <c r="I57" s="1312"/>
    </row>
    <row r="58" spans="1:9" ht="21.6" customHeight="1" thickBot="1">
      <c r="A58" s="536"/>
      <c r="B58" s="536"/>
      <c r="C58" s="536"/>
    </row>
    <row r="59" spans="1:9" ht="32.450000000000003" customHeight="1" thickBot="1">
      <c r="A59" s="536"/>
      <c r="B59" s="538">
        <v>7</v>
      </c>
      <c r="C59" s="1293" t="s">
        <v>336</v>
      </c>
      <c r="D59" s="1314"/>
      <c r="E59" s="1315"/>
      <c r="F59" s="1315"/>
      <c r="G59" s="1315"/>
      <c r="H59" s="1315"/>
      <c r="I59" s="1316"/>
    </row>
    <row r="60" spans="1:9" ht="32.450000000000003" customHeight="1" thickBot="1">
      <c r="A60" s="536"/>
      <c r="B60" s="536"/>
      <c r="C60" s="1293"/>
      <c r="D60" s="1314"/>
      <c r="E60" s="1315"/>
      <c r="F60" s="1315"/>
      <c r="G60" s="1315"/>
      <c r="H60" s="1315"/>
      <c r="I60" s="1316"/>
    </row>
    <row r="61" spans="1:9" ht="32.450000000000003" customHeight="1" thickBot="1">
      <c r="A61" s="536"/>
      <c r="B61" s="536"/>
      <c r="C61" s="536"/>
      <c r="D61" s="1314"/>
      <c r="E61" s="1315"/>
      <c r="F61" s="1315"/>
      <c r="G61" s="1315"/>
      <c r="H61" s="1315"/>
      <c r="I61" s="1316"/>
    </row>
    <row r="62" spans="1:9" ht="32.450000000000003" customHeight="1" thickBot="1">
      <c r="A62" s="536"/>
      <c r="D62" s="1314"/>
      <c r="E62" s="1315"/>
      <c r="F62" s="1315"/>
      <c r="G62" s="1315"/>
      <c r="H62" s="1315"/>
      <c r="I62" s="1316"/>
    </row>
    <row r="63" spans="1:9">
      <c r="A63" s="536"/>
      <c r="B63" s="536"/>
      <c r="C63" s="536"/>
    </row>
    <row r="64" spans="1:9">
      <c r="A64" s="536"/>
      <c r="B64" s="536"/>
      <c r="C64" s="536"/>
    </row>
    <row r="65" spans="1:40" ht="4.7" customHeight="1">
      <c r="A65" s="315"/>
      <c r="B65" s="315"/>
      <c r="C65" s="315"/>
      <c r="D65" s="313"/>
      <c r="E65" s="313"/>
      <c r="F65" s="313"/>
      <c r="G65" s="313"/>
      <c r="H65" s="313"/>
      <c r="I65" s="313"/>
      <c r="J65" s="313"/>
      <c r="K65" s="313"/>
      <c r="L65" s="313"/>
      <c r="M65" s="313"/>
      <c r="N65" s="313"/>
      <c r="O65" s="313"/>
      <c r="P65" s="313"/>
      <c r="Q65" s="313"/>
      <c r="R65" s="313"/>
      <c r="S65" s="313"/>
      <c r="T65" s="313"/>
      <c r="U65" s="313"/>
      <c r="V65" s="357"/>
      <c r="W65" s="313"/>
      <c r="X65" s="313"/>
      <c r="Y65" s="313"/>
      <c r="Z65" s="313"/>
      <c r="AA65" s="313"/>
      <c r="AB65" s="313"/>
      <c r="AC65" s="313"/>
      <c r="AD65" s="313"/>
      <c r="AE65" s="313"/>
      <c r="AF65" s="313"/>
      <c r="AG65" s="313"/>
      <c r="AH65" s="313"/>
      <c r="AI65" s="313"/>
      <c r="AJ65" s="313"/>
      <c r="AK65" s="313"/>
      <c r="AL65" s="313"/>
      <c r="AM65" s="313"/>
      <c r="AN65" s="313"/>
    </row>
    <row r="66" spans="1:40">
      <c r="A66" s="312" t="s">
        <v>337</v>
      </c>
      <c r="B66" s="313"/>
      <c r="C66" s="313"/>
      <c r="D66" s="313"/>
      <c r="E66" s="313"/>
      <c r="F66" s="313"/>
      <c r="G66" s="313"/>
      <c r="H66" s="313"/>
      <c r="I66" s="313"/>
      <c r="J66" s="313"/>
    </row>
    <row r="67" spans="1:40" ht="3.6" customHeight="1">
      <c r="A67" s="313"/>
      <c r="B67" s="313"/>
      <c r="C67" s="313"/>
      <c r="D67" s="313"/>
      <c r="E67" s="313"/>
      <c r="F67" s="313"/>
      <c r="G67" s="313"/>
      <c r="H67" s="313"/>
      <c r="I67" s="313"/>
      <c r="J67" s="313"/>
    </row>
    <row r="68" spans="1:40" s="311" customFormat="1" ht="15.6" customHeight="1">
      <c r="A68" s="336" t="s">
        <v>221</v>
      </c>
      <c r="B68" s="337" t="s">
        <v>338</v>
      </c>
      <c r="C68" s="338"/>
      <c r="D68" s="337"/>
      <c r="E68" s="337"/>
      <c r="F68" s="337"/>
      <c r="G68" s="337"/>
      <c r="H68" s="337"/>
      <c r="I68" s="337"/>
      <c r="J68" s="337"/>
    </row>
    <row r="69" spans="1:40" s="311" customFormat="1" ht="33" customHeight="1">
      <c r="A69" s="336" t="s">
        <v>193</v>
      </c>
      <c r="B69" s="1291" t="s">
        <v>339</v>
      </c>
      <c r="C69" s="1291"/>
      <c r="D69" s="1291"/>
      <c r="E69" s="1291"/>
      <c r="F69" s="1291"/>
      <c r="G69" s="1291"/>
      <c r="H69" s="1291"/>
      <c r="I69" s="1291"/>
      <c r="J69" s="340"/>
    </row>
    <row r="70" spans="1:40" s="311" customFormat="1" ht="15" customHeight="1">
      <c r="A70" s="336"/>
      <c r="B70" s="336" t="s">
        <v>318</v>
      </c>
      <c r="C70" s="337" t="s">
        <v>340</v>
      </c>
      <c r="D70" s="337"/>
      <c r="E70" s="337"/>
      <c r="F70" s="337"/>
      <c r="G70" s="337"/>
      <c r="H70" s="337"/>
      <c r="I70" s="337"/>
      <c r="J70" s="337"/>
    </row>
    <row r="71" spans="1:40" s="311" customFormat="1" ht="15" customHeight="1">
      <c r="A71" s="336"/>
      <c r="B71" s="341" t="s">
        <v>341</v>
      </c>
      <c r="C71" s="337" t="s">
        <v>342</v>
      </c>
      <c r="D71" s="337"/>
      <c r="E71" s="337"/>
      <c r="F71" s="337"/>
      <c r="G71" s="337"/>
      <c r="H71" s="337"/>
      <c r="I71" s="337"/>
      <c r="J71" s="337"/>
    </row>
    <row r="72" spans="1:40" s="311" customFormat="1" ht="15" customHeight="1">
      <c r="A72" s="336"/>
      <c r="B72" s="336" t="s">
        <v>343</v>
      </c>
      <c r="C72" s="337" t="s">
        <v>344</v>
      </c>
      <c r="D72" s="337"/>
      <c r="E72" s="337"/>
      <c r="F72" s="337"/>
      <c r="G72" s="337"/>
      <c r="H72" s="337"/>
      <c r="I72" s="337"/>
      <c r="J72" s="337"/>
    </row>
    <row r="73" spans="1:40" s="311" customFormat="1" ht="15" customHeight="1">
      <c r="A73" s="336"/>
      <c r="B73" s="339"/>
      <c r="C73" s="337"/>
      <c r="D73" s="337"/>
      <c r="E73" s="337"/>
      <c r="F73" s="337"/>
      <c r="G73" s="337"/>
      <c r="H73" s="363"/>
      <c r="I73" s="363"/>
      <c r="J73" s="337"/>
    </row>
    <row r="74" spans="1:40" s="311" customFormat="1" ht="15" customHeight="1">
      <c r="A74" s="336"/>
      <c r="B74" s="378" t="s">
        <v>345</v>
      </c>
      <c r="C74" s="389"/>
      <c r="D74" s="390"/>
      <c r="F74" s="378" t="s">
        <v>346</v>
      </c>
      <c r="G74" s="379"/>
      <c r="H74" s="380"/>
      <c r="I74" s="381"/>
      <c r="J74" s="313"/>
      <c r="K74"/>
      <c r="L74"/>
      <c r="M74"/>
      <c r="N74"/>
      <c r="O74"/>
      <c r="P74"/>
      <c r="W74"/>
      <c r="X74"/>
      <c r="Y74"/>
      <c r="Z74"/>
    </row>
    <row r="75" spans="1:40" s="311" customFormat="1" ht="15" customHeight="1" thickBot="1">
      <c r="A75" s="336"/>
      <c r="B75" s="391"/>
      <c r="C75" s="366" t="s">
        <v>347</v>
      </c>
      <c r="D75" s="392"/>
      <c r="E75" s="338"/>
      <c r="F75" s="382"/>
      <c r="G75" s="359" t="s">
        <v>348</v>
      </c>
      <c r="H75" s="1317"/>
      <c r="I75" s="1313"/>
      <c r="J75" s="338"/>
    </row>
    <row r="76" spans="1:40" s="311" customFormat="1" ht="15" customHeight="1" thickBot="1">
      <c r="A76" s="336"/>
      <c r="B76" s="391"/>
      <c r="C76" s="412"/>
      <c r="D76" s="392"/>
      <c r="E76" s="338"/>
      <c r="F76" s="383"/>
      <c r="G76" s="356"/>
      <c r="H76" s="362"/>
      <c r="I76" s="384"/>
      <c r="J76" s="338"/>
      <c r="M76" s="361"/>
      <c r="N76" s="361"/>
      <c r="O76" s="361"/>
    </row>
    <row r="77" spans="1:40" s="311" customFormat="1" ht="15" customHeight="1">
      <c r="A77" s="336"/>
      <c r="B77" s="391"/>
      <c r="C77" s="413"/>
      <c r="D77" s="392"/>
      <c r="E77" s="338"/>
      <c r="F77" s="383"/>
      <c r="G77" s="1322" t="s">
        <v>349</v>
      </c>
      <c r="H77" s="364"/>
      <c r="I77" s="1313"/>
      <c r="J77" s="338"/>
      <c r="M77" s="361"/>
      <c r="N77" s="351"/>
      <c r="O77" s="351"/>
    </row>
    <row r="78" spans="1:40" s="311" customFormat="1" ht="15" customHeight="1" thickBot="1">
      <c r="A78" s="336"/>
      <c r="B78" s="393"/>
      <c r="C78" s="414"/>
      <c r="D78" s="394"/>
      <c r="E78" s="338"/>
      <c r="F78" s="385"/>
      <c r="G78" s="1323"/>
      <c r="H78" s="365"/>
      <c r="I78" s="1313"/>
    </row>
    <row r="79" spans="1:40" s="311" customFormat="1" ht="15" customHeight="1">
      <c r="A79" s="336"/>
      <c r="B79" s="395"/>
      <c r="C79" s="387"/>
      <c r="D79" s="388"/>
      <c r="E79" s="337"/>
      <c r="F79" s="386"/>
      <c r="G79" s="387"/>
      <c r="H79" s="387"/>
      <c r="I79" s="388"/>
      <c r="J79" s="337"/>
    </row>
    <row r="80" spans="1:40" s="311" customFormat="1" ht="15" customHeight="1">
      <c r="A80" s="336"/>
      <c r="B80" s="339"/>
      <c r="C80" s="337"/>
      <c r="D80" s="337"/>
      <c r="E80" s="337"/>
      <c r="F80" s="337"/>
      <c r="G80" s="337"/>
      <c r="H80" s="337"/>
      <c r="I80" s="337"/>
      <c r="J80" s="337"/>
    </row>
    <row r="81" spans="1:15" s="311" customFormat="1" ht="32.450000000000003" customHeight="1">
      <c r="A81" s="336" t="s">
        <v>83</v>
      </c>
      <c r="B81" s="1291" t="s">
        <v>350</v>
      </c>
      <c r="C81" s="1291"/>
      <c r="D81" s="1291"/>
      <c r="E81" s="1291"/>
      <c r="F81" s="1291"/>
      <c r="G81" s="1291"/>
      <c r="H81" s="1291"/>
      <c r="I81" s="1291"/>
      <c r="J81" s="337"/>
    </row>
    <row r="82" spans="1:15" s="311" customFormat="1" ht="15.6" customHeight="1">
      <c r="A82" s="336"/>
      <c r="B82" s="336" t="s">
        <v>318</v>
      </c>
      <c r="C82" s="337" t="s">
        <v>351</v>
      </c>
      <c r="D82" s="337"/>
      <c r="E82" s="337"/>
      <c r="F82" s="337"/>
      <c r="G82" s="337"/>
      <c r="H82" s="337"/>
      <c r="I82" s="337"/>
      <c r="J82" s="337"/>
    </row>
    <row r="83" spans="1:15" s="311" customFormat="1" ht="32.450000000000003" customHeight="1">
      <c r="A83" s="336"/>
      <c r="B83" s="341" t="s">
        <v>341</v>
      </c>
      <c r="C83" s="1291" t="s">
        <v>352</v>
      </c>
      <c r="D83" s="1291"/>
      <c r="E83" s="1291"/>
      <c r="F83" s="1291"/>
      <c r="G83" s="1291"/>
      <c r="H83" s="1291"/>
      <c r="I83" s="1291"/>
      <c r="J83" s="1291"/>
    </row>
    <row r="84" spans="1:15" s="311" customFormat="1" ht="15.6" customHeight="1">
      <c r="A84" s="336"/>
      <c r="B84" s="336" t="s">
        <v>343</v>
      </c>
      <c r="C84" s="337" t="s">
        <v>353</v>
      </c>
      <c r="D84" s="337"/>
      <c r="E84" s="337"/>
      <c r="F84" s="337"/>
      <c r="G84" s="337"/>
      <c r="H84" s="337"/>
      <c r="I84" s="337"/>
      <c r="J84" s="337"/>
    </row>
    <row r="85" spans="1:15" s="311" customFormat="1" ht="15.6" customHeight="1">
      <c r="A85" s="336"/>
      <c r="B85" s="339"/>
      <c r="C85" s="337"/>
      <c r="D85" s="337"/>
      <c r="E85" s="337"/>
      <c r="F85" s="337"/>
      <c r="G85" s="337"/>
      <c r="H85" s="337"/>
      <c r="I85" s="337"/>
      <c r="J85" s="337"/>
    </row>
    <row r="86" spans="1:15" s="311" customFormat="1" ht="15.6" customHeight="1">
      <c r="A86" s="336"/>
      <c r="B86" s="378" t="s">
        <v>345</v>
      </c>
      <c r="C86" s="389"/>
      <c r="D86" s="397"/>
      <c r="E86" s="338"/>
      <c r="F86" s="378" t="s">
        <v>346</v>
      </c>
      <c r="G86" s="396"/>
      <c r="H86" s="396"/>
      <c r="I86" s="396"/>
      <c r="J86" s="397"/>
    </row>
    <row r="87" spans="1:15" s="311" customFormat="1" ht="15.6" customHeight="1" thickBot="1">
      <c r="A87" s="336"/>
      <c r="B87" s="1324" t="s">
        <v>354</v>
      </c>
      <c r="C87" s="367" t="s">
        <v>355</v>
      </c>
      <c r="D87" s="392"/>
      <c r="E87" s="338"/>
      <c r="F87" s="1324" t="s">
        <v>354</v>
      </c>
      <c r="G87" s="338" t="s">
        <v>349</v>
      </c>
      <c r="H87" s="338"/>
      <c r="I87" s="338" t="s">
        <v>356</v>
      </c>
      <c r="J87" s="394"/>
    </row>
    <row r="88" spans="1:15" s="311" customFormat="1" ht="15.6" customHeight="1">
      <c r="A88" s="336"/>
      <c r="B88" s="1324"/>
      <c r="C88" s="1334" t="s">
        <v>357</v>
      </c>
      <c r="D88" s="392"/>
      <c r="E88" s="338"/>
      <c r="F88" s="1324"/>
      <c r="G88" s="1336" t="s">
        <v>358</v>
      </c>
      <c r="H88" s="1319" t="s">
        <v>359</v>
      </c>
      <c r="I88" s="1326" t="s">
        <v>360</v>
      </c>
      <c r="J88" s="394"/>
    </row>
    <row r="89" spans="1:15" s="311" customFormat="1" ht="15.6" customHeight="1" thickBot="1">
      <c r="A89" s="336"/>
      <c r="B89" s="1324"/>
      <c r="C89" s="1335"/>
      <c r="D89" s="392"/>
      <c r="E89" s="338"/>
      <c r="F89" s="1324"/>
      <c r="G89" s="1337"/>
      <c r="H89" s="1319"/>
      <c r="I89" s="1338"/>
      <c r="J89" s="394"/>
    </row>
    <row r="90" spans="1:15" s="311" customFormat="1" ht="15.6" customHeight="1">
      <c r="A90" s="336"/>
      <c r="B90" s="402"/>
      <c r="C90" s="372" t="s">
        <v>361</v>
      </c>
      <c r="D90" s="392"/>
      <c r="E90" s="338"/>
      <c r="F90" s="402"/>
      <c r="G90" s="338"/>
      <c r="H90" s="338"/>
      <c r="I90" s="338"/>
      <c r="J90" s="394"/>
    </row>
    <row r="91" spans="1:15" s="311" customFormat="1" ht="15.6" customHeight="1" thickBot="1">
      <c r="A91" s="336"/>
      <c r="B91" s="1325" t="s">
        <v>362</v>
      </c>
      <c r="C91" s="338" t="s">
        <v>363</v>
      </c>
      <c r="D91" s="392"/>
      <c r="E91" s="338"/>
      <c r="F91" s="1325" t="s">
        <v>362</v>
      </c>
      <c r="G91" s="338" t="s">
        <v>349</v>
      </c>
      <c r="H91" s="338"/>
      <c r="I91" s="338" t="s">
        <v>356</v>
      </c>
      <c r="J91" s="392"/>
    </row>
    <row r="92" spans="1:15" s="311" customFormat="1" ht="15.6" customHeight="1" thickBot="1">
      <c r="A92" s="336"/>
      <c r="B92" s="1325"/>
      <c r="C92" s="430" t="s">
        <v>364</v>
      </c>
      <c r="D92" s="392"/>
      <c r="E92" s="338"/>
      <c r="F92" s="1325"/>
      <c r="G92" s="1320" t="s">
        <v>365</v>
      </c>
      <c r="H92" s="1319" t="s">
        <v>359</v>
      </c>
      <c r="I92" s="1326" t="s">
        <v>366</v>
      </c>
      <c r="J92" s="398"/>
      <c r="M92" s="368"/>
      <c r="N92" s="368"/>
      <c r="O92" s="368"/>
    </row>
    <row r="93" spans="1:15" s="311" customFormat="1" ht="15.6" customHeight="1">
      <c r="A93" s="336"/>
      <c r="B93" s="1325"/>
      <c r="C93" s="1328" t="s">
        <v>367</v>
      </c>
      <c r="D93" s="392"/>
      <c r="E93" s="338"/>
      <c r="F93" s="1325"/>
      <c r="G93" s="1321"/>
      <c r="H93" s="1319"/>
      <c r="I93" s="1327"/>
      <c r="J93" s="398"/>
      <c r="M93" s="368"/>
      <c r="N93" s="368"/>
      <c r="O93" s="368"/>
    </row>
    <row r="94" spans="1:15" s="311" customFormat="1" ht="15.6" customHeight="1" thickBot="1">
      <c r="A94" s="336"/>
      <c r="B94" s="1325"/>
      <c r="C94" s="1329"/>
      <c r="D94" s="392"/>
      <c r="E94" s="338"/>
      <c r="F94" s="1325"/>
      <c r="G94" s="369" t="s">
        <v>368</v>
      </c>
      <c r="H94" s="1319"/>
      <c r="I94" s="370" t="s">
        <v>369</v>
      </c>
      <c r="J94" s="392"/>
    </row>
    <row r="95" spans="1:15" s="311" customFormat="1" ht="15.6" customHeight="1">
      <c r="A95" s="336"/>
      <c r="B95" s="395"/>
      <c r="C95" s="387"/>
      <c r="D95" s="388"/>
      <c r="E95" s="337"/>
      <c r="F95" s="386"/>
      <c r="G95" s="399"/>
      <c r="H95" s="400"/>
      <c r="I95" s="400"/>
      <c r="J95" s="401"/>
    </row>
    <row r="96" spans="1:15" s="311" customFormat="1" ht="15.6" customHeight="1">
      <c r="A96" s="336"/>
      <c r="B96" s="339"/>
      <c r="C96" s="337"/>
      <c r="D96" s="337"/>
      <c r="E96" s="337"/>
      <c r="F96" s="337"/>
      <c r="H96" s="338"/>
      <c r="I96" s="338"/>
      <c r="J96" s="338"/>
    </row>
    <row r="97" spans="1:20" s="311" customFormat="1" ht="15.6" customHeight="1">
      <c r="A97" s="336" t="s">
        <v>86</v>
      </c>
      <c r="B97" s="337" t="s">
        <v>370</v>
      </c>
      <c r="C97" s="338"/>
      <c r="D97" s="337"/>
      <c r="E97" s="337"/>
      <c r="F97" s="337"/>
      <c r="G97" s="337"/>
      <c r="H97" s="337"/>
      <c r="I97" s="337"/>
      <c r="J97" s="337"/>
    </row>
    <row r="98" spans="1:20" s="311" customFormat="1" ht="15.6" customHeight="1">
      <c r="A98" s="336"/>
      <c r="B98" s="337" t="s">
        <v>371</v>
      </c>
      <c r="C98" s="338"/>
      <c r="D98" s="337"/>
      <c r="E98" s="337"/>
      <c r="F98" s="337"/>
      <c r="G98" s="337"/>
      <c r="H98" s="337"/>
      <c r="I98" s="337"/>
      <c r="J98" s="337"/>
    </row>
    <row r="99" spans="1:20" s="311" customFormat="1" ht="31.35" customHeight="1">
      <c r="A99" s="336"/>
      <c r="B99" s="336" t="s">
        <v>318</v>
      </c>
      <c r="C99" s="1291" t="s">
        <v>372</v>
      </c>
      <c r="D99" s="1291"/>
      <c r="E99" s="1291"/>
      <c r="F99" s="1291"/>
      <c r="G99" s="1291"/>
      <c r="H99" s="1291"/>
      <c r="I99" s="1291"/>
      <c r="J99" s="1291"/>
    </row>
    <row r="100" spans="1:20" s="311" customFormat="1" ht="33" customHeight="1">
      <c r="A100" s="336"/>
      <c r="B100" s="341" t="s">
        <v>341</v>
      </c>
      <c r="C100" s="1291" t="s">
        <v>373</v>
      </c>
      <c r="D100" s="1291"/>
      <c r="E100" s="1291"/>
      <c r="F100" s="1291"/>
      <c r="G100" s="1291"/>
      <c r="H100" s="1291"/>
      <c r="I100" s="1291"/>
      <c r="J100" s="1291"/>
    </row>
    <row r="101" spans="1:20" s="311" customFormat="1" ht="15.6" customHeight="1">
      <c r="A101" s="336"/>
      <c r="B101" s="336" t="s">
        <v>343</v>
      </c>
      <c r="C101" s="337" t="s">
        <v>374</v>
      </c>
      <c r="D101" s="337"/>
      <c r="E101" s="337"/>
      <c r="F101" s="337"/>
      <c r="G101" s="337"/>
      <c r="H101" s="337"/>
      <c r="I101" s="337"/>
      <c r="J101" s="337"/>
    </row>
    <row r="102" spans="1:20" s="311" customFormat="1" ht="15.6" customHeight="1">
      <c r="A102" s="336"/>
      <c r="B102" s="337" t="s">
        <v>375</v>
      </c>
      <c r="C102" s="338"/>
      <c r="D102" s="337"/>
      <c r="E102" s="337"/>
      <c r="F102" s="337"/>
      <c r="G102" s="337"/>
      <c r="H102" s="337"/>
      <c r="I102" s="337"/>
      <c r="J102" s="337"/>
    </row>
    <row r="103" spans="1:20" s="311" customFormat="1" ht="15" customHeight="1">
      <c r="A103" s="336"/>
      <c r="B103" s="342" t="s">
        <v>190</v>
      </c>
      <c r="C103" s="1318" t="s">
        <v>376</v>
      </c>
      <c r="D103" s="1318"/>
      <c r="E103" s="1318"/>
      <c r="F103" s="1318"/>
      <c r="G103" s="1318"/>
      <c r="H103" s="1318"/>
      <c r="I103" s="1318"/>
      <c r="J103" s="337"/>
    </row>
    <row r="104" spans="1:20" s="311" customFormat="1" ht="15.6" customHeight="1">
      <c r="A104" s="336"/>
      <c r="B104" s="339"/>
      <c r="C104" s="337"/>
      <c r="D104" s="337"/>
      <c r="E104" s="337"/>
      <c r="F104" s="337"/>
      <c r="G104" s="337"/>
      <c r="H104" s="337"/>
      <c r="I104" s="337"/>
      <c r="J104" s="337"/>
    </row>
    <row r="105" spans="1:20" s="311" customFormat="1" ht="15.6" customHeight="1">
      <c r="A105" s="336" t="s">
        <v>87</v>
      </c>
      <c r="B105" s="337" t="s">
        <v>370</v>
      </c>
      <c r="C105" s="338"/>
      <c r="D105" s="337"/>
      <c r="E105" s="337"/>
      <c r="F105" s="337"/>
      <c r="G105" s="337"/>
      <c r="H105" s="337"/>
      <c r="I105" s="337"/>
      <c r="J105" s="337"/>
      <c r="R105" s="1309"/>
      <c r="S105" s="1310"/>
      <c r="T105" s="1310"/>
    </row>
    <row r="106" spans="1:20" s="311" customFormat="1" ht="15.6" customHeight="1">
      <c r="A106" s="336"/>
      <c r="B106" s="337" t="s">
        <v>371</v>
      </c>
      <c r="C106" s="338"/>
      <c r="D106" s="337"/>
      <c r="E106" s="337"/>
      <c r="F106" s="337"/>
      <c r="G106" s="337"/>
      <c r="H106" s="337"/>
      <c r="I106" s="337"/>
      <c r="J106" s="337"/>
    </row>
    <row r="107" spans="1:20" s="311" customFormat="1" ht="31.35" customHeight="1">
      <c r="A107" s="336"/>
      <c r="B107" s="336" t="s">
        <v>318</v>
      </c>
      <c r="C107" s="1291" t="s">
        <v>377</v>
      </c>
      <c r="D107" s="1291"/>
      <c r="E107" s="1291"/>
      <c r="F107" s="1291"/>
      <c r="G107" s="1291"/>
      <c r="H107" s="1291"/>
      <c r="I107" s="1291"/>
      <c r="J107" s="1291"/>
    </row>
    <row r="108" spans="1:20" s="311" customFormat="1" ht="32.450000000000003" customHeight="1">
      <c r="A108" s="336"/>
      <c r="B108" s="341" t="s">
        <v>341</v>
      </c>
      <c r="C108" s="1291" t="s">
        <v>378</v>
      </c>
      <c r="D108" s="1291"/>
      <c r="E108" s="1291"/>
      <c r="F108" s="1291"/>
      <c r="G108" s="1291"/>
      <c r="H108" s="1291"/>
      <c r="I108" s="1291"/>
      <c r="J108" s="1291"/>
    </row>
    <row r="109" spans="1:20" s="311" customFormat="1" ht="15.6" customHeight="1">
      <c r="A109" s="336"/>
      <c r="B109" s="336" t="s">
        <v>343</v>
      </c>
      <c r="C109" s="337" t="s">
        <v>379</v>
      </c>
      <c r="D109" s="337"/>
      <c r="E109" s="337"/>
      <c r="F109" s="337"/>
      <c r="G109" s="337"/>
      <c r="H109" s="337"/>
      <c r="I109" s="337"/>
      <c r="J109" s="337"/>
    </row>
    <row r="110" spans="1:20" s="311" customFormat="1" ht="15.6" customHeight="1">
      <c r="A110" s="336"/>
      <c r="B110" s="337" t="s">
        <v>375</v>
      </c>
      <c r="C110" s="338"/>
      <c r="D110" s="337"/>
      <c r="E110" s="337"/>
      <c r="F110" s="337"/>
      <c r="G110" s="337"/>
      <c r="H110" s="337"/>
      <c r="I110" s="337"/>
      <c r="J110" s="337"/>
    </row>
    <row r="111" spans="1:20" s="311" customFormat="1" ht="15" customHeight="1">
      <c r="A111" s="336"/>
      <c r="B111" s="342" t="s">
        <v>190</v>
      </c>
      <c r="C111" s="1318" t="s">
        <v>376</v>
      </c>
      <c r="D111" s="1318"/>
      <c r="E111" s="1318"/>
      <c r="F111" s="1318"/>
      <c r="G111" s="1318"/>
      <c r="H111" s="1318"/>
      <c r="I111" s="1318"/>
      <c r="J111" s="337"/>
    </row>
    <row r="112" spans="1:20" s="311" customFormat="1" ht="15.6" customHeight="1">
      <c r="A112" s="336"/>
      <c r="B112" s="339"/>
      <c r="C112" s="337"/>
      <c r="D112" s="337"/>
      <c r="E112" s="337"/>
      <c r="F112" s="337"/>
      <c r="G112" s="337"/>
      <c r="H112" s="337"/>
      <c r="I112" s="337"/>
      <c r="J112" s="337"/>
    </row>
    <row r="113" spans="1:10" s="311" customFormat="1" ht="32.450000000000003" customHeight="1">
      <c r="A113" s="336" t="s">
        <v>380</v>
      </c>
      <c r="B113" s="1291" t="s">
        <v>381</v>
      </c>
      <c r="C113" s="1291"/>
      <c r="D113" s="1291"/>
      <c r="E113" s="1291"/>
      <c r="F113" s="1291"/>
      <c r="G113" s="1291"/>
      <c r="H113" s="1291"/>
      <c r="I113" s="1291"/>
      <c r="J113" s="337"/>
    </row>
    <row r="114" spans="1:10" s="311" customFormat="1" ht="15.6" customHeight="1">
      <c r="A114" s="336"/>
      <c r="B114" s="339" t="s">
        <v>382</v>
      </c>
      <c r="C114" s="337"/>
      <c r="D114" s="337"/>
      <c r="E114" s="337"/>
      <c r="F114" s="337"/>
      <c r="G114" s="337"/>
      <c r="H114" s="337"/>
      <c r="I114" s="337"/>
      <c r="J114" s="337"/>
    </row>
    <row r="115" spans="1:10" s="311" customFormat="1" ht="15.6" customHeight="1">
      <c r="A115" s="336"/>
      <c r="B115" s="339" t="s">
        <v>383</v>
      </c>
      <c r="C115" s="337"/>
      <c r="D115" s="337"/>
      <c r="E115" s="337"/>
      <c r="F115" s="337"/>
      <c r="G115" s="337"/>
      <c r="H115" s="337"/>
      <c r="I115" s="337"/>
      <c r="J115" s="337"/>
    </row>
    <row r="116" spans="1:10" s="311" customFormat="1" ht="15.6" customHeight="1">
      <c r="A116" s="336"/>
      <c r="B116" s="336" t="s">
        <v>318</v>
      </c>
      <c r="C116" s="337" t="s">
        <v>384</v>
      </c>
      <c r="D116" s="337"/>
      <c r="E116" s="337"/>
      <c r="F116" s="337"/>
      <c r="G116" s="337"/>
      <c r="H116" s="337"/>
      <c r="I116" s="337"/>
      <c r="J116" s="337"/>
    </row>
    <row r="117" spans="1:10" s="311" customFormat="1" ht="15.6" customHeight="1">
      <c r="A117" s="336"/>
      <c r="B117" s="341" t="s">
        <v>341</v>
      </c>
      <c r="C117" s="337" t="s">
        <v>385</v>
      </c>
      <c r="D117" s="337"/>
      <c r="E117" s="337"/>
      <c r="F117" s="337"/>
      <c r="G117" s="337"/>
      <c r="H117" s="337"/>
      <c r="I117" s="337"/>
      <c r="J117" s="337"/>
    </row>
    <row r="118" spans="1:10" s="311" customFormat="1" ht="15.6" customHeight="1">
      <c r="A118" s="336"/>
      <c r="B118" s="336" t="s">
        <v>343</v>
      </c>
      <c r="C118" s="337" t="s">
        <v>386</v>
      </c>
      <c r="D118" s="337"/>
      <c r="E118" s="337"/>
      <c r="F118" s="337"/>
      <c r="G118" s="337"/>
      <c r="H118" s="337"/>
      <c r="I118" s="337"/>
      <c r="J118" s="337"/>
    </row>
    <row r="119" spans="1:10" s="311" customFormat="1" ht="15.6" customHeight="1">
      <c r="A119" s="336"/>
      <c r="B119" s="342" t="s">
        <v>190</v>
      </c>
      <c r="C119" s="1318" t="s">
        <v>387</v>
      </c>
      <c r="D119" s="1318"/>
      <c r="E119" s="1318"/>
      <c r="F119" s="1318"/>
      <c r="G119" s="1318"/>
      <c r="H119" s="1318"/>
      <c r="I119" s="1318"/>
      <c r="J119" s="337"/>
    </row>
    <row r="120" spans="1:10" s="311" customFormat="1" ht="15.6" customHeight="1">
      <c r="A120" s="336"/>
      <c r="B120" s="313"/>
      <c r="C120" s="338"/>
      <c r="D120" s="371"/>
      <c r="E120" s="371"/>
      <c r="F120" s="371"/>
      <c r="G120" s="371"/>
      <c r="H120" s="371"/>
      <c r="I120" s="371"/>
      <c r="J120" s="337"/>
    </row>
    <row r="121" spans="1:10" s="311" customFormat="1" ht="15.6" customHeight="1">
      <c r="A121" s="336"/>
      <c r="B121" s="378" t="s">
        <v>345</v>
      </c>
      <c r="C121" s="379"/>
      <c r="D121" s="381"/>
      <c r="E121" s="18"/>
      <c r="F121" s="378" t="s">
        <v>346</v>
      </c>
      <c r="G121" s="396"/>
      <c r="H121" s="396"/>
      <c r="I121" s="396"/>
      <c r="J121" s="397"/>
    </row>
    <row r="122" spans="1:10" s="311" customFormat="1" ht="15.6" customHeight="1" thickBot="1">
      <c r="A122" s="336"/>
      <c r="B122" s="382"/>
      <c r="C122" s="366" t="s">
        <v>355</v>
      </c>
      <c r="D122" s="384"/>
      <c r="E122" s="29"/>
      <c r="F122" s="415"/>
      <c r="G122" s="338"/>
      <c r="H122" s="371"/>
      <c r="I122" s="371"/>
      <c r="J122" s="394"/>
    </row>
    <row r="123" spans="1:10" s="311" customFormat="1" ht="15.6" customHeight="1" thickBot="1">
      <c r="A123" s="336"/>
      <c r="B123" s="422"/>
      <c r="C123" s="360"/>
      <c r="D123" s="384"/>
      <c r="E123" s="29"/>
      <c r="F123" s="415"/>
      <c r="G123" s="411" t="s">
        <v>356</v>
      </c>
      <c r="H123" s="405"/>
      <c r="I123" s="406"/>
      <c r="J123" s="394"/>
    </row>
    <row r="124" spans="1:10" s="311" customFormat="1" ht="15.6" customHeight="1" thickBot="1">
      <c r="A124" s="336"/>
      <c r="B124" s="391"/>
      <c r="C124" s="404"/>
      <c r="D124" s="384"/>
      <c r="E124" s="29"/>
      <c r="F124" s="416"/>
      <c r="G124" s="1332"/>
      <c r="H124" s="409"/>
      <c r="I124" s="407"/>
      <c r="J124" s="394"/>
    </row>
    <row r="125" spans="1:10" s="311" customFormat="1" ht="15.6" customHeight="1" thickBot="1">
      <c r="A125" s="336"/>
      <c r="B125" s="423"/>
      <c r="C125" s="337"/>
      <c r="D125" s="394"/>
      <c r="E125" s="337"/>
      <c r="F125" s="415"/>
      <c r="G125" s="1333"/>
      <c r="H125" s="410"/>
      <c r="I125" s="408"/>
      <c r="J125" s="394"/>
    </row>
    <row r="126" spans="1:10" s="311" customFormat="1" ht="15.6" customHeight="1" thickBot="1">
      <c r="A126" s="336"/>
      <c r="B126" s="423"/>
      <c r="C126" s="338" t="s">
        <v>349</v>
      </c>
      <c r="D126" s="394"/>
      <c r="E126" s="337"/>
      <c r="F126" s="415"/>
      <c r="G126" s="428"/>
      <c r="H126" s="371"/>
      <c r="I126" s="371"/>
      <c r="J126" s="394"/>
    </row>
    <row r="127" spans="1:10" s="311" customFormat="1" ht="15.6" customHeight="1" thickBot="1">
      <c r="A127" s="336"/>
      <c r="B127" s="393"/>
      <c r="C127" s="403"/>
      <c r="D127" s="424"/>
      <c r="E127" s="371"/>
      <c r="F127" s="415"/>
      <c r="G127" s="476"/>
      <c r="H127" s="371"/>
      <c r="I127" s="371"/>
      <c r="J127" s="394"/>
    </row>
    <row r="128" spans="1:10" s="311" customFormat="1" ht="15.6" customHeight="1" thickBot="1">
      <c r="A128" s="336"/>
      <c r="B128" s="425"/>
      <c r="C128" s="1330" t="s">
        <v>356</v>
      </c>
      <c r="D128" s="424"/>
      <c r="E128" s="371"/>
      <c r="F128" s="415"/>
      <c r="G128" s="429" t="s">
        <v>349</v>
      </c>
      <c r="H128" s="371"/>
      <c r="I128" s="371"/>
      <c r="J128" s="394"/>
    </row>
    <row r="129" spans="1:20" s="313" customFormat="1" ht="15.6" customHeight="1" thickBot="1">
      <c r="B129" s="425"/>
      <c r="C129" s="1331"/>
      <c r="D129" s="418"/>
      <c r="F129" s="417"/>
      <c r="J129" s="418"/>
    </row>
    <row r="130" spans="1:20" s="313" customFormat="1" ht="15.6" customHeight="1">
      <c r="B130" s="426"/>
      <c r="C130" s="427"/>
      <c r="D130" s="421"/>
      <c r="F130" s="419"/>
      <c r="G130" s="420"/>
      <c r="H130" s="420"/>
      <c r="I130" s="420"/>
      <c r="J130" s="421"/>
    </row>
    <row r="131" spans="1:20" s="311" customFormat="1" ht="15.6" customHeight="1">
      <c r="A131" s="336"/>
      <c r="B131" s="377"/>
      <c r="C131" s="358"/>
      <c r="D131" s="337"/>
      <c r="E131" s="337"/>
      <c r="F131" s="337"/>
      <c r="G131" s="337"/>
      <c r="H131" s="337"/>
      <c r="I131" s="337"/>
      <c r="J131" s="337"/>
    </row>
    <row r="132" spans="1:20" s="311" customFormat="1" ht="15.6" customHeight="1">
      <c r="A132" s="336" t="s">
        <v>98</v>
      </c>
      <c r="B132" s="337" t="s">
        <v>388</v>
      </c>
      <c r="C132" s="358"/>
      <c r="D132" s="337"/>
      <c r="E132" s="337"/>
      <c r="F132" s="337"/>
      <c r="G132" s="337"/>
      <c r="H132" s="337"/>
      <c r="I132" s="337"/>
      <c r="J132" s="337"/>
    </row>
    <row r="133" spans="1:20" s="311" customFormat="1" ht="15.6" customHeight="1">
      <c r="A133" s="336"/>
      <c r="B133" s="337" t="s">
        <v>389</v>
      </c>
      <c r="C133" s="337"/>
      <c r="D133" s="337"/>
      <c r="E133" s="337"/>
      <c r="F133" s="337"/>
      <c r="G133" s="337"/>
      <c r="H133" s="337"/>
      <c r="I133" s="337"/>
      <c r="J133" s="337"/>
    </row>
    <row r="134" spans="1:20" s="311" customFormat="1" ht="13.7" customHeight="1">
      <c r="A134" s="336"/>
      <c r="B134" s="336" t="s">
        <v>318</v>
      </c>
      <c r="C134" s="337" t="s">
        <v>390</v>
      </c>
      <c r="D134" s="337"/>
      <c r="E134" s="337"/>
      <c r="F134" s="337"/>
      <c r="G134" s="337"/>
      <c r="H134" s="337"/>
      <c r="I134" s="337"/>
      <c r="J134" s="337"/>
    </row>
    <row r="135" spans="1:20" s="311" customFormat="1" ht="13.7" customHeight="1">
      <c r="A135" s="343"/>
      <c r="B135" s="341" t="s">
        <v>341</v>
      </c>
      <c r="C135" s="337" t="s">
        <v>391</v>
      </c>
      <c r="D135" s="344"/>
      <c r="E135" s="344"/>
      <c r="F135" s="344"/>
      <c r="G135" s="344"/>
      <c r="H135" s="344"/>
      <c r="I135" s="344"/>
      <c r="J135" s="344"/>
    </row>
    <row r="136" spans="1:20" s="311" customFormat="1" ht="13.7" customHeight="1">
      <c r="A136" s="314"/>
      <c r="B136" s="336" t="s">
        <v>343</v>
      </c>
      <c r="C136" s="337" t="s">
        <v>392</v>
      </c>
      <c r="D136" s="344"/>
      <c r="E136" s="344"/>
      <c r="F136" s="344"/>
      <c r="G136" s="344"/>
      <c r="H136" s="344"/>
      <c r="I136" s="344"/>
      <c r="J136" s="344"/>
    </row>
    <row r="137" spans="1:20" s="311" customFormat="1" ht="13.7" customHeight="1">
      <c r="A137" s="314"/>
      <c r="B137" s="337" t="s">
        <v>393</v>
      </c>
      <c r="C137" s="344"/>
      <c r="D137" s="344"/>
      <c r="E137" s="344"/>
      <c r="F137" s="344"/>
      <c r="G137" s="344"/>
      <c r="H137" s="344"/>
      <c r="I137" s="344"/>
      <c r="J137" s="344"/>
    </row>
    <row r="138" spans="1:20" s="311" customFormat="1" ht="13.7" customHeight="1">
      <c r="A138" s="314"/>
      <c r="B138" s="337" t="s">
        <v>394</v>
      </c>
      <c r="C138" s="344"/>
      <c r="D138" s="344"/>
      <c r="E138" s="344"/>
      <c r="F138" s="344"/>
      <c r="G138" s="344"/>
      <c r="H138" s="344"/>
      <c r="I138" s="344"/>
      <c r="J138" s="344"/>
    </row>
    <row r="139" spans="1:20" s="311" customFormat="1" ht="13.7" customHeight="1">
      <c r="A139" s="336"/>
      <c r="B139" s="342" t="s">
        <v>190</v>
      </c>
      <c r="C139" s="1318" t="s">
        <v>395</v>
      </c>
      <c r="D139" s="1318"/>
      <c r="E139" s="1318"/>
      <c r="F139" s="1318"/>
      <c r="G139" s="1318"/>
      <c r="H139" s="1318"/>
      <c r="I139" s="1318"/>
      <c r="J139" s="337"/>
    </row>
    <row r="140" spans="1:20" ht="13.7" customHeight="1">
      <c r="A140" s="314"/>
      <c r="B140" s="345" t="s">
        <v>396</v>
      </c>
      <c r="C140" s="313"/>
      <c r="D140" s="313"/>
      <c r="E140" s="313"/>
      <c r="F140" s="313"/>
      <c r="G140" s="313"/>
      <c r="H140" s="313"/>
      <c r="I140" s="313"/>
      <c r="J140" s="313"/>
    </row>
    <row r="141" spans="1:20" ht="13.7" customHeight="1">
      <c r="A141" s="314"/>
      <c r="B141" s="431" t="s">
        <v>397</v>
      </c>
      <c r="C141" s="367" t="s">
        <v>398</v>
      </c>
      <c r="D141" s="338"/>
      <c r="E141" s="338"/>
      <c r="F141" s="338"/>
      <c r="G141" s="338"/>
      <c r="H141" s="338"/>
      <c r="I141" s="338"/>
      <c r="J141" s="313"/>
    </row>
    <row r="142" spans="1:20" ht="16.7" customHeight="1">
      <c r="A142" s="314"/>
      <c r="B142" s="432" t="s">
        <v>399</v>
      </c>
      <c r="C142" s="1290" t="s">
        <v>400</v>
      </c>
      <c r="D142" s="1290"/>
      <c r="E142" s="1290"/>
      <c r="F142" s="1290"/>
      <c r="G142" s="1290"/>
      <c r="H142" s="1290"/>
      <c r="I142" s="1290"/>
      <c r="J142" s="1290"/>
    </row>
    <row r="143" spans="1:20" ht="16.350000000000001" customHeight="1">
      <c r="A143" s="314"/>
      <c r="B143" s="336"/>
      <c r="C143" s="1290"/>
      <c r="D143" s="1290"/>
      <c r="E143" s="1290"/>
      <c r="F143" s="1290"/>
      <c r="G143" s="1290"/>
      <c r="H143" s="1290"/>
      <c r="I143" s="1290"/>
      <c r="J143" s="1290"/>
    </row>
    <row r="144" spans="1:20" ht="18" customHeight="1">
      <c r="A144" s="338"/>
      <c r="B144" s="367" t="s">
        <v>401</v>
      </c>
      <c r="C144" s="338"/>
      <c r="D144" s="338"/>
      <c r="E144" s="338"/>
      <c r="F144" s="338"/>
      <c r="G144" s="338"/>
      <c r="H144" s="338"/>
      <c r="I144" s="338"/>
      <c r="J144" s="313"/>
      <c r="K144" s="311"/>
      <c r="L144" s="311"/>
      <c r="R144" s="311"/>
      <c r="S144" s="311"/>
      <c r="T144" s="311"/>
    </row>
    <row r="145" spans="1:30" ht="13.7" customHeight="1">
      <c r="A145" s="314"/>
      <c r="B145" s="431" t="s">
        <v>397</v>
      </c>
      <c r="C145" s="367" t="s">
        <v>402</v>
      </c>
      <c r="D145" s="338"/>
      <c r="E145" s="338"/>
      <c r="F145" s="338"/>
      <c r="G145" s="338"/>
      <c r="H145" s="338"/>
      <c r="I145" s="338"/>
      <c r="J145" s="313"/>
    </row>
    <row r="146" spans="1:30" ht="14.45" customHeight="1">
      <c r="A146" s="314"/>
      <c r="B146" s="431" t="s">
        <v>399</v>
      </c>
      <c r="C146" s="1291" t="s">
        <v>403</v>
      </c>
      <c r="D146" s="1291"/>
      <c r="E146" s="1291"/>
      <c r="F146" s="1291"/>
      <c r="G146" s="1291"/>
      <c r="H146" s="1291"/>
      <c r="I146" s="1291"/>
      <c r="J146" s="1291"/>
    </row>
    <row r="147" spans="1:30" ht="18" customHeight="1">
      <c r="A147" s="338"/>
      <c r="B147" s="338"/>
      <c r="C147" s="1291"/>
      <c r="D147" s="1291"/>
      <c r="E147" s="1291"/>
      <c r="F147" s="1291"/>
      <c r="G147" s="1291"/>
      <c r="H147" s="1291"/>
      <c r="I147" s="1291"/>
      <c r="J147" s="1291"/>
      <c r="K147" s="311"/>
      <c r="L147" s="311"/>
      <c r="M147" s="311"/>
      <c r="N147" s="311"/>
      <c r="O147" s="311"/>
      <c r="P147" s="311"/>
      <c r="Q147" s="311"/>
      <c r="R147" s="311"/>
      <c r="S147" s="311"/>
      <c r="T147" s="311"/>
      <c r="U147" s="311"/>
      <c r="V147" s="311"/>
      <c r="W147" s="311"/>
      <c r="X147" s="311"/>
      <c r="Y147" s="311"/>
      <c r="Z147" s="311"/>
      <c r="AA147" s="311"/>
      <c r="AB147" s="311"/>
      <c r="AC147" s="311"/>
      <c r="AD147" s="311"/>
    </row>
    <row r="148" spans="1:30" ht="18" customHeight="1">
      <c r="A148" s="338"/>
      <c r="B148" s="338"/>
      <c r="C148" s="1291"/>
      <c r="D148" s="1291"/>
      <c r="E148" s="1291"/>
      <c r="F148" s="1291"/>
      <c r="G148" s="1291"/>
      <c r="H148" s="1291"/>
      <c r="I148" s="1291"/>
      <c r="J148" s="1291"/>
      <c r="K148" s="311"/>
      <c r="L148" s="311"/>
      <c r="M148" s="311"/>
      <c r="N148" s="311"/>
      <c r="O148" s="311"/>
      <c r="P148" s="311"/>
      <c r="Q148" s="311"/>
      <c r="R148" s="311"/>
      <c r="S148" s="311"/>
      <c r="T148" s="311"/>
      <c r="U148" s="311"/>
      <c r="V148" s="311"/>
      <c r="W148" s="311"/>
      <c r="X148" s="311"/>
      <c r="Y148" s="311"/>
      <c r="Z148" s="311"/>
      <c r="AA148" s="311"/>
      <c r="AB148" s="311"/>
      <c r="AC148" s="311"/>
      <c r="AD148" s="311"/>
    </row>
    <row r="149" spans="1:30" ht="18" customHeight="1">
      <c r="A149" s="338"/>
      <c r="B149" s="338"/>
      <c r="C149" s="338"/>
      <c r="D149" s="338"/>
      <c r="E149" s="338"/>
      <c r="F149" s="338"/>
      <c r="G149" s="338"/>
      <c r="H149" s="358"/>
      <c r="I149" s="338"/>
      <c r="J149" s="338"/>
      <c r="K149" s="338"/>
      <c r="L149" s="338"/>
      <c r="M149" s="338"/>
      <c r="N149" s="338"/>
      <c r="O149" s="338"/>
      <c r="P149" s="338"/>
      <c r="Q149" s="338"/>
      <c r="R149" s="338"/>
      <c r="S149" s="338"/>
      <c r="T149" s="338"/>
      <c r="U149" s="338"/>
      <c r="V149" s="338"/>
      <c r="W149" s="338"/>
      <c r="X149" s="338"/>
      <c r="Y149" s="338"/>
      <c r="Z149" s="338"/>
      <c r="AA149" s="338"/>
      <c r="AB149" s="338"/>
      <c r="AC149" s="338"/>
      <c r="AD149" s="338"/>
    </row>
    <row r="150" spans="1:30" ht="18" customHeight="1">
      <c r="A150" s="311"/>
      <c r="B150" s="311"/>
      <c r="C150" s="338"/>
      <c r="D150" s="338"/>
      <c r="E150" s="338"/>
      <c r="F150" s="338"/>
      <c r="G150" s="338"/>
      <c r="H150" s="338"/>
      <c r="I150" s="338"/>
      <c r="J150" s="338"/>
      <c r="K150" s="338"/>
      <c r="L150" s="338"/>
      <c r="M150" s="338"/>
      <c r="N150" s="338"/>
      <c r="O150" s="338"/>
      <c r="P150" s="338"/>
      <c r="Q150" s="338"/>
      <c r="R150" s="338"/>
      <c r="S150" s="338"/>
      <c r="T150" s="338"/>
      <c r="U150" s="338"/>
      <c r="V150" s="338"/>
      <c r="W150" s="338"/>
      <c r="X150" s="338"/>
      <c r="Y150" s="338"/>
      <c r="Z150" s="338"/>
      <c r="AA150" s="338"/>
      <c r="AB150" s="338"/>
      <c r="AC150" s="338"/>
      <c r="AD150" s="338"/>
    </row>
    <row r="151" spans="1:30" ht="18" customHeight="1">
      <c r="A151" s="311"/>
      <c r="B151" s="311"/>
      <c r="C151" s="338"/>
      <c r="D151" s="338"/>
      <c r="E151" s="338"/>
      <c r="F151" s="338"/>
      <c r="G151" s="338"/>
      <c r="H151" s="338"/>
      <c r="I151" s="338"/>
      <c r="J151" s="338"/>
      <c r="K151" s="338"/>
      <c r="L151" s="338"/>
      <c r="M151" s="338"/>
      <c r="N151" s="338"/>
      <c r="O151" s="338"/>
      <c r="P151" s="338"/>
      <c r="Q151" s="338"/>
      <c r="R151" s="338"/>
      <c r="S151" s="338"/>
      <c r="T151" s="338"/>
      <c r="U151" s="338"/>
      <c r="V151" s="338"/>
      <c r="W151" s="338"/>
      <c r="X151" s="338"/>
      <c r="Y151" s="338"/>
      <c r="Z151" s="338"/>
      <c r="AA151" s="338"/>
      <c r="AB151" s="338"/>
      <c r="AC151" s="338"/>
      <c r="AD151" s="338"/>
    </row>
    <row r="152" spans="1:30" ht="18" customHeight="1"/>
    <row r="153" spans="1:30" ht="18" customHeight="1"/>
    <row r="154" spans="1:30" ht="18" customHeight="1"/>
  </sheetData>
  <sheetProtection algorithmName="SHA-512" hashValue="/fCs879RgJsxNfLk27Sr6yCZLeu9PVbRDFUu/2OC6ZPGvXbpdwZ3+R/HVaWArj5eGBn9JhQ2ZzohCuiNSHyyGQ==" saltValue="I0SiAWamYS0mzqP/fEROwA==" spinCount="100000" sheet="1" formatCells="0" formatRows="0"/>
  <mergeCells count="104">
    <mergeCell ref="H3:I3"/>
    <mergeCell ref="D6:H6"/>
    <mergeCell ref="D7:H7"/>
    <mergeCell ref="B11:B12"/>
    <mergeCell ref="C11:C12"/>
    <mergeCell ref="B16:B17"/>
    <mergeCell ref="C16:C17"/>
    <mergeCell ref="D25:E25"/>
    <mergeCell ref="F25:G25"/>
    <mergeCell ref="H25:I25"/>
    <mergeCell ref="D26:E26"/>
    <mergeCell ref="F26:G26"/>
    <mergeCell ref="H26:I26"/>
    <mergeCell ref="B20:B21"/>
    <mergeCell ref="E20:I20"/>
    <mergeCell ref="C22:C23"/>
    <mergeCell ref="D22:E22"/>
    <mergeCell ref="F22:G22"/>
    <mergeCell ref="H22:I22"/>
    <mergeCell ref="D23:E23"/>
    <mergeCell ref="F23:G23"/>
    <mergeCell ref="H23:I23"/>
    <mergeCell ref="D32:E32"/>
    <mergeCell ref="F32:G32"/>
    <mergeCell ref="H32:I32"/>
    <mergeCell ref="D33:E33"/>
    <mergeCell ref="F33:G33"/>
    <mergeCell ref="H33:I33"/>
    <mergeCell ref="C29:C30"/>
    <mergeCell ref="D29:E29"/>
    <mergeCell ref="F29:G29"/>
    <mergeCell ref="H29:I29"/>
    <mergeCell ref="D30:E30"/>
    <mergeCell ref="F30:G30"/>
    <mergeCell ref="H30:I30"/>
    <mergeCell ref="H37:I37"/>
    <mergeCell ref="B39:B41"/>
    <mergeCell ref="C39:C41"/>
    <mergeCell ref="D39:E39"/>
    <mergeCell ref="C46:C47"/>
    <mergeCell ref="D46:E46"/>
    <mergeCell ref="F46:G46"/>
    <mergeCell ref="H46:I46"/>
    <mergeCell ref="D47:E47"/>
    <mergeCell ref="F47:G47"/>
    <mergeCell ref="D51:E51"/>
    <mergeCell ref="F51:G51"/>
    <mergeCell ref="H51:I51"/>
    <mergeCell ref="D53:E53"/>
    <mergeCell ref="F53:G53"/>
    <mergeCell ref="H53:I53"/>
    <mergeCell ref="H47:I47"/>
    <mergeCell ref="D49:E49"/>
    <mergeCell ref="F49:G49"/>
    <mergeCell ref="H49:I49"/>
    <mergeCell ref="D50:E50"/>
    <mergeCell ref="F50:G50"/>
    <mergeCell ref="H50:I50"/>
    <mergeCell ref="D57:E57"/>
    <mergeCell ref="F57:G57"/>
    <mergeCell ref="H57:I57"/>
    <mergeCell ref="C59:C60"/>
    <mergeCell ref="D59:I59"/>
    <mergeCell ref="D60:I60"/>
    <mergeCell ref="D54:E54"/>
    <mergeCell ref="F54:G54"/>
    <mergeCell ref="H54:I54"/>
    <mergeCell ref="D55:E55"/>
    <mergeCell ref="F55:G55"/>
    <mergeCell ref="H55:I55"/>
    <mergeCell ref="B81:I81"/>
    <mergeCell ref="C83:J83"/>
    <mergeCell ref="B87:B89"/>
    <mergeCell ref="F87:F89"/>
    <mergeCell ref="C88:C89"/>
    <mergeCell ref="G88:G89"/>
    <mergeCell ref="H88:H89"/>
    <mergeCell ref="I88:I89"/>
    <mergeCell ref="D61:I61"/>
    <mergeCell ref="D62:I62"/>
    <mergeCell ref="B69:I69"/>
    <mergeCell ref="H75:I75"/>
    <mergeCell ref="G77:G78"/>
    <mergeCell ref="I77:I78"/>
    <mergeCell ref="R105:T105"/>
    <mergeCell ref="C107:J107"/>
    <mergeCell ref="C108:J108"/>
    <mergeCell ref="B91:B94"/>
    <mergeCell ref="F91:F94"/>
    <mergeCell ref="G92:G93"/>
    <mergeCell ref="H92:H94"/>
    <mergeCell ref="I92:I93"/>
    <mergeCell ref="C93:C94"/>
    <mergeCell ref="C142:J143"/>
    <mergeCell ref="C146:J148"/>
    <mergeCell ref="C111:I111"/>
    <mergeCell ref="B113:I113"/>
    <mergeCell ref="C119:I119"/>
    <mergeCell ref="G124:G125"/>
    <mergeCell ref="C128:C129"/>
    <mergeCell ref="C139:I139"/>
    <mergeCell ref="C99:J99"/>
    <mergeCell ref="C100:J100"/>
    <mergeCell ref="C103:I103"/>
  </mergeCells>
  <phoneticPr fontId="2"/>
  <conditionalFormatting sqref="D12:D14">
    <cfRule type="containsText" dxfId="33" priority="48" operator="containsText" text="▲">
      <formula>NOT(ISERROR(SEARCH("▲",D12)))</formula>
    </cfRule>
  </conditionalFormatting>
  <conditionalFormatting sqref="D17">
    <cfRule type="containsText" dxfId="32" priority="34" operator="containsText" text="▲">
      <formula>NOT(ISERROR(SEARCH("▲",D17)))</formula>
    </cfRule>
  </conditionalFormatting>
  <conditionalFormatting sqref="D21:D22">
    <cfRule type="containsText" dxfId="31" priority="43" operator="containsText" text="▲">
      <formula>NOT(ISERROR(SEARCH("▲",D21)))</formula>
    </cfRule>
  </conditionalFormatting>
  <conditionalFormatting sqref="D24:D25">
    <cfRule type="containsText" dxfId="30" priority="26" operator="containsText" text="▲">
      <formula>NOT(ISERROR(SEARCH("▲",D24)))</formula>
    </cfRule>
  </conditionalFormatting>
  <conditionalFormatting sqref="D27">
    <cfRule type="containsText" dxfId="29" priority="25" operator="containsText" text="▲">
      <formula>NOT(ISERROR(SEARCH("▲",D27)))</formula>
    </cfRule>
  </conditionalFormatting>
  <conditionalFormatting sqref="D29">
    <cfRule type="containsText" dxfId="28" priority="20" operator="containsText" text="▲">
      <formula>NOT(ISERROR(SEARCH("▲",D29)))</formula>
    </cfRule>
  </conditionalFormatting>
  <conditionalFormatting sqref="D31:D32">
    <cfRule type="containsText" dxfId="27" priority="14" operator="containsText" text="▲">
      <formula>NOT(ISERROR(SEARCH("▲",D31)))</formula>
    </cfRule>
  </conditionalFormatting>
  <conditionalFormatting sqref="D34">
    <cfRule type="containsText" dxfId="26" priority="13" operator="containsText" text="▲">
      <formula>NOT(ISERROR(SEARCH("▲",D34)))</formula>
    </cfRule>
  </conditionalFormatting>
  <conditionalFormatting sqref="D42:D44">
    <cfRule type="containsText" dxfId="25" priority="33" operator="containsText" text="▲">
      <formula>NOT(ISERROR(SEARCH("▲",D42)))</formula>
    </cfRule>
  </conditionalFormatting>
  <conditionalFormatting sqref="D48:D49">
    <cfRule type="containsText" dxfId="24" priority="36" operator="containsText" text="▲">
      <formula>NOT(ISERROR(SEARCH("▲",D48)))</formula>
    </cfRule>
  </conditionalFormatting>
  <conditionalFormatting sqref="D52:D53">
    <cfRule type="containsText" dxfId="23" priority="6" operator="containsText" text="▲">
      <formula>NOT(ISERROR(SEARCH("▲",D52)))</formula>
    </cfRule>
  </conditionalFormatting>
  <conditionalFormatting sqref="D56:D57">
    <cfRule type="containsText" dxfId="22" priority="3" operator="containsText" text="▲">
      <formula>NOT(ISERROR(SEARCH("▲",D56)))</formula>
    </cfRule>
  </conditionalFormatting>
  <conditionalFormatting sqref="F12:F14">
    <cfRule type="containsText" dxfId="21" priority="46" operator="containsText" text="▲">
      <formula>NOT(ISERROR(SEARCH("▲",F12)))</formula>
    </cfRule>
  </conditionalFormatting>
  <conditionalFormatting sqref="F22">
    <cfRule type="containsText" dxfId="20" priority="28" operator="containsText" text="▲">
      <formula>NOT(ISERROR(SEARCH("▲",F22)))</formula>
    </cfRule>
  </conditionalFormatting>
  <conditionalFormatting sqref="F24:F25">
    <cfRule type="containsText" dxfId="19" priority="22" operator="containsText" text="▲">
      <formula>NOT(ISERROR(SEARCH("▲",F24)))</formula>
    </cfRule>
  </conditionalFormatting>
  <conditionalFormatting sqref="F27">
    <cfRule type="containsText" dxfId="18" priority="21" operator="containsText" text="▲">
      <formula>NOT(ISERROR(SEARCH("▲",F27)))</formula>
    </cfRule>
  </conditionalFormatting>
  <conditionalFormatting sqref="F29">
    <cfRule type="containsText" dxfId="17" priority="16" operator="containsText" text="▲">
      <formula>NOT(ISERROR(SEARCH("▲",F29)))</formula>
    </cfRule>
  </conditionalFormatting>
  <conditionalFormatting sqref="F31:F32">
    <cfRule type="containsText" dxfId="16" priority="10" operator="containsText" text="▲">
      <formula>NOT(ISERROR(SEARCH("▲",F31)))</formula>
    </cfRule>
  </conditionalFormatting>
  <conditionalFormatting sqref="F34">
    <cfRule type="containsText" dxfId="15" priority="9" operator="containsText" text="▲">
      <formula>NOT(ISERROR(SEARCH("▲",F34)))</formula>
    </cfRule>
  </conditionalFormatting>
  <conditionalFormatting sqref="F42:F44">
    <cfRule type="containsText" dxfId="14" priority="32" operator="containsText" text="▲">
      <formula>NOT(ISERROR(SEARCH("▲",F42)))</formula>
    </cfRule>
  </conditionalFormatting>
  <conditionalFormatting sqref="F48:F49">
    <cfRule type="containsText" dxfId="13" priority="8" operator="containsText" text="▲">
      <formula>NOT(ISERROR(SEARCH("▲",F48)))</formula>
    </cfRule>
  </conditionalFormatting>
  <conditionalFormatting sqref="F52:F53">
    <cfRule type="containsText" dxfId="12" priority="5" operator="containsText" text="▲">
      <formula>NOT(ISERROR(SEARCH("▲",F52)))</formula>
    </cfRule>
  </conditionalFormatting>
  <conditionalFormatting sqref="F56:F57">
    <cfRule type="containsText" dxfId="11" priority="2" operator="containsText" text="▲">
      <formula>NOT(ISERROR(SEARCH("▲",F56)))</formula>
    </cfRule>
  </conditionalFormatting>
  <conditionalFormatting sqref="H12:H14">
    <cfRule type="containsText" dxfId="10" priority="44" operator="containsText" text="▲">
      <formula>NOT(ISERROR(SEARCH("▲",H12)))</formula>
    </cfRule>
  </conditionalFormatting>
  <conditionalFormatting sqref="H22">
    <cfRule type="containsText" dxfId="9" priority="30" operator="containsText" text="▲">
      <formula>NOT(ISERROR(SEARCH("▲",H22)))</formula>
    </cfRule>
  </conditionalFormatting>
  <conditionalFormatting sqref="H24:H25">
    <cfRule type="containsText" dxfId="8" priority="24" operator="containsText" text="▲">
      <formula>NOT(ISERROR(SEARCH("▲",H24)))</formula>
    </cfRule>
  </conditionalFormatting>
  <conditionalFormatting sqref="H27">
    <cfRule type="containsText" dxfId="7" priority="23" operator="containsText" text="▲">
      <formula>NOT(ISERROR(SEARCH("▲",H27)))</formula>
    </cfRule>
  </conditionalFormatting>
  <conditionalFormatting sqref="H29">
    <cfRule type="containsText" dxfId="6" priority="18" operator="containsText" text="▲">
      <formula>NOT(ISERROR(SEARCH("▲",H29)))</formula>
    </cfRule>
  </conditionalFormatting>
  <conditionalFormatting sqref="H31:H32">
    <cfRule type="containsText" dxfId="5" priority="12" operator="containsText" text="▲">
      <formula>NOT(ISERROR(SEARCH("▲",H31)))</formula>
    </cfRule>
  </conditionalFormatting>
  <conditionalFormatting sqref="H34">
    <cfRule type="containsText" dxfId="4" priority="11" operator="containsText" text="▲">
      <formula>NOT(ISERROR(SEARCH("▲",H34)))</formula>
    </cfRule>
  </conditionalFormatting>
  <conditionalFormatting sqref="H42:H44">
    <cfRule type="containsText" dxfId="3" priority="31" operator="containsText" text="▲">
      <formula>NOT(ISERROR(SEARCH("▲",H42)))</formula>
    </cfRule>
  </conditionalFormatting>
  <conditionalFormatting sqref="H48:H49">
    <cfRule type="containsText" dxfId="2" priority="7" operator="containsText" text="▲">
      <formula>NOT(ISERROR(SEARCH("▲",H48)))</formula>
    </cfRule>
  </conditionalFormatting>
  <conditionalFormatting sqref="H52:H53">
    <cfRule type="containsText" dxfId="1" priority="4" operator="containsText" text="▲">
      <formula>NOT(ISERROR(SEARCH("▲",H52)))</formula>
    </cfRule>
  </conditionalFormatting>
  <conditionalFormatting sqref="H56:H57">
    <cfRule type="containsText" dxfId="0" priority="1" operator="containsText" text="▲">
      <formula>NOT(ISERROR(SEARCH("▲",H56)))</formula>
    </cfRule>
  </conditionalFormatting>
  <pageMargins left="0.31496062992125984" right="0.31496062992125984" top="0.55118110236220474" bottom="0.55118110236220474" header="0.31496062992125984" footer="0.31496062992125984"/>
  <pageSetup paperSize="9" orientation="portrait" r:id="rId1"/>
  <rowBreaks count="3" manualBreakCount="3">
    <brk id="35" max="9" man="1"/>
    <brk id="64" max="9" man="1"/>
    <brk id="104" max="9" man="1"/>
  </rowBreaks>
  <extLst>
    <ext xmlns:x14="http://schemas.microsoft.com/office/spreadsheetml/2009/9/main" uri="{CCE6A557-97BC-4b89-ADB6-D9C93CAAB3DF}">
      <x14:dataValidations xmlns:xm="http://schemas.microsoft.com/office/excel/2006/main" count="10">
        <x14:dataValidation type="list" allowBlank="1" showInputMessage="1" showErrorMessage="1" xr:uid="{56F063B2-1EC6-4841-9AE7-A9B11F37C6DA}">
          <x14:formula1>
            <xm:f>別紙りすと!$F$3:$F$4</xm:f>
          </x14:formula1>
          <xm:sqref>D39:E39</xm:sqref>
        </x14:dataValidation>
        <x14:dataValidation type="list" allowBlank="1" showInputMessage="1" showErrorMessage="1" xr:uid="{F1CBADC3-C417-408D-ADBF-F71D97680CB6}">
          <x14:formula1>
            <xm:f>別紙りすと!$H$3:$H$18</xm:f>
          </x14:formula1>
          <xm:sqref>D49:I49 D53:I53 D57:I57</xm:sqref>
        </x14:dataValidation>
        <x14:dataValidation type="list" allowBlank="1" showInputMessage="1" showErrorMessage="1" xr:uid="{CFE0339B-E555-4FA7-A22D-E3FF8C0E6C80}">
          <x14:formula1>
            <xm:f>別紙りすと!$I$3:$I$16</xm:f>
          </x14:formula1>
          <xm:sqref>D59:I62</xm:sqref>
        </x14:dataValidation>
        <x14:dataValidation type="list" allowBlank="1" showInputMessage="1" showErrorMessage="1" xr:uid="{6C5DCFA5-B5CC-4F66-9F00-D37584A47C50}">
          <x14:formula1>
            <xm:f>別紙りすと!$G$3:$G$13</xm:f>
          </x14:formula1>
          <xm:sqref>I48 E52 E48 G52 G48 I52 G56 E56 I56</xm:sqref>
        </x14:dataValidation>
        <x14:dataValidation type="list" allowBlank="1" showInputMessage="1" showErrorMessage="1" xr:uid="{CD6FB565-0D02-40B7-9994-1FB71033920E}">
          <x14:formula1>
            <xm:f>別紙りすと!$E$3:$E$14</xm:f>
          </x14:formula1>
          <xm:sqref>E31 I31 E27 E24 I24 I27 G27 G24 G31 E34 I34 G34</xm:sqref>
        </x14:dataValidation>
        <x14:dataValidation type="list" allowBlank="1" showInputMessage="1" showErrorMessage="1" xr:uid="{CED1665F-60F8-4AF2-B0EF-09661FBB0AF3}">
          <x14:formula1>
            <xm:f>別紙りすと!$D$3:$D$14</xm:f>
          </x14:formula1>
          <xm:sqref>I17</xm:sqref>
        </x14:dataValidation>
        <x14:dataValidation type="list" allowBlank="1" showInputMessage="1" showErrorMessage="1" xr:uid="{5C502F32-9152-4D86-A0A1-97328F7917B9}">
          <x14:formula1>
            <xm:f>別紙りすと!$D$3:$D$12</xm:f>
          </x14:formula1>
          <xm:sqref>G17</xm:sqref>
        </x14:dataValidation>
        <x14:dataValidation type="list" allowBlank="1" showInputMessage="1" showErrorMessage="1" xr:uid="{27ABF138-5CCA-43D7-A365-35659F13F981}">
          <x14:formula1>
            <xm:f>別紙りすと!$C$3:$C$4</xm:f>
          </x14:formula1>
          <xm:sqref>E17</xm:sqref>
        </x14:dataValidation>
        <x14:dataValidation type="list" allowBlank="1" showInputMessage="1" showErrorMessage="1" xr:uid="{11D42FF5-9FE6-477B-8E02-9FB03EA1C449}">
          <x14:formula1>
            <xm:f>別紙りすと!$B$3:$B$5</xm:f>
          </x14:formula1>
          <xm:sqref>F12:F14 H12:H14 D17 D42:D44 H52 D24 D27 D31 D34 D52 F34 H34 F48 H24 H31 F31 F42:F44 H42:H44 D12:D14 H48 D48 H27 F27 F24 F52 F56 D56 H56</xm:sqref>
        </x14:dataValidation>
        <x14:dataValidation type="list" allowBlank="1" showInputMessage="1" showErrorMessage="1" xr:uid="{35491899-347D-4396-9A95-66992CA4B1E9}">
          <x14:formula1>
            <xm:f>別紙りすと!$A$3:$A$5</xm:f>
          </x14:formula1>
          <xm:sqref>B9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5792D-BAAB-42DF-B221-BBA889C65BE0}">
  <sheetPr codeName="Sheet5"/>
  <dimension ref="A1:K38"/>
  <sheetViews>
    <sheetView workbookViewId="0">
      <selection activeCell="F22" sqref="F22"/>
    </sheetView>
  </sheetViews>
  <sheetFormatPr defaultRowHeight="18.75"/>
  <cols>
    <col min="2" max="2" width="5.875" customWidth="1"/>
    <col min="3" max="3" width="14.875" customWidth="1"/>
    <col min="5" max="6" width="21.625" customWidth="1"/>
    <col min="7" max="7" width="13.875" customWidth="1"/>
    <col min="8" max="8" width="27.5" customWidth="1"/>
    <col min="9" max="9" width="43.5" customWidth="1"/>
  </cols>
  <sheetData>
    <row r="1" spans="1:9">
      <c r="A1" t="s">
        <v>404</v>
      </c>
    </row>
    <row r="2" spans="1:9">
      <c r="A2" s="319" t="s">
        <v>405</v>
      </c>
      <c r="B2" s="319" t="s">
        <v>321</v>
      </c>
      <c r="C2" s="319" t="s">
        <v>324</v>
      </c>
      <c r="D2" s="319" t="s">
        <v>406</v>
      </c>
      <c r="E2" s="319" t="s">
        <v>407</v>
      </c>
      <c r="F2" s="319" t="s">
        <v>408</v>
      </c>
      <c r="G2" s="319" t="s">
        <v>134</v>
      </c>
      <c r="H2" s="333" t="s">
        <v>409</v>
      </c>
      <c r="I2" s="319" t="s">
        <v>410</v>
      </c>
    </row>
    <row r="3" spans="1:9">
      <c r="A3">
        <v>1</v>
      </c>
      <c r="B3" t="s">
        <v>318</v>
      </c>
      <c r="C3" t="s">
        <v>354</v>
      </c>
      <c r="D3" t="s">
        <v>411</v>
      </c>
      <c r="E3" s="9" t="s">
        <v>412</v>
      </c>
      <c r="F3" s="9" t="s">
        <v>413</v>
      </c>
      <c r="G3" t="s">
        <v>414</v>
      </c>
      <c r="H3" s="334" t="s">
        <v>415</v>
      </c>
      <c r="I3" t="s">
        <v>416</v>
      </c>
    </row>
    <row r="4" spans="1:9">
      <c r="A4">
        <v>2</v>
      </c>
      <c r="B4" t="s">
        <v>341</v>
      </c>
      <c r="C4" t="s">
        <v>417</v>
      </c>
      <c r="D4" t="s">
        <v>418</v>
      </c>
      <c r="E4" s="9" t="s">
        <v>419</v>
      </c>
      <c r="F4" s="9" t="s">
        <v>420</v>
      </c>
      <c r="G4" t="s">
        <v>421</v>
      </c>
      <c r="H4" s="335" t="s">
        <v>422</v>
      </c>
      <c r="I4" t="s">
        <v>423</v>
      </c>
    </row>
    <row r="5" spans="1:9">
      <c r="A5">
        <v>3</v>
      </c>
      <c r="B5" t="s">
        <v>343</v>
      </c>
      <c r="D5" t="s">
        <v>424</v>
      </c>
      <c r="E5" s="9" t="s">
        <v>425</v>
      </c>
      <c r="F5" s="9"/>
      <c r="G5" t="s">
        <v>426</v>
      </c>
      <c r="H5" s="334" t="s">
        <v>427</v>
      </c>
      <c r="I5" t="s">
        <v>428</v>
      </c>
    </row>
    <row r="6" spans="1:9">
      <c r="D6" t="s">
        <v>429</v>
      </c>
      <c r="E6" s="9" t="s">
        <v>430</v>
      </c>
      <c r="F6" s="9"/>
      <c r="G6" t="s">
        <v>431</v>
      </c>
      <c r="H6" s="335" t="s">
        <v>432</v>
      </c>
      <c r="I6" t="s">
        <v>433</v>
      </c>
    </row>
    <row r="7" spans="1:9">
      <c r="D7" t="s">
        <v>434</v>
      </c>
      <c r="E7" s="9" t="s">
        <v>435</v>
      </c>
      <c r="F7" s="9"/>
      <c r="G7" t="s">
        <v>436</v>
      </c>
      <c r="H7" s="334" t="s">
        <v>437</v>
      </c>
      <c r="I7" t="s">
        <v>438</v>
      </c>
    </row>
    <row r="8" spans="1:9">
      <c r="D8" t="s">
        <v>439</v>
      </c>
      <c r="E8" s="9" t="s">
        <v>440</v>
      </c>
      <c r="F8" s="9"/>
      <c r="G8" t="s">
        <v>441</v>
      </c>
      <c r="H8" s="335" t="s">
        <v>442</v>
      </c>
      <c r="I8" t="s">
        <v>443</v>
      </c>
    </row>
    <row r="9" spans="1:9">
      <c r="D9" t="s">
        <v>444</v>
      </c>
      <c r="E9" s="9" t="s">
        <v>445</v>
      </c>
      <c r="F9" s="9"/>
      <c r="G9" t="s">
        <v>446</v>
      </c>
      <c r="H9" s="334" t="s">
        <v>447</v>
      </c>
      <c r="I9" t="s">
        <v>448</v>
      </c>
    </row>
    <row r="10" spans="1:9">
      <c r="D10" t="s">
        <v>449</v>
      </c>
      <c r="E10" s="9" t="s">
        <v>450</v>
      </c>
      <c r="F10" s="9"/>
      <c r="G10" t="s">
        <v>451</v>
      </c>
      <c r="H10" s="335" t="s">
        <v>452</v>
      </c>
      <c r="I10" t="s">
        <v>453</v>
      </c>
    </row>
    <row r="11" spans="1:9">
      <c r="D11" t="s">
        <v>454</v>
      </c>
      <c r="E11" s="9" t="s">
        <v>455</v>
      </c>
      <c r="F11" s="9"/>
      <c r="G11" t="s">
        <v>456</v>
      </c>
      <c r="H11" s="334" t="s">
        <v>457</v>
      </c>
      <c r="I11" t="s">
        <v>458</v>
      </c>
    </row>
    <row r="12" spans="1:9">
      <c r="D12" t="s">
        <v>459</v>
      </c>
      <c r="E12" s="9" t="s">
        <v>460</v>
      </c>
      <c r="F12" s="9"/>
      <c r="G12" t="s">
        <v>461</v>
      </c>
      <c r="H12" s="335" t="s">
        <v>462</v>
      </c>
      <c r="I12" t="s">
        <v>463</v>
      </c>
    </row>
    <row r="13" spans="1:9">
      <c r="D13" t="s">
        <v>761</v>
      </c>
      <c r="E13" s="9" t="s">
        <v>464</v>
      </c>
      <c r="F13" s="9"/>
      <c r="G13" t="s">
        <v>465</v>
      </c>
      <c r="H13" s="334" t="s">
        <v>466</v>
      </c>
      <c r="I13" t="s">
        <v>467</v>
      </c>
    </row>
    <row r="14" spans="1:9">
      <c r="D14" t="s">
        <v>809</v>
      </c>
      <c r="E14" s="9" t="s">
        <v>201</v>
      </c>
      <c r="F14" s="9"/>
      <c r="H14" s="335" t="s">
        <v>468</v>
      </c>
      <c r="I14" t="s">
        <v>469</v>
      </c>
    </row>
    <row r="15" spans="1:9">
      <c r="H15" s="334" t="s">
        <v>470</v>
      </c>
      <c r="I15" t="s">
        <v>471</v>
      </c>
    </row>
    <row r="16" spans="1:9">
      <c r="H16" s="334" t="s">
        <v>472</v>
      </c>
      <c r="I16" t="s">
        <v>473</v>
      </c>
    </row>
    <row r="17" spans="8:11">
      <c r="H17" s="334" t="s">
        <v>474</v>
      </c>
    </row>
    <row r="18" spans="8:11">
      <c r="H18" s="334" t="s">
        <v>475</v>
      </c>
    </row>
    <row r="23" spans="8:11">
      <c r="K23" t="s">
        <v>476</v>
      </c>
    </row>
    <row r="24" spans="8:11">
      <c r="K24" t="s">
        <v>476</v>
      </c>
    </row>
    <row r="25" spans="8:11">
      <c r="K25" t="s">
        <v>476</v>
      </c>
    </row>
    <row r="26" spans="8:11">
      <c r="K26" t="s">
        <v>476</v>
      </c>
    </row>
    <row r="27" spans="8:11">
      <c r="K27" t="s">
        <v>476</v>
      </c>
    </row>
    <row r="28" spans="8:11">
      <c r="K28" t="s">
        <v>476</v>
      </c>
    </row>
    <row r="29" spans="8:11">
      <c r="K29" t="s">
        <v>476</v>
      </c>
    </row>
    <row r="30" spans="8:11">
      <c r="K30" t="s">
        <v>476</v>
      </c>
    </row>
    <row r="31" spans="8:11">
      <c r="K31" t="s">
        <v>476</v>
      </c>
    </row>
    <row r="32" spans="8:11">
      <c r="K32" t="s">
        <v>476</v>
      </c>
    </row>
    <row r="33" spans="11:11">
      <c r="K33" t="s">
        <v>476</v>
      </c>
    </row>
    <row r="34" spans="11:11">
      <c r="K34" t="s">
        <v>476</v>
      </c>
    </row>
    <row r="35" spans="11:11">
      <c r="K35" t="s">
        <v>476</v>
      </c>
    </row>
    <row r="36" spans="11:11">
      <c r="K36" t="s">
        <v>476</v>
      </c>
    </row>
    <row r="37" spans="11:11">
      <c r="K37" t="s">
        <v>476</v>
      </c>
    </row>
    <row r="38" spans="11:11">
      <c r="K38" t="s">
        <v>476</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33632-5DD2-40FC-8A4F-31FC21546928}">
  <sheetPr codeName="Sheet6">
    <tabColor rgb="FF9DA907"/>
  </sheetPr>
  <dimension ref="A1:CZ34"/>
  <sheetViews>
    <sheetView topLeftCell="P1" workbookViewId="0">
      <selection activeCell="F22" sqref="F22"/>
    </sheetView>
  </sheetViews>
  <sheetFormatPr defaultRowHeight="18.75"/>
  <cols>
    <col min="1" max="1" width="17.625" customWidth="1"/>
    <col min="2" max="2" width="17.125" customWidth="1"/>
    <col min="3" max="3" width="53.875" customWidth="1"/>
    <col min="4" max="4" width="11.875" customWidth="1"/>
    <col min="5" max="5" width="11.625" customWidth="1"/>
    <col min="6" max="6" width="25.375" customWidth="1"/>
    <col min="7" max="7" width="25.625" customWidth="1"/>
    <col min="8" max="8" width="21.125" customWidth="1"/>
    <col min="9" max="9" width="14.5" customWidth="1"/>
    <col min="10" max="10" width="15" customWidth="1"/>
    <col min="11" max="11" width="28.375" customWidth="1"/>
    <col min="12" max="12" width="20.375" customWidth="1"/>
    <col min="13" max="13" width="17.625" customWidth="1"/>
    <col min="14" max="14" width="15.875" customWidth="1"/>
    <col min="15" max="15" width="32.5" customWidth="1"/>
    <col min="16" max="16" width="13.375" customWidth="1"/>
    <col min="17" max="17" width="12.625" customWidth="1"/>
    <col min="18" max="18" width="10.875" customWidth="1"/>
    <col min="19" max="19" width="12.375" customWidth="1"/>
    <col min="20" max="20" width="16.375" customWidth="1"/>
    <col min="21" max="21" width="33.375" customWidth="1"/>
    <col min="22" max="22" width="16.625" customWidth="1"/>
    <col min="23" max="23" width="12.625" customWidth="1"/>
    <col min="24" max="24" width="13.625" customWidth="1"/>
    <col min="25" max="28" width="12.625" customWidth="1"/>
    <col min="29" max="31" width="26.375" customWidth="1"/>
    <col min="32" max="32" width="10.125" customWidth="1"/>
    <col min="33" max="33" width="11.375" customWidth="1"/>
  </cols>
  <sheetData>
    <row r="1" spans="1:104">
      <c r="A1" s="167" t="s">
        <v>477</v>
      </c>
      <c r="B1" s="167" t="s">
        <v>478</v>
      </c>
      <c r="C1" s="167" t="s">
        <v>479</v>
      </c>
      <c r="D1" s="167" t="s">
        <v>480</v>
      </c>
      <c r="E1" s="167" t="s">
        <v>481</v>
      </c>
      <c r="F1" s="167" t="s">
        <v>814</v>
      </c>
      <c r="G1" s="167" t="s">
        <v>482</v>
      </c>
      <c r="H1" s="167" t="s">
        <v>47</v>
      </c>
      <c r="I1" s="167" t="s">
        <v>483</v>
      </c>
      <c r="J1" s="167" t="s">
        <v>484</v>
      </c>
      <c r="K1" s="167" t="s">
        <v>53</v>
      </c>
      <c r="L1" s="167" t="s">
        <v>485</v>
      </c>
      <c r="M1" s="167" t="s">
        <v>486</v>
      </c>
      <c r="N1" s="167" t="s">
        <v>487</v>
      </c>
      <c r="O1" s="167" t="s">
        <v>488</v>
      </c>
      <c r="P1" s="167" t="s">
        <v>489</v>
      </c>
      <c r="Q1" s="167" t="s">
        <v>490</v>
      </c>
      <c r="R1" s="167" t="s">
        <v>491</v>
      </c>
      <c r="S1" s="167" t="s">
        <v>492</v>
      </c>
      <c r="T1" s="167" t="s">
        <v>493</v>
      </c>
      <c r="U1" s="167" t="s">
        <v>409</v>
      </c>
      <c r="V1" s="167" t="s">
        <v>494</v>
      </c>
      <c r="W1" s="167" t="s">
        <v>495</v>
      </c>
      <c r="X1" s="167" t="s">
        <v>496</v>
      </c>
      <c r="Y1" s="167" t="s">
        <v>497</v>
      </c>
      <c r="Z1" s="167" t="s">
        <v>498</v>
      </c>
      <c r="AA1" s="167" t="s">
        <v>499</v>
      </c>
      <c r="AB1" s="167" t="s">
        <v>500</v>
      </c>
      <c r="AC1" s="167" t="s">
        <v>501</v>
      </c>
      <c r="AD1" s="167" t="s">
        <v>362</v>
      </c>
      <c r="AE1" s="167" t="s">
        <v>502</v>
      </c>
      <c r="AF1" s="167" t="s">
        <v>503</v>
      </c>
      <c r="AG1" s="167" t="s">
        <v>504</v>
      </c>
      <c r="AH1" s="167" t="s">
        <v>505</v>
      </c>
      <c r="AI1" s="167" t="s">
        <v>506</v>
      </c>
      <c r="AJ1" s="167" t="s">
        <v>507</v>
      </c>
      <c r="AK1" s="167" t="s">
        <v>508</v>
      </c>
      <c r="AL1" s="167" t="s">
        <v>509</v>
      </c>
      <c r="AM1" s="167" t="s">
        <v>510</v>
      </c>
      <c r="AN1" s="167" t="s">
        <v>511</v>
      </c>
      <c r="AO1" s="167" t="s">
        <v>764</v>
      </c>
      <c r="AP1" s="167" t="s">
        <v>840</v>
      </c>
      <c r="AQ1" s="167" t="s">
        <v>855</v>
      </c>
      <c r="AR1" s="167" t="s">
        <v>512</v>
      </c>
      <c r="AS1" s="167" t="s">
        <v>513</v>
      </c>
      <c r="AT1" s="167" t="s">
        <v>514</v>
      </c>
      <c r="AU1" s="167" t="s">
        <v>515</v>
      </c>
      <c r="AV1" s="167" t="s">
        <v>516</v>
      </c>
      <c r="AW1" s="167" t="s">
        <v>517</v>
      </c>
      <c r="AX1" s="167" t="s">
        <v>518</v>
      </c>
      <c r="AY1" s="167" t="s">
        <v>519</v>
      </c>
      <c r="AZ1" s="167" t="s">
        <v>520</v>
      </c>
      <c r="BA1" s="167" t="s">
        <v>521</v>
      </c>
      <c r="BB1" s="167" t="s">
        <v>522</v>
      </c>
      <c r="BC1" s="167" t="s">
        <v>523</v>
      </c>
      <c r="BD1" s="167" t="s">
        <v>524</v>
      </c>
      <c r="BE1" s="167" t="s">
        <v>525</v>
      </c>
      <c r="BF1" s="167" t="s">
        <v>526</v>
      </c>
      <c r="BG1" s="167" t="s">
        <v>527</v>
      </c>
      <c r="BH1" s="167" t="s">
        <v>528</v>
      </c>
      <c r="BI1" s="167" t="s">
        <v>529</v>
      </c>
      <c r="BJ1" s="167" t="s">
        <v>530</v>
      </c>
      <c r="BK1" s="167" t="s">
        <v>531</v>
      </c>
      <c r="BL1" s="167" t="s">
        <v>532</v>
      </c>
      <c r="BM1" s="167" t="s">
        <v>533</v>
      </c>
      <c r="BN1" s="167" t="s">
        <v>534</v>
      </c>
      <c r="BO1" s="167" t="s">
        <v>535</v>
      </c>
      <c r="BP1" s="167" t="s">
        <v>536</v>
      </c>
      <c r="BQ1" s="167" t="s">
        <v>537</v>
      </c>
      <c r="BR1" s="167" t="s">
        <v>538</v>
      </c>
      <c r="BS1" s="167" t="s">
        <v>539</v>
      </c>
      <c r="BT1" s="167" t="s">
        <v>540</v>
      </c>
      <c r="BU1" s="167" t="s">
        <v>541</v>
      </c>
      <c r="BV1" s="167" t="s">
        <v>542</v>
      </c>
      <c r="BW1" s="167" t="s">
        <v>543</v>
      </c>
      <c r="BX1" s="167" t="s">
        <v>544</v>
      </c>
      <c r="BY1" s="167" t="s">
        <v>545</v>
      </c>
      <c r="BZ1" s="167" t="s">
        <v>546</v>
      </c>
      <c r="CA1" s="167" t="s">
        <v>547</v>
      </c>
      <c r="CB1" s="167" t="s">
        <v>548</v>
      </c>
      <c r="CC1" s="167" t="s">
        <v>549</v>
      </c>
      <c r="CD1" s="167" t="s">
        <v>550</v>
      </c>
      <c r="CE1" s="167" t="s">
        <v>551</v>
      </c>
      <c r="CF1" s="167" t="s">
        <v>552</v>
      </c>
      <c r="CG1" s="167" t="s">
        <v>553</v>
      </c>
      <c r="CH1" s="167" t="s">
        <v>554</v>
      </c>
      <c r="CI1" s="167" t="s">
        <v>555</v>
      </c>
      <c r="CJ1" s="167" t="s">
        <v>556</v>
      </c>
      <c r="CK1" s="167" t="s">
        <v>557</v>
      </c>
      <c r="CL1" s="167" t="s">
        <v>558</v>
      </c>
      <c r="CM1" s="167" t="s">
        <v>559</v>
      </c>
      <c r="CN1" s="167" t="s">
        <v>560</v>
      </c>
      <c r="CO1" s="167" t="s">
        <v>561</v>
      </c>
      <c r="CP1" s="167" t="s">
        <v>562</v>
      </c>
      <c r="CQ1" s="167" t="s">
        <v>563</v>
      </c>
      <c r="CR1" s="167" t="s">
        <v>564</v>
      </c>
      <c r="CS1" s="167" t="s">
        <v>565</v>
      </c>
      <c r="CT1" s="167" t="s">
        <v>566</v>
      </c>
      <c r="CU1" s="167" t="s">
        <v>567</v>
      </c>
      <c r="CV1" s="167" t="s">
        <v>568</v>
      </c>
      <c r="CW1" s="167" t="s">
        <v>569</v>
      </c>
      <c r="CX1" s="167" t="s">
        <v>570</v>
      </c>
      <c r="CY1" s="167" t="s">
        <v>571</v>
      </c>
      <c r="CZ1" s="167" t="s">
        <v>572</v>
      </c>
    </row>
    <row r="2" spans="1:104">
      <c r="A2" t="s">
        <v>902</v>
      </c>
      <c r="B2" s="162" t="s">
        <v>574</v>
      </c>
      <c r="C2" s="162" t="s">
        <v>575</v>
      </c>
      <c r="D2" s="162" t="s">
        <v>417</v>
      </c>
      <c r="E2" s="162" t="s">
        <v>411</v>
      </c>
      <c r="F2" s="162" t="s">
        <v>412</v>
      </c>
      <c r="G2" s="162" t="s">
        <v>576</v>
      </c>
      <c r="H2" s="162" t="s">
        <v>577</v>
      </c>
      <c r="I2" s="162" t="s">
        <v>578</v>
      </c>
      <c r="J2" s="162" t="s">
        <v>579</v>
      </c>
      <c r="K2" s="162" t="s">
        <v>580</v>
      </c>
      <c r="L2" s="162" t="s">
        <v>581</v>
      </c>
      <c r="M2" s="163" t="s">
        <v>343</v>
      </c>
      <c r="N2" s="163" t="s">
        <v>582</v>
      </c>
      <c r="O2" s="162" t="s">
        <v>583</v>
      </c>
      <c r="P2" s="163" t="s">
        <v>582</v>
      </c>
      <c r="Q2" s="163" t="s">
        <v>584</v>
      </c>
      <c r="R2" s="162" t="s">
        <v>585</v>
      </c>
      <c r="S2" s="162" t="s">
        <v>585</v>
      </c>
      <c r="T2" s="162" t="s">
        <v>414</v>
      </c>
      <c r="U2" s="162" t="s">
        <v>415</v>
      </c>
      <c r="V2" s="162" t="s">
        <v>586</v>
      </c>
      <c r="W2" s="162" t="s">
        <v>587</v>
      </c>
      <c r="X2" s="162" t="s">
        <v>588</v>
      </c>
      <c r="Y2" s="162" t="s">
        <v>589</v>
      </c>
      <c r="Z2" s="162" t="s">
        <v>590</v>
      </c>
      <c r="AA2" s="162" t="s">
        <v>591</v>
      </c>
      <c r="AB2" s="162" t="s">
        <v>592</v>
      </c>
      <c r="AC2" s="162" t="s">
        <v>354</v>
      </c>
      <c r="AD2" s="162" t="s">
        <v>810</v>
      </c>
      <c r="AE2" s="162" t="s">
        <v>593</v>
      </c>
      <c r="AF2" s="162" t="s">
        <v>594</v>
      </c>
      <c r="AG2" s="162" t="s">
        <v>79</v>
      </c>
      <c r="AH2" s="162" t="s">
        <v>343</v>
      </c>
      <c r="AI2" s="162" t="s">
        <v>595</v>
      </c>
      <c r="AJ2" s="162" t="s">
        <v>596</v>
      </c>
      <c r="AK2" s="162" t="s">
        <v>597</v>
      </c>
      <c r="AL2" s="162" t="s">
        <v>598</v>
      </c>
      <c r="AM2" s="162"/>
      <c r="AN2" s="162" t="s">
        <v>894</v>
      </c>
      <c r="AO2" s="162"/>
      <c r="AP2" s="162" t="s">
        <v>851</v>
      </c>
      <c r="AQ2" s="162" t="s">
        <v>856</v>
      </c>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row>
    <row r="3" spans="1:104">
      <c r="A3" s="162" t="s">
        <v>573</v>
      </c>
      <c r="B3" s="164" t="s">
        <v>599</v>
      </c>
      <c r="C3" s="164" t="s">
        <v>600</v>
      </c>
      <c r="D3" s="164" t="s">
        <v>354</v>
      </c>
      <c r="E3" s="164" t="s">
        <v>418</v>
      </c>
      <c r="F3" s="164" t="s">
        <v>419</v>
      </c>
      <c r="G3" s="164" t="s">
        <v>601</v>
      </c>
      <c r="H3" s="164" t="s">
        <v>792</v>
      </c>
      <c r="I3" s="164" t="s">
        <v>602</v>
      </c>
      <c r="J3" s="164" t="s">
        <v>603</v>
      </c>
      <c r="K3" s="164" t="s">
        <v>604</v>
      </c>
      <c r="L3" s="164" t="s">
        <v>605</v>
      </c>
      <c r="M3" s="164"/>
      <c r="N3" s="164" t="s">
        <v>606</v>
      </c>
      <c r="O3" s="164" t="s">
        <v>607</v>
      </c>
      <c r="P3" s="164" t="s">
        <v>608</v>
      </c>
      <c r="Q3" s="164" t="s">
        <v>609</v>
      </c>
      <c r="R3" s="164" t="s">
        <v>610</v>
      </c>
      <c r="S3" s="164" t="s">
        <v>611</v>
      </c>
      <c r="T3" s="164" t="s">
        <v>421</v>
      </c>
      <c r="U3" s="164" t="s">
        <v>422</v>
      </c>
      <c r="V3" s="164" t="s">
        <v>612</v>
      </c>
      <c r="W3" s="164" t="s">
        <v>613</v>
      </c>
      <c r="X3" s="165">
        <v>2018</v>
      </c>
      <c r="Y3" s="164" t="s">
        <v>787</v>
      </c>
      <c r="Z3" s="164" t="s">
        <v>614</v>
      </c>
      <c r="AA3" s="164" t="s">
        <v>615</v>
      </c>
      <c r="AB3" s="164" t="s">
        <v>616</v>
      </c>
      <c r="AC3" s="164" t="s">
        <v>617</v>
      </c>
      <c r="AD3" s="164" t="s">
        <v>354</v>
      </c>
      <c r="AE3" s="162" t="s">
        <v>618</v>
      </c>
      <c r="AF3" s="164" t="s">
        <v>619</v>
      </c>
      <c r="AG3" s="164" t="s">
        <v>80</v>
      </c>
      <c r="AH3" s="164" t="s">
        <v>582</v>
      </c>
      <c r="AI3" s="164"/>
      <c r="AJ3" s="164" t="s">
        <v>620</v>
      </c>
      <c r="AK3" s="164" t="s">
        <v>621</v>
      </c>
      <c r="AL3" s="164" t="s">
        <v>622</v>
      </c>
      <c r="AM3" s="164"/>
      <c r="AN3" s="164" t="s">
        <v>895</v>
      </c>
      <c r="AO3" s="164" t="s">
        <v>763</v>
      </c>
      <c r="AP3" s="164" t="s">
        <v>852</v>
      </c>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row>
    <row r="4" spans="1:104">
      <c r="A4" s="164" t="s">
        <v>889</v>
      </c>
      <c r="B4" s="162"/>
      <c r="C4" s="162" t="s">
        <v>623</v>
      </c>
      <c r="D4" s="162"/>
      <c r="E4" s="164" t="s">
        <v>624</v>
      </c>
      <c r="F4" s="162" t="s">
        <v>425</v>
      </c>
      <c r="G4" s="162" t="s">
        <v>625</v>
      </c>
      <c r="H4" s="164" t="s">
        <v>626</v>
      </c>
      <c r="I4" s="162" t="s">
        <v>627</v>
      </c>
      <c r="J4" s="162" t="s">
        <v>628</v>
      </c>
      <c r="K4" s="162" t="s">
        <v>629</v>
      </c>
      <c r="L4" s="162" t="s">
        <v>808</v>
      </c>
      <c r="M4" s="162"/>
      <c r="N4" s="162" t="s">
        <v>595</v>
      </c>
      <c r="O4" s="162" t="s">
        <v>630</v>
      </c>
      <c r="P4" s="162"/>
      <c r="Q4" s="162" t="s">
        <v>631</v>
      </c>
      <c r="R4" s="164" t="s">
        <v>632</v>
      </c>
      <c r="S4" s="164" t="s">
        <v>632</v>
      </c>
      <c r="T4" s="162" t="s">
        <v>426</v>
      </c>
      <c r="U4" s="162" t="s">
        <v>427</v>
      </c>
      <c r="V4" s="162" t="s">
        <v>633</v>
      </c>
      <c r="W4" s="162"/>
      <c r="X4" s="166">
        <v>2019</v>
      </c>
      <c r="Y4" s="162" t="s">
        <v>634</v>
      </c>
      <c r="Z4" t="s">
        <v>635</v>
      </c>
      <c r="AA4" s="162"/>
      <c r="AB4" s="162"/>
      <c r="AC4" s="164" t="s">
        <v>636</v>
      </c>
      <c r="AD4" s="162" t="s">
        <v>811</v>
      </c>
      <c r="AE4" s="162" t="s">
        <v>637</v>
      </c>
      <c r="AF4" s="162" t="s">
        <v>638</v>
      </c>
      <c r="AG4" s="162" t="s">
        <v>81</v>
      </c>
      <c r="AH4" s="162" t="s">
        <v>608</v>
      </c>
      <c r="AI4" s="162"/>
      <c r="AJ4" s="162" t="s">
        <v>639</v>
      </c>
      <c r="AK4" s="162" t="s">
        <v>640</v>
      </c>
      <c r="AL4" s="162" t="s">
        <v>641</v>
      </c>
      <c r="AM4" s="162"/>
      <c r="AN4" s="162" t="s">
        <v>896</v>
      </c>
      <c r="AO4" s="162"/>
      <c r="AP4" s="162" t="s">
        <v>853</v>
      </c>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row>
    <row r="5" spans="1:104">
      <c r="A5" s="162" t="s">
        <v>890</v>
      </c>
      <c r="B5" s="164"/>
      <c r="C5" s="164" t="s">
        <v>642</v>
      </c>
      <c r="D5" s="164"/>
      <c r="E5" s="162" t="s">
        <v>429</v>
      </c>
      <c r="F5" s="164" t="s">
        <v>430</v>
      </c>
      <c r="G5" s="164" t="s">
        <v>643</v>
      </c>
      <c r="H5" s="164" t="s">
        <v>644</v>
      </c>
      <c r="I5" s="164" t="s">
        <v>645</v>
      </c>
      <c r="J5" s="164" t="s">
        <v>646</v>
      </c>
      <c r="K5" s="164" t="s">
        <v>647</v>
      </c>
      <c r="L5" s="164" t="s">
        <v>674</v>
      </c>
      <c r="M5" s="164"/>
      <c r="N5" s="164"/>
      <c r="O5" s="164" t="s">
        <v>648</v>
      </c>
      <c r="P5" s="164"/>
      <c r="Q5" s="164" t="s">
        <v>649</v>
      </c>
      <c r="R5" s="164" t="s">
        <v>638</v>
      </c>
      <c r="S5" s="164" t="s">
        <v>638</v>
      </c>
      <c r="T5" s="164" t="s">
        <v>431</v>
      </c>
      <c r="U5" s="164" t="s">
        <v>432</v>
      </c>
      <c r="V5" s="164" t="s">
        <v>650</v>
      </c>
      <c r="W5" s="164"/>
      <c r="X5" s="165">
        <v>2020</v>
      </c>
      <c r="Y5" s="164" t="s">
        <v>651</v>
      </c>
      <c r="Z5" s="164" t="s">
        <v>652</v>
      </c>
      <c r="AA5" s="164"/>
      <c r="AB5" s="164"/>
      <c r="AC5" s="164" t="s">
        <v>653</v>
      </c>
      <c r="AD5" s="164" t="s">
        <v>636</v>
      </c>
      <c r="AE5" s="164" t="s">
        <v>654</v>
      </c>
      <c r="AF5" s="164"/>
      <c r="AG5" s="164" t="s">
        <v>82</v>
      </c>
      <c r="AH5" s="164"/>
      <c r="AI5" s="164"/>
      <c r="AJ5" s="164" t="s">
        <v>655</v>
      </c>
      <c r="AK5" s="164" t="s">
        <v>656</v>
      </c>
      <c r="AL5" s="164" t="s">
        <v>657</v>
      </c>
      <c r="AM5" s="164"/>
      <c r="AN5" s="164" t="s">
        <v>897</v>
      </c>
      <c r="AO5" s="164"/>
      <c r="AP5" s="164" t="s">
        <v>854</v>
      </c>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row>
    <row r="6" spans="1:104">
      <c r="A6" s="164" t="s">
        <v>891</v>
      </c>
      <c r="B6" s="162"/>
      <c r="C6" s="162"/>
      <c r="D6" s="162"/>
      <c r="E6" s="164" t="s">
        <v>434</v>
      </c>
      <c r="F6" s="162" t="s">
        <v>435</v>
      </c>
      <c r="G6" s="162" t="s">
        <v>658</v>
      </c>
      <c r="H6" s="164" t="s">
        <v>659</v>
      </c>
      <c r="I6" s="162" t="s">
        <v>660</v>
      </c>
      <c r="J6" s="162" t="s">
        <v>661</v>
      </c>
      <c r="K6" s="162"/>
      <c r="L6" s="164"/>
      <c r="M6" s="162"/>
      <c r="N6" s="162"/>
      <c r="O6" s="162" t="s">
        <v>662</v>
      </c>
      <c r="P6" s="162"/>
      <c r="Q6" s="162" t="s">
        <v>663</v>
      </c>
      <c r="R6" s="162"/>
      <c r="S6" s="162"/>
      <c r="T6" s="162" t="s">
        <v>436</v>
      </c>
      <c r="U6" s="162" t="s">
        <v>437</v>
      </c>
      <c r="V6" s="162" t="s">
        <v>664</v>
      </c>
      <c r="W6" s="162"/>
      <c r="X6" s="166">
        <v>2021</v>
      </c>
      <c r="Y6" s="162"/>
      <c r="Z6" s="164" t="s">
        <v>665</v>
      </c>
      <c r="AA6" s="162"/>
      <c r="AB6" s="162"/>
      <c r="AC6" s="164" t="s">
        <v>666</v>
      </c>
      <c r="AD6" s="162" t="s">
        <v>667</v>
      </c>
      <c r="AE6" s="162" t="s">
        <v>668</v>
      </c>
      <c r="AF6" s="162"/>
      <c r="AG6" s="162"/>
      <c r="AH6" s="162"/>
      <c r="AI6" s="162"/>
      <c r="AJ6" s="162" t="s">
        <v>669</v>
      </c>
      <c r="AK6" s="162" t="s">
        <v>670</v>
      </c>
      <c r="AL6" s="162" t="s">
        <v>671</v>
      </c>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row>
    <row r="7" spans="1:104">
      <c r="A7" s="162" t="s">
        <v>892</v>
      </c>
      <c r="B7" s="164"/>
      <c r="C7" s="164"/>
      <c r="D7" s="164"/>
      <c r="E7" s="162" t="s">
        <v>439</v>
      </c>
      <c r="F7" s="164" t="s">
        <v>440</v>
      </c>
      <c r="G7" s="164" t="s">
        <v>672</v>
      </c>
      <c r="H7" s="164"/>
      <c r="I7" s="164" t="s">
        <v>673</v>
      </c>
      <c r="J7" s="164" t="s">
        <v>201</v>
      </c>
      <c r="K7" s="164"/>
      <c r="L7" s="164"/>
      <c r="M7" s="164"/>
      <c r="N7" s="164"/>
      <c r="O7" s="164" t="s">
        <v>675</v>
      </c>
      <c r="P7" s="164"/>
      <c r="Q7" s="164" t="s">
        <v>676</v>
      </c>
      <c r="R7" s="164"/>
      <c r="S7" s="164"/>
      <c r="T7" s="164" t="s">
        <v>441</v>
      </c>
      <c r="U7" s="164" t="s">
        <v>442</v>
      </c>
      <c r="V7" s="164"/>
      <c r="W7" s="164"/>
      <c r="X7" s="165">
        <v>2022</v>
      </c>
      <c r="Y7" s="164"/>
      <c r="Z7" t="s">
        <v>677</v>
      </c>
      <c r="AA7" s="164"/>
      <c r="AB7" s="164"/>
      <c r="AC7" s="164" t="s">
        <v>678</v>
      </c>
      <c r="AD7" s="164" t="s">
        <v>666</v>
      </c>
      <c r="AE7" s="164" t="s">
        <v>678</v>
      </c>
      <c r="AF7" s="164"/>
      <c r="AG7" s="164"/>
      <c r="AH7" s="164"/>
      <c r="AI7" s="164"/>
      <c r="AJ7" s="164" t="s">
        <v>679</v>
      </c>
      <c r="AK7" s="164" t="s">
        <v>680</v>
      </c>
      <c r="AL7" s="164" t="s">
        <v>681</v>
      </c>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row>
    <row r="8" spans="1:104">
      <c r="A8" s="164" t="s">
        <v>893</v>
      </c>
      <c r="B8" s="162"/>
      <c r="C8" s="162"/>
      <c r="D8" s="162"/>
      <c r="E8" s="164" t="s">
        <v>444</v>
      </c>
      <c r="F8" s="162" t="s">
        <v>445</v>
      </c>
      <c r="G8" s="162" t="s">
        <v>682</v>
      </c>
      <c r="H8" s="162"/>
      <c r="I8" s="162" t="s">
        <v>683</v>
      </c>
      <c r="J8" s="162"/>
      <c r="K8" s="162"/>
      <c r="L8" s="162"/>
      <c r="M8" s="162"/>
      <c r="N8" s="162"/>
      <c r="O8" s="162" t="s">
        <v>684</v>
      </c>
      <c r="P8" s="162"/>
      <c r="Q8" s="162"/>
      <c r="R8" s="162"/>
      <c r="S8" s="162"/>
      <c r="T8" s="162" t="s">
        <v>446</v>
      </c>
      <c r="U8" s="162" t="s">
        <v>447</v>
      </c>
      <c r="V8" s="162"/>
      <c r="W8" s="162"/>
      <c r="X8" s="166">
        <v>2023</v>
      </c>
      <c r="Y8" s="162"/>
      <c r="Z8" s="164" t="s">
        <v>691</v>
      </c>
      <c r="AA8" s="162"/>
      <c r="AB8" s="162"/>
      <c r="AC8" s="162"/>
      <c r="AD8" s="162" t="s">
        <v>678</v>
      </c>
      <c r="AE8" s="162"/>
      <c r="AF8" s="162"/>
      <c r="AG8" s="162"/>
      <c r="AH8" s="162"/>
      <c r="AI8" s="162"/>
      <c r="AJ8" s="162" t="s">
        <v>685</v>
      </c>
      <c r="AK8" s="162" t="s">
        <v>686</v>
      </c>
      <c r="AL8" s="162" t="s">
        <v>687</v>
      </c>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row>
    <row r="9" spans="1:104">
      <c r="A9" s="164"/>
      <c r="B9" s="164"/>
      <c r="C9" s="164"/>
      <c r="D9" s="164"/>
      <c r="E9" s="162" t="s">
        <v>449</v>
      </c>
      <c r="F9" s="164" t="s">
        <v>450</v>
      </c>
      <c r="G9" s="164" t="s">
        <v>688</v>
      </c>
      <c r="H9" s="164"/>
      <c r="I9" s="164" t="s">
        <v>689</v>
      </c>
      <c r="J9" s="164"/>
      <c r="K9" s="164"/>
      <c r="L9" s="164"/>
      <c r="M9" s="164"/>
      <c r="N9" s="164"/>
      <c r="O9" s="164" t="s">
        <v>690</v>
      </c>
      <c r="P9" s="164"/>
      <c r="Q9" s="164"/>
      <c r="R9" s="164"/>
      <c r="S9" s="164"/>
      <c r="T9" s="164" t="s">
        <v>451</v>
      </c>
      <c r="U9" s="164" t="s">
        <v>452</v>
      </c>
      <c r="V9" s="164"/>
      <c r="W9" s="164"/>
      <c r="X9" s="165">
        <v>2024</v>
      </c>
      <c r="Y9" s="164"/>
      <c r="Z9" s="164"/>
      <c r="AA9" s="164"/>
      <c r="AB9" s="164"/>
      <c r="AC9" s="164"/>
      <c r="AD9" s="164"/>
      <c r="AE9" s="164"/>
      <c r="AF9" s="164"/>
      <c r="AG9" s="164"/>
      <c r="AH9" s="164"/>
      <c r="AI9" s="164"/>
      <c r="AJ9" s="164" t="s">
        <v>692</v>
      </c>
      <c r="AK9" s="164" t="s">
        <v>693</v>
      </c>
      <c r="AL9" s="164" t="s">
        <v>694</v>
      </c>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row>
    <row r="10" spans="1:104">
      <c r="A10" s="162"/>
      <c r="B10" s="162"/>
      <c r="C10" s="162"/>
      <c r="D10" s="162"/>
      <c r="E10" s="164" t="s">
        <v>454</v>
      </c>
      <c r="F10" s="162" t="s">
        <v>455</v>
      </c>
      <c r="G10" s="162"/>
      <c r="H10" s="162"/>
      <c r="I10" s="162" t="s">
        <v>695</v>
      </c>
      <c r="J10" s="162"/>
      <c r="K10" s="162"/>
      <c r="L10" s="162"/>
      <c r="M10" s="162"/>
      <c r="N10" s="162"/>
      <c r="O10" s="162" t="s">
        <v>696</v>
      </c>
      <c r="P10" s="162"/>
      <c r="Q10" s="162"/>
      <c r="R10" s="162"/>
      <c r="S10" s="162"/>
      <c r="T10" s="162" t="s">
        <v>456</v>
      </c>
      <c r="U10" s="162" t="s">
        <v>457</v>
      </c>
      <c r="V10" s="162"/>
      <c r="W10" s="162"/>
      <c r="X10" s="166">
        <v>2025</v>
      </c>
      <c r="Y10" s="162"/>
      <c r="AA10" s="162"/>
      <c r="AB10" s="162"/>
      <c r="AC10" s="162"/>
      <c r="AD10" s="162"/>
      <c r="AE10" s="162"/>
      <c r="AF10" s="162"/>
      <c r="AG10" s="162"/>
      <c r="AH10" s="162"/>
      <c r="AI10" s="162"/>
      <c r="AJ10" s="162" t="s">
        <v>697</v>
      </c>
      <c r="AK10" s="162" t="s">
        <v>698</v>
      </c>
      <c r="AL10" s="162" t="s">
        <v>699</v>
      </c>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c r="CC10" s="162"/>
      <c r="CD10" s="162"/>
      <c r="CE10" s="162"/>
      <c r="CF10" s="162"/>
      <c r="CG10" s="162"/>
      <c r="CH10" s="162"/>
      <c r="CI10" s="162"/>
      <c r="CJ10" s="162"/>
      <c r="CK10" s="162"/>
      <c r="CL10" s="162"/>
      <c r="CM10" s="162"/>
      <c r="CN10" s="162"/>
      <c r="CO10" s="162"/>
      <c r="CP10" s="162"/>
      <c r="CQ10" s="162"/>
      <c r="CR10" s="162"/>
      <c r="CS10" s="162"/>
      <c r="CT10" s="162"/>
      <c r="CU10" s="162"/>
      <c r="CV10" s="162"/>
      <c r="CW10" s="162"/>
      <c r="CX10" s="162"/>
      <c r="CY10" s="162"/>
      <c r="CZ10" s="162"/>
    </row>
    <row r="11" spans="1:104">
      <c r="A11" s="164"/>
      <c r="B11" s="164"/>
      <c r="C11" s="164"/>
      <c r="D11" s="164"/>
      <c r="E11" s="162" t="s">
        <v>700</v>
      </c>
      <c r="F11" s="164" t="s">
        <v>460</v>
      </c>
      <c r="G11" s="164"/>
      <c r="H11" s="164"/>
      <c r="I11" s="164" t="s">
        <v>701</v>
      </c>
      <c r="J11" s="164"/>
      <c r="K11" s="164"/>
      <c r="L11" s="164"/>
      <c r="M11" s="164"/>
      <c r="N11" s="164"/>
      <c r="O11" s="164" t="s">
        <v>702</v>
      </c>
      <c r="P11" s="164"/>
      <c r="Q11" s="164"/>
      <c r="R11" s="164"/>
      <c r="S11" s="164"/>
      <c r="T11" s="164" t="s">
        <v>461</v>
      </c>
      <c r="U11" s="164" t="s">
        <v>462</v>
      </c>
      <c r="V11" s="164"/>
      <c r="W11" s="164"/>
      <c r="X11" s="164"/>
      <c r="Y11" s="164"/>
      <c r="Z11" s="162" t="s">
        <v>703</v>
      </c>
      <c r="AA11" s="164"/>
      <c r="AB11" s="164"/>
      <c r="AC11" s="164"/>
      <c r="AD11" s="164"/>
      <c r="AE11" s="164"/>
      <c r="AF11" s="164"/>
      <c r="AG11" s="164"/>
      <c r="AH11" s="164"/>
      <c r="AI11" s="164"/>
      <c r="AJ11" s="164" t="s">
        <v>704</v>
      </c>
      <c r="AK11" s="164" t="s">
        <v>705</v>
      </c>
      <c r="AL11" s="164" t="s">
        <v>706</v>
      </c>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row>
    <row r="12" spans="1:104">
      <c r="A12" s="162"/>
      <c r="B12" s="162"/>
      <c r="C12" s="162"/>
      <c r="D12" s="162"/>
      <c r="E12" s="162" t="s">
        <v>761</v>
      </c>
      <c r="F12" s="162" t="s">
        <v>464</v>
      </c>
      <c r="G12" s="162"/>
      <c r="H12" s="162"/>
      <c r="I12" s="162" t="s">
        <v>707</v>
      </c>
      <c r="J12" s="162"/>
      <c r="K12" s="162"/>
      <c r="L12" s="162"/>
      <c r="M12" s="162"/>
      <c r="N12" s="162"/>
      <c r="O12" s="162" t="s">
        <v>708</v>
      </c>
      <c r="P12" s="162"/>
      <c r="Q12" s="162"/>
      <c r="R12" s="162"/>
      <c r="S12" s="162"/>
      <c r="T12" s="162" t="s">
        <v>465</v>
      </c>
      <c r="U12" s="162" t="s">
        <v>466</v>
      </c>
      <c r="V12" s="162"/>
      <c r="W12" s="162"/>
      <c r="X12" s="162"/>
      <c r="Y12" s="162"/>
      <c r="Z12" s="162" t="s">
        <v>709</v>
      </c>
      <c r="AA12" s="162"/>
      <c r="AB12" s="162"/>
      <c r="AC12" s="162"/>
      <c r="AD12" s="162"/>
      <c r="AE12" s="162"/>
      <c r="AF12" s="162"/>
      <c r="AG12" s="162"/>
      <c r="AH12" s="162"/>
      <c r="AI12" s="162"/>
      <c r="AJ12" s="162" t="s">
        <v>710</v>
      </c>
      <c r="AK12" s="162" t="s">
        <v>711</v>
      </c>
      <c r="AL12" s="162" t="s">
        <v>712</v>
      </c>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2"/>
    </row>
    <row r="13" spans="1:104">
      <c r="A13" s="164"/>
      <c r="B13" s="164"/>
      <c r="C13" s="164"/>
      <c r="D13" s="164"/>
      <c r="E13" s="164" t="s">
        <v>809</v>
      </c>
      <c r="F13" s="164" t="s">
        <v>201</v>
      </c>
      <c r="G13" s="164"/>
      <c r="H13" s="164"/>
      <c r="I13" s="164" t="s">
        <v>713</v>
      </c>
      <c r="J13" s="164"/>
      <c r="K13" s="164"/>
      <c r="L13" s="164"/>
      <c r="M13" s="164"/>
      <c r="N13" s="164"/>
      <c r="O13" s="164" t="s">
        <v>714</v>
      </c>
      <c r="P13" s="164"/>
      <c r="Q13" s="164"/>
      <c r="R13" s="164"/>
      <c r="S13" s="164"/>
      <c r="T13" s="164"/>
      <c r="U13" s="164" t="s">
        <v>468</v>
      </c>
      <c r="V13" s="164"/>
      <c r="W13" s="164"/>
      <c r="X13" s="164"/>
      <c r="Y13" s="164"/>
      <c r="Z13" s="164" t="s">
        <v>715</v>
      </c>
      <c r="AA13" s="164"/>
      <c r="AB13" s="164"/>
      <c r="AC13" s="164"/>
      <c r="AD13" s="164"/>
      <c r="AE13" s="164"/>
      <c r="AF13" s="164"/>
      <c r="AG13" s="164"/>
      <c r="AH13" s="164"/>
      <c r="AI13" s="164"/>
      <c r="AJ13" s="164" t="s">
        <v>716</v>
      </c>
      <c r="AK13" s="164" t="s">
        <v>717</v>
      </c>
      <c r="AL13" s="164" t="s">
        <v>718</v>
      </c>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row>
    <row r="14" spans="1:104">
      <c r="A14" s="162"/>
      <c r="B14" s="162"/>
      <c r="C14" s="162"/>
      <c r="D14" s="162"/>
      <c r="E14" s="162" t="s">
        <v>827</v>
      </c>
      <c r="F14" s="162"/>
      <c r="G14" s="162"/>
      <c r="H14" s="162"/>
      <c r="I14" s="162" t="s">
        <v>719</v>
      </c>
      <c r="J14" s="162"/>
      <c r="K14" s="162"/>
      <c r="L14" s="162"/>
      <c r="M14" s="162"/>
      <c r="N14" s="162"/>
      <c r="O14" s="162" t="s">
        <v>720</v>
      </c>
      <c r="P14" s="162"/>
      <c r="Q14" s="162"/>
      <c r="R14" s="162"/>
      <c r="S14" s="162"/>
      <c r="T14" s="162"/>
      <c r="U14" s="164" t="s">
        <v>470</v>
      </c>
      <c r="V14" s="162"/>
      <c r="W14" s="162"/>
      <c r="X14" s="162"/>
      <c r="Y14" s="162"/>
      <c r="Z14" s="164"/>
      <c r="AA14" s="162"/>
      <c r="AB14" s="162"/>
      <c r="AC14" s="162"/>
      <c r="AD14" s="162"/>
      <c r="AE14" s="162"/>
      <c r="AF14" s="162"/>
      <c r="AG14" s="162"/>
      <c r="AH14" s="162"/>
      <c r="AI14" s="162"/>
      <c r="AJ14" s="162" t="s">
        <v>721</v>
      </c>
      <c r="AK14" s="162" t="s">
        <v>722</v>
      </c>
      <c r="AL14" s="162" t="s">
        <v>723</v>
      </c>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162"/>
      <c r="CU14" s="162"/>
      <c r="CV14" s="162"/>
      <c r="CW14" s="162"/>
      <c r="CX14" s="162"/>
      <c r="CY14" s="162"/>
      <c r="CZ14" s="162"/>
    </row>
    <row r="15" spans="1:104">
      <c r="A15" s="164"/>
      <c r="B15" s="164"/>
      <c r="C15" s="164"/>
      <c r="D15" s="164"/>
      <c r="E15" s="164"/>
      <c r="F15" s="164"/>
      <c r="G15" s="164"/>
      <c r="H15" s="164"/>
      <c r="I15" s="164" t="s">
        <v>724</v>
      </c>
      <c r="J15" s="164"/>
      <c r="K15" s="164"/>
      <c r="L15" s="164"/>
      <c r="M15" s="164"/>
      <c r="N15" s="164"/>
      <c r="O15" s="164" t="s">
        <v>725</v>
      </c>
      <c r="P15" s="164"/>
      <c r="Q15" s="164"/>
      <c r="R15" s="164"/>
      <c r="S15" s="164"/>
      <c r="T15" s="164"/>
      <c r="U15" s="162" t="s">
        <v>472</v>
      </c>
      <c r="V15" s="164"/>
      <c r="W15" s="164"/>
      <c r="X15" s="164"/>
      <c r="Y15" s="164"/>
      <c r="AA15" s="164"/>
      <c r="AB15" s="164"/>
      <c r="AC15" s="164"/>
      <c r="AD15" s="164"/>
      <c r="AE15" s="164"/>
      <c r="AF15" s="164"/>
      <c r="AG15" s="164"/>
      <c r="AH15" s="164"/>
      <c r="AI15" s="164"/>
      <c r="AJ15" s="164" t="s">
        <v>726</v>
      </c>
      <c r="AK15" s="164" t="s">
        <v>762</v>
      </c>
      <c r="AL15" s="164" t="s">
        <v>727</v>
      </c>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row>
    <row r="16" spans="1:104">
      <c r="A16" s="162"/>
      <c r="B16" s="162"/>
      <c r="C16" s="162"/>
      <c r="D16" s="162"/>
      <c r="E16" s="162"/>
      <c r="F16" s="162"/>
      <c r="G16" s="162"/>
      <c r="H16" s="162"/>
      <c r="I16" s="162" t="s">
        <v>728</v>
      </c>
      <c r="J16" s="162"/>
      <c r="K16" s="162"/>
      <c r="L16" s="162"/>
      <c r="M16" s="162"/>
      <c r="N16" s="162"/>
      <c r="O16" s="162" t="s">
        <v>729</v>
      </c>
      <c r="P16" s="162"/>
      <c r="Q16" s="162"/>
      <c r="R16" s="162"/>
      <c r="S16" s="162"/>
      <c r="T16" s="162"/>
      <c r="U16" s="164" t="s">
        <v>474</v>
      </c>
      <c r="V16" s="162"/>
      <c r="W16" s="162"/>
      <c r="X16" s="162"/>
      <c r="Y16" s="162"/>
      <c r="AA16" s="162"/>
      <c r="AB16" s="162"/>
      <c r="AC16" s="162"/>
      <c r="AD16" s="162"/>
      <c r="AE16" s="162"/>
      <c r="AF16" s="162"/>
      <c r="AG16" s="162"/>
      <c r="AH16" s="162"/>
      <c r="AI16" s="162"/>
      <c r="AJ16" s="162" t="s">
        <v>730</v>
      </c>
      <c r="AK16" s="162" t="s">
        <v>886</v>
      </c>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row>
    <row r="17" spans="1:104">
      <c r="A17" s="164"/>
      <c r="B17" s="164"/>
      <c r="C17" s="164"/>
      <c r="D17" s="164"/>
      <c r="E17" s="164"/>
      <c r="F17" s="164"/>
      <c r="G17" s="164"/>
      <c r="H17" s="164"/>
      <c r="I17" s="164" t="s">
        <v>201</v>
      </c>
      <c r="J17" s="164"/>
      <c r="K17" s="164"/>
      <c r="L17" s="164"/>
      <c r="M17" s="164"/>
      <c r="N17" s="164"/>
      <c r="O17" s="164" t="s">
        <v>731</v>
      </c>
      <c r="P17" s="164"/>
      <c r="Q17" s="164"/>
      <c r="R17" s="164"/>
      <c r="S17" s="164"/>
      <c r="T17" s="164"/>
      <c r="U17" s="162" t="s">
        <v>475</v>
      </c>
      <c r="V17" s="164"/>
      <c r="W17" s="164"/>
      <c r="X17" s="164"/>
      <c r="Y17" s="164"/>
      <c r="Z17" s="162"/>
      <c r="AA17" s="164"/>
      <c r="AB17" s="164"/>
      <c r="AC17" s="164"/>
      <c r="AD17" s="164"/>
      <c r="AE17" s="164"/>
      <c r="AF17" s="164"/>
      <c r="AG17" s="164"/>
      <c r="AH17" s="164"/>
      <c r="AI17" s="164"/>
      <c r="AJ17" s="164"/>
      <c r="AK17" s="164" t="s">
        <v>887</v>
      </c>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row>
    <row r="18" spans="1:104">
      <c r="A18" s="162"/>
      <c r="B18" s="162"/>
      <c r="C18" s="162"/>
      <c r="D18" s="162"/>
      <c r="E18" s="162"/>
      <c r="F18" s="162"/>
      <c r="G18" s="162"/>
      <c r="H18" s="162"/>
      <c r="I18" s="162" t="s">
        <v>638</v>
      </c>
      <c r="J18" s="162"/>
      <c r="K18" s="162"/>
      <c r="L18" s="162"/>
      <c r="M18" s="162"/>
      <c r="N18" s="162"/>
      <c r="O18" s="162" t="s">
        <v>732</v>
      </c>
      <c r="P18" s="162"/>
      <c r="Q18" s="162"/>
      <c r="R18" s="162"/>
      <c r="S18" s="162"/>
      <c r="T18" s="162"/>
      <c r="U18" s="164" t="s">
        <v>733</v>
      </c>
      <c r="V18" s="162"/>
      <c r="W18" s="162"/>
      <c r="X18" s="162"/>
      <c r="Y18" s="162"/>
      <c r="Z18" s="162"/>
      <c r="AA18" s="162"/>
      <c r="AB18" s="162"/>
      <c r="AC18" s="162"/>
      <c r="AD18" s="162"/>
      <c r="AE18" s="162"/>
      <c r="AF18" s="162"/>
      <c r="AG18" s="162"/>
      <c r="AH18" s="162"/>
      <c r="AI18" s="162"/>
      <c r="AJ18" s="162"/>
      <c r="AK18" s="162" t="s">
        <v>888</v>
      </c>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row>
    <row r="19" spans="1:104">
      <c r="A19" s="164"/>
      <c r="B19" s="164"/>
      <c r="C19" s="164"/>
      <c r="D19" s="164"/>
      <c r="E19" s="164"/>
      <c r="F19" s="164"/>
      <c r="G19" s="164"/>
      <c r="H19" s="164"/>
      <c r="I19" s="164"/>
      <c r="J19" s="164"/>
      <c r="K19" s="164"/>
      <c r="L19" s="164"/>
      <c r="M19" s="164"/>
      <c r="N19" s="164"/>
      <c r="O19" s="164" t="s">
        <v>734</v>
      </c>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row>
    <row r="20" spans="1:104">
      <c r="A20" s="162"/>
      <c r="B20" s="162"/>
      <c r="C20" s="162"/>
      <c r="D20" s="162"/>
      <c r="E20" s="162"/>
      <c r="F20" s="162"/>
      <c r="G20" s="162"/>
      <c r="H20" s="162"/>
      <c r="I20" s="162"/>
      <c r="J20" s="162"/>
      <c r="K20" s="162"/>
      <c r="L20" s="162"/>
      <c r="M20" s="162"/>
      <c r="N20" s="162"/>
      <c r="O20" s="162" t="s">
        <v>735</v>
      </c>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row>
    <row r="21" spans="1:104">
      <c r="A21" s="164"/>
      <c r="B21" s="164"/>
      <c r="C21" s="164"/>
      <c r="D21" s="164"/>
      <c r="E21" s="164"/>
      <c r="F21" s="164"/>
      <c r="G21" s="164"/>
      <c r="H21" s="164"/>
      <c r="I21" s="164"/>
      <c r="J21" s="164"/>
      <c r="K21" s="164"/>
      <c r="L21" s="164"/>
      <c r="M21" s="164"/>
      <c r="N21" s="164"/>
      <c r="O21" s="164" t="s">
        <v>736</v>
      </c>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64"/>
      <c r="CO21" s="164"/>
      <c r="CP21" s="164"/>
      <c r="CQ21" s="164"/>
      <c r="CR21" s="164"/>
      <c r="CS21" s="164"/>
      <c r="CT21" s="164"/>
      <c r="CU21" s="164"/>
      <c r="CV21" s="164"/>
      <c r="CW21" s="164"/>
      <c r="CX21" s="164"/>
      <c r="CY21" s="164"/>
      <c r="CZ21" s="164"/>
    </row>
    <row r="22" spans="1:104">
      <c r="A22" s="164"/>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164"/>
      <c r="CO22" s="164"/>
      <c r="CP22" s="164"/>
      <c r="CQ22" s="164"/>
      <c r="CR22" s="164"/>
      <c r="CS22" s="164"/>
      <c r="CT22" s="164"/>
      <c r="CU22" s="164"/>
      <c r="CV22" s="164"/>
      <c r="CW22" s="164"/>
      <c r="CX22" s="164"/>
      <c r="CY22" s="164"/>
      <c r="CZ22" s="164"/>
    </row>
    <row r="26" spans="1:104">
      <c r="U26" s="26"/>
      <c r="V26" s="100"/>
      <c r="W26" s="26"/>
      <c r="X26" s="26"/>
      <c r="Y26" s="26"/>
      <c r="Z26" s="26"/>
      <c r="AA26" s="26"/>
      <c r="AB26" s="26"/>
    </row>
    <row r="27" spans="1:104">
      <c r="U27" s="25"/>
      <c r="V27" s="101"/>
      <c r="W27" s="26"/>
      <c r="X27" s="26"/>
      <c r="Y27" s="26"/>
      <c r="Z27" s="26"/>
      <c r="AA27" s="26"/>
      <c r="AB27" s="26"/>
    </row>
    <row r="28" spans="1:104">
      <c r="U28" s="25"/>
      <c r="V28" s="101"/>
      <c r="W28" s="26"/>
      <c r="X28" s="26"/>
      <c r="Y28" s="26"/>
      <c r="Z28" s="26"/>
      <c r="AA28" s="26"/>
      <c r="AB28" s="26"/>
    </row>
    <row r="29" spans="1:104">
      <c r="U29" s="25"/>
      <c r="V29" s="101"/>
      <c r="W29" s="26"/>
      <c r="X29" s="26"/>
      <c r="Y29" s="26"/>
      <c r="Z29" s="26"/>
      <c r="AA29" s="26"/>
      <c r="AB29" s="26"/>
    </row>
    <row r="30" spans="1:104">
      <c r="U30" s="25"/>
      <c r="V30" s="101"/>
      <c r="W30" s="26"/>
      <c r="X30" s="26"/>
      <c r="Y30" s="26"/>
      <c r="Z30" s="26"/>
      <c r="AA30" s="26"/>
      <c r="AB30" s="26"/>
    </row>
    <row r="31" spans="1:104">
      <c r="U31" s="25"/>
      <c r="V31" s="101"/>
      <c r="W31" s="26"/>
      <c r="X31" s="26"/>
      <c r="Y31" s="26"/>
      <c r="Z31" s="26"/>
      <c r="AA31" s="26"/>
      <c r="AB31" s="26"/>
    </row>
    <row r="32" spans="1:104">
      <c r="U32" s="25"/>
      <c r="V32" s="101"/>
      <c r="W32" s="26"/>
      <c r="X32" s="26"/>
      <c r="Y32" s="26"/>
      <c r="Z32" s="26"/>
      <c r="AA32" s="26"/>
      <c r="AB32" s="26"/>
    </row>
    <row r="33" spans="21:28">
      <c r="U33" s="25"/>
      <c r="V33" s="101"/>
      <c r="W33" s="26"/>
      <c r="X33" s="26"/>
      <c r="Y33" s="26"/>
      <c r="Z33" s="26"/>
      <c r="AA33" s="26"/>
      <c r="AB33" s="26"/>
    </row>
    <row r="34" spans="21:28">
      <c r="U34" s="25"/>
      <c r="V34" s="101"/>
      <c r="W34" s="26"/>
      <c r="X34" s="26"/>
      <c r="Y34" s="26"/>
      <c r="Z34" s="26"/>
      <c r="AA34" s="26"/>
      <c r="AB34" s="26"/>
    </row>
  </sheetData>
  <phoneticPr fontId="2"/>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064E-42DF-4567-8D5A-50798742A631}">
  <sheetPr codeName="Sheet7"/>
  <dimension ref="A1:W37"/>
  <sheetViews>
    <sheetView topLeftCell="A7" zoomScale="90" zoomScaleNormal="90" workbookViewId="0">
      <selection activeCell="H28" sqref="H28"/>
    </sheetView>
  </sheetViews>
  <sheetFormatPr defaultRowHeight="18.75"/>
  <cols>
    <col min="1" max="1" width="32.125" customWidth="1"/>
    <col min="2" max="2" width="5.625" customWidth="1"/>
    <col min="3" max="3" width="5.375" customWidth="1"/>
    <col min="4" max="4" width="32" customWidth="1"/>
    <col min="5" max="5" width="26.625" customWidth="1"/>
    <col min="6" max="7" width="4.5" customWidth="1"/>
    <col min="8" max="8" width="5" customWidth="1"/>
    <col min="9" max="13" width="4.5" customWidth="1"/>
    <col min="15" max="20" width="6" customWidth="1"/>
    <col min="23" max="23" width="28.625" customWidth="1"/>
  </cols>
  <sheetData>
    <row r="1" spans="1:23">
      <c r="A1" t="s">
        <v>737</v>
      </c>
      <c r="B1" t="s">
        <v>738</v>
      </c>
      <c r="C1" t="s">
        <v>739</v>
      </c>
      <c r="D1" t="s">
        <v>740</v>
      </c>
      <c r="H1" s="177" t="s">
        <v>741</v>
      </c>
      <c r="I1" s="177" t="s">
        <v>742</v>
      </c>
      <c r="J1" s="177" t="s">
        <v>743</v>
      </c>
      <c r="K1" s="177" t="s">
        <v>744</v>
      </c>
      <c r="L1" s="177" t="s">
        <v>745</v>
      </c>
      <c r="M1" s="177" t="s">
        <v>746</v>
      </c>
      <c r="O1" s="178" t="s">
        <v>747</v>
      </c>
      <c r="P1" s="178" t="s">
        <v>748</v>
      </c>
      <c r="Q1" s="178" t="s">
        <v>749</v>
      </c>
      <c r="R1" s="178" t="s">
        <v>750</v>
      </c>
      <c r="S1" s="178" t="s">
        <v>751</v>
      </c>
      <c r="T1" s="178" t="s">
        <v>752</v>
      </c>
    </row>
    <row r="2" spans="1:23">
      <c r="A2" s="169" t="str">
        <f>IF('標準様式(R8)共通'!E187="◎",W2,"")</f>
        <v/>
      </c>
      <c r="B2">
        <f t="shared" ref="B2:B15" si="0">COUNTIF(A2,"*"&amp;B$1&amp;"*")</f>
        <v>0</v>
      </c>
      <c r="C2">
        <f>IF(B2=1,SUM(B$2:B2),0)</f>
        <v>0</v>
      </c>
      <c r="D2" t="e">
        <f>INDEX(A$2:C$15,MATCH(1,C$2:C$15,0),1)</f>
        <v>#N/A</v>
      </c>
      <c r="G2" t="s">
        <v>596</v>
      </c>
      <c r="H2" t="e">
        <f>INDEX($O$2:$O$15,MATCH(1,$C$2:$C$15,0),1)</f>
        <v>#N/A</v>
      </c>
      <c r="I2" t="e">
        <f>INDEX(P$2:P$15,MATCH(1,C$2:C$15,0),1)</f>
        <v>#N/A</v>
      </c>
      <c r="J2" t="e">
        <f>INDEX(Q$2:Q$15,MATCH(1,C$2:C$15,0),1)</f>
        <v>#N/A</v>
      </c>
      <c r="K2" t="e">
        <f>INDEX(R$2:R$15,MATCH(1,$C$2:$C$15,0),1)</f>
        <v>#N/A</v>
      </c>
      <c r="L2" t="e">
        <f>INDEX(S$2:S$15,MATCH(1,$C$2:$C$15,0),1)</f>
        <v>#N/A</v>
      </c>
      <c r="M2" t="e">
        <f>INDEX(T$2:T$15,MATCH(1,$C$2:$C$15,0),1)</f>
        <v>#N/A</v>
      </c>
      <c r="O2">
        <f>'標準様式(R8)共通'!AA187</f>
        <v>0</v>
      </c>
      <c r="P2">
        <f>'標準様式(R8)共通'!AB187</f>
        <v>0</v>
      </c>
      <c r="Q2">
        <f>'標準様式(R8)共通'!AC187</f>
        <v>0</v>
      </c>
      <c r="R2">
        <f>'標準様式(R8)共通'!AD187</f>
        <v>0</v>
      </c>
      <c r="S2">
        <f>'標準様式(R8)共通'!AE187</f>
        <v>0</v>
      </c>
      <c r="T2">
        <f>'標準様式(R8)共通'!AF187</f>
        <v>0</v>
      </c>
      <c r="W2" t="s">
        <v>416</v>
      </c>
    </row>
    <row r="3" spans="1:23">
      <c r="A3" s="169" t="str">
        <f>IF('標準様式(R8)共通'!E189="◎",W3,"")</f>
        <v/>
      </c>
      <c r="B3">
        <f t="shared" si="0"/>
        <v>0</v>
      </c>
      <c r="C3">
        <f>IF(B3=1,SUM(B$2:B3),0)</f>
        <v>0</v>
      </c>
      <c r="D3" t="e">
        <f>INDEX(A$2:C$15,MATCH(2,C$2:C$15,0),1)</f>
        <v>#N/A</v>
      </c>
      <c r="G3" t="s">
        <v>620</v>
      </c>
      <c r="H3" t="e">
        <f>INDEX($O$2:$O$15,MATCH(2,$C$2:$C$15,0),1)</f>
        <v>#N/A</v>
      </c>
      <c r="I3" t="e">
        <f>INDEX($P$2:$P$15,MATCH(2,$C$2:$C$15,0),1)</f>
        <v>#N/A</v>
      </c>
      <c r="J3" t="e">
        <f>INDEX($Q$2:$Q$15,MATCH(2,$C$2:$C$15,0),1)</f>
        <v>#N/A</v>
      </c>
      <c r="K3" t="e">
        <f>INDEX($R$2:$R$15,MATCH(2,$C$2:$C$15,0),1)</f>
        <v>#N/A</v>
      </c>
      <c r="L3" t="e">
        <f>INDEX($S$2:$S$15,MATCH(2,$C$2:$C$15,0),1)</f>
        <v>#N/A</v>
      </c>
      <c r="M3" t="e">
        <f>INDEX(T$2:T$15,MATCH(2,$C$2:$C$15,0),1)</f>
        <v>#N/A</v>
      </c>
      <c r="O3">
        <f>'標準様式(R8)共通'!AA189</f>
        <v>0</v>
      </c>
      <c r="P3">
        <f>'標準様式(R8)共通'!AB189</f>
        <v>0</v>
      </c>
      <c r="Q3">
        <f>'標準様式(R8)共通'!AC189</f>
        <v>0</v>
      </c>
      <c r="R3">
        <f>'標準様式(R8)共通'!AD189</f>
        <v>0</v>
      </c>
      <c r="S3">
        <f>'標準様式(R8)共通'!AE189</f>
        <v>0</v>
      </c>
      <c r="T3">
        <f>'標準様式(R8)共通'!AF189</f>
        <v>0</v>
      </c>
      <c r="W3" t="s">
        <v>423</v>
      </c>
    </row>
    <row r="4" spans="1:23">
      <c r="A4" s="169" t="str">
        <f>IF('標準様式(R8)共通'!E190="◎",W4,"")</f>
        <v/>
      </c>
      <c r="B4">
        <f t="shared" si="0"/>
        <v>0</v>
      </c>
      <c r="C4">
        <f>IF(B4=1,SUM(B$2:B4),0)</f>
        <v>0</v>
      </c>
      <c r="D4" t="e">
        <f>INDEX(A$2:C$15,MATCH(3,C$2:C$15,0),1)</f>
        <v>#N/A</v>
      </c>
      <c r="G4" t="s">
        <v>639</v>
      </c>
      <c r="H4" t="e">
        <f>INDEX($O$2:$O$15,MATCH(3,$C$2:$C$15,0),1)</f>
        <v>#N/A</v>
      </c>
      <c r="I4" t="e">
        <f>INDEX($P$2:$P$15,MATCH(3,$C$2:$C$15,0),1)</f>
        <v>#N/A</v>
      </c>
      <c r="J4" t="e">
        <f>INDEX($Q$2:$Q$15,MATCH(3,$C$2:$C$15,0),1)</f>
        <v>#N/A</v>
      </c>
      <c r="K4" t="e">
        <f>INDEX($R$2:$R$15,MATCH(3,$C$2:$C$15,0),1)</f>
        <v>#N/A</v>
      </c>
      <c r="L4" t="e">
        <f>INDEX($S$2:$S$15,MATCH(3,$C$2:$C$15,0),1)</f>
        <v>#N/A</v>
      </c>
      <c r="M4" t="e">
        <f>INDEX(T$2:T$15,MATCH(3,$C$2:$C$15,0),1)</f>
        <v>#N/A</v>
      </c>
      <c r="O4">
        <f>'標準様式(R8)共通'!AA190</f>
        <v>0</v>
      </c>
      <c r="P4">
        <f>'標準様式(R8)共通'!AB190</f>
        <v>0</v>
      </c>
      <c r="Q4">
        <f>'標準様式(R8)共通'!AC190</f>
        <v>0</v>
      </c>
      <c r="R4">
        <f>'標準様式(R8)共通'!AD190</f>
        <v>0</v>
      </c>
      <c r="S4">
        <f>'標準様式(R8)共通'!AE190</f>
        <v>0</v>
      </c>
      <c r="T4">
        <f>'標準様式(R8)共通'!AF190</f>
        <v>0</v>
      </c>
      <c r="W4" t="s">
        <v>428</v>
      </c>
    </row>
    <row r="5" spans="1:23">
      <c r="A5" s="169" t="str">
        <f>IF('標準様式(R8)共通'!E191="◎",W5,"")</f>
        <v/>
      </c>
      <c r="B5">
        <f t="shared" si="0"/>
        <v>0</v>
      </c>
      <c r="C5">
        <f>IF(B5=1,SUM(B$2:B5),0)</f>
        <v>0</v>
      </c>
      <c r="D5" t="e">
        <f>INDEX(A$2:C$15,MATCH(4,C$2:C$15,0),1)</f>
        <v>#N/A</v>
      </c>
      <c r="G5" t="s">
        <v>655</v>
      </c>
      <c r="H5" t="e">
        <f>INDEX($O$2:$O$15,MATCH(4,$C$2:$C$15,0),1)</f>
        <v>#N/A</v>
      </c>
      <c r="I5" t="e">
        <f>INDEX($P$2:$P$15,MATCH(4,$C$2:$C$15,0),1)</f>
        <v>#N/A</v>
      </c>
      <c r="J5" t="e">
        <f>INDEX($Q$2:$Q$15,MATCH(4,$C$2:$C$15,0),1)</f>
        <v>#N/A</v>
      </c>
      <c r="K5" t="e">
        <f>INDEX($R$2:$R$15,MATCH(4,$C$2:$C$15,0),1)</f>
        <v>#N/A</v>
      </c>
      <c r="L5" t="e">
        <f>INDEX($S$2:$S$15,MATCH(4,$C$2:$C$15,0),1)</f>
        <v>#N/A</v>
      </c>
      <c r="M5" t="e">
        <f>INDEX(T$2:T$15,MATCH(4,$C$2:$C$15,0),1)</f>
        <v>#N/A</v>
      </c>
      <c r="O5">
        <f>'標準様式(R8)共通'!AA191</f>
        <v>0</v>
      </c>
      <c r="P5">
        <f>'標準様式(R8)共通'!AB191</f>
        <v>0</v>
      </c>
      <c r="Q5">
        <f>'標準様式(R8)共通'!AC191</f>
        <v>0</v>
      </c>
      <c r="R5">
        <f>'標準様式(R8)共通'!AD191</f>
        <v>0</v>
      </c>
      <c r="S5">
        <f>'標準様式(R8)共通'!AE191</f>
        <v>0</v>
      </c>
      <c r="T5">
        <f>'標準様式(R8)共通'!AF191</f>
        <v>0</v>
      </c>
      <c r="W5" t="s">
        <v>433</v>
      </c>
    </row>
    <row r="6" spans="1:23">
      <c r="A6" s="169" t="str">
        <f>IF('標準様式(R8)共通'!E193="◎",W6,"")</f>
        <v/>
      </c>
      <c r="B6">
        <f t="shared" si="0"/>
        <v>0</v>
      </c>
      <c r="C6">
        <f>IF(B6=1,SUM(B$2:B6),0)</f>
        <v>0</v>
      </c>
      <c r="G6" t="s">
        <v>669</v>
      </c>
      <c r="O6">
        <f>'標準様式(R8)共通'!AA193</f>
        <v>0</v>
      </c>
      <c r="P6">
        <f>'標準様式(R8)共通'!AB193</f>
        <v>0</v>
      </c>
      <c r="Q6">
        <f>'標準様式(R8)共通'!AC193</f>
        <v>0</v>
      </c>
      <c r="R6">
        <f>'標準様式(R8)共通'!AD193</f>
        <v>0</v>
      </c>
      <c r="S6">
        <f>'標準様式(R8)共通'!AE193</f>
        <v>0</v>
      </c>
      <c r="T6">
        <f>'標準様式(R8)共通'!AF193</f>
        <v>0</v>
      </c>
      <c r="W6" t="s">
        <v>438</v>
      </c>
    </row>
    <row r="7" spans="1:23">
      <c r="A7" s="169" t="str">
        <f>IF('標準様式(R8)共通'!E194="◎",W7,"")</f>
        <v/>
      </c>
      <c r="B7">
        <f t="shared" si="0"/>
        <v>0</v>
      </c>
      <c r="C7">
        <f>IF(B7=1,SUM(B$2:B7),0)</f>
        <v>0</v>
      </c>
      <c r="G7" t="s">
        <v>679</v>
      </c>
      <c r="O7">
        <f>'標準様式(R8)共通'!AA194</f>
        <v>0</v>
      </c>
      <c r="P7">
        <f>'標準様式(R8)共通'!AB194</f>
        <v>0</v>
      </c>
      <c r="Q7">
        <f>'標準様式(R8)共通'!AC194</f>
        <v>0</v>
      </c>
      <c r="R7">
        <f>'標準様式(R8)共通'!AD194</f>
        <v>0</v>
      </c>
      <c r="S7">
        <f>'標準様式(R8)共通'!AE194</f>
        <v>0</v>
      </c>
      <c r="T7">
        <f>'標準様式(R8)共通'!AF194</f>
        <v>0</v>
      </c>
      <c r="W7" t="s">
        <v>443</v>
      </c>
    </row>
    <row r="8" spans="1:23">
      <c r="A8" s="169" t="str">
        <f>IF('標準様式(R8)共通'!E195="◎",W8,"")</f>
        <v/>
      </c>
      <c r="B8">
        <f t="shared" si="0"/>
        <v>0</v>
      </c>
      <c r="C8">
        <f>IF(B8=1,SUM(B$2:B8),0)</f>
        <v>0</v>
      </c>
      <c r="G8" t="s">
        <v>685</v>
      </c>
      <c r="O8">
        <f>'標準様式(R8)共通'!AA195</f>
        <v>0</v>
      </c>
      <c r="P8">
        <f>'標準様式(R8)共通'!AB195</f>
        <v>0</v>
      </c>
      <c r="Q8">
        <f>'標準様式(R8)共通'!AC195</f>
        <v>0</v>
      </c>
      <c r="R8">
        <f>'標準様式(R8)共通'!AD195</f>
        <v>0</v>
      </c>
      <c r="S8">
        <f>'標準様式(R8)共通'!AE195</f>
        <v>0</v>
      </c>
      <c r="T8">
        <f>'標準様式(R8)共通'!AF195</f>
        <v>0</v>
      </c>
      <c r="W8" t="s">
        <v>448</v>
      </c>
    </row>
    <row r="9" spans="1:23">
      <c r="A9" s="169" t="str">
        <f>IF('標準様式(R8)共通'!E197="◎",W9,"")</f>
        <v/>
      </c>
      <c r="B9">
        <f t="shared" si="0"/>
        <v>0</v>
      </c>
      <c r="C9">
        <f>IF(B9=1,SUM(B$2:B9),0)</f>
        <v>0</v>
      </c>
      <c r="G9" t="s">
        <v>692</v>
      </c>
      <c r="O9">
        <f>'標準様式(R8)共通'!AA197</f>
        <v>0</v>
      </c>
      <c r="P9">
        <f>'標準様式(R8)共通'!AB197</f>
        <v>0</v>
      </c>
      <c r="Q9">
        <f>'標準様式(R8)共通'!AC197</f>
        <v>0</v>
      </c>
      <c r="R9">
        <f>'標準様式(R8)共通'!AD197</f>
        <v>0</v>
      </c>
      <c r="S9">
        <f>'標準様式(R8)共通'!AE197</f>
        <v>0</v>
      </c>
      <c r="T9">
        <f>'標準様式(R8)共通'!AF197</f>
        <v>0</v>
      </c>
      <c r="W9" t="s">
        <v>453</v>
      </c>
    </row>
    <row r="10" spans="1:23">
      <c r="A10" s="169" t="str">
        <f>IF('標準様式(R8)共通'!E198="◎",W10,"")</f>
        <v/>
      </c>
      <c r="B10">
        <f t="shared" si="0"/>
        <v>0</v>
      </c>
      <c r="C10">
        <f>IF(B10=1,SUM(B$2:B10),0)</f>
        <v>0</v>
      </c>
      <c r="G10" t="s">
        <v>697</v>
      </c>
      <c r="O10">
        <f>'標準様式(R8)共通'!AA198</f>
        <v>0</v>
      </c>
      <c r="P10">
        <f>'標準様式(R8)共通'!AB198</f>
        <v>0</v>
      </c>
      <c r="Q10">
        <f>'標準様式(R8)共通'!AC198</f>
        <v>0</v>
      </c>
      <c r="R10">
        <f>'標準様式(R8)共通'!AD198</f>
        <v>0</v>
      </c>
      <c r="S10">
        <f>'標準様式(R8)共通'!AE198</f>
        <v>0</v>
      </c>
      <c r="T10">
        <f>'標準様式(R8)共通'!AF198</f>
        <v>0</v>
      </c>
      <c r="W10" t="s">
        <v>458</v>
      </c>
    </row>
    <row r="11" spans="1:23">
      <c r="A11" s="169" t="str">
        <f>IF('標準様式(R8)共通'!E199="◎",W11,"")</f>
        <v/>
      </c>
      <c r="B11">
        <f t="shared" si="0"/>
        <v>0</v>
      </c>
      <c r="C11">
        <f>IF(B11=1,SUM(B$2:B11),0)</f>
        <v>0</v>
      </c>
      <c r="G11" t="s">
        <v>704</v>
      </c>
      <c r="O11">
        <f>'標準様式(R8)共通'!AA199</f>
        <v>0</v>
      </c>
      <c r="P11">
        <f>'標準様式(R8)共通'!AB199</f>
        <v>0</v>
      </c>
      <c r="Q11">
        <f>'標準様式(R8)共通'!AC199</f>
        <v>0</v>
      </c>
      <c r="R11">
        <f>'標準様式(R8)共通'!AD199</f>
        <v>0</v>
      </c>
      <c r="S11">
        <f>'標準様式(R8)共通'!AE199</f>
        <v>0</v>
      </c>
      <c r="T11">
        <f>'標準様式(R8)共通'!AF199</f>
        <v>0</v>
      </c>
      <c r="W11" t="s">
        <v>463</v>
      </c>
    </row>
    <row r="12" spans="1:23">
      <c r="A12" s="169" t="str">
        <f>IF('標準様式(R8)共通'!E200="◎",W12,"")</f>
        <v/>
      </c>
      <c r="B12">
        <f t="shared" si="0"/>
        <v>0</v>
      </c>
      <c r="C12">
        <f>IF(B12=1,SUM(B$2:B12),0)</f>
        <v>0</v>
      </c>
      <c r="G12" t="s">
        <v>710</v>
      </c>
      <c r="O12">
        <f>'標準様式(R8)共通'!AA200</f>
        <v>0</v>
      </c>
      <c r="P12">
        <f>'標準様式(R8)共通'!AB200</f>
        <v>0</v>
      </c>
      <c r="Q12">
        <f>'標準様式(R8)共通'!AC200</f>
        <v>0</v>
      </c>
      <c r="R12">
        <f>'標準様式(R8)共通'!AD200</f>
        <v>0</v>
      </c>
      <c r="S12">
        <f>'標準様式(R8)共通'!AE200</f>
        <v>0</v>
      </c>
      <c r="T12">
        <f>'標準様式(R8)共通'!AF200</f>
        <v>0</v>
      </c>
      <c r="W12" t="s">
        <v>467</v>
      </c>
    </row>
    <row r="13" spans="1:23">
      <c r="A13" s="169" t="str">
        <f>IF('標準様式(R8)共通'!E201="◎",W13,"")</f>
        <v/>
      </c>
      <c r="B13">
        <f t="shared" si="0"/>
        <v>0</v>
      </c>
      <c r="C13">
        <f>IF(B13=1,SUM(B$2:B13),0)</f>
        <v>0</v>
      </c>
      <c r="G13" t="s">
        <v>716</v>
      </c>
      <c r="O13">
        <f>'標準様式(R8)共通'!AA201</f>
        <v>0</v>
      </c>
      <c r="P13">
        <f>'標準様式(R8)共通'!AB201</f>
        <v>0</v>
      </c>
      <c r="Q13">
        <f>'標準様式(R8)共通'!AC201</f>
        <v>0</v>
      </c>
      <c r="R13">
        <f>'標準様式(R8)共通'!AD201</f>
        <v>0</v>
      </c>
      <c r="S13">
        <f>'標準様式(R8)共通'!AE201</f>
        <v>0</v>
      </c>
      <c r="T13">
        <f>'標準様式(R8)共通'!AF201</f>
        <v>0</v>
      </c>
      <c r="W13" t="s">
        <v>469</v>
      </c>
    </row>
    <row r="14" spans="1:23">
      <c r="A14" s="169" t="str">
        <f>IF('標準様式(R8)共通'!E202="◎",W14,"")</f>
        <v/>
      </c>
      <c r="B14">
        <f t="shared" si="0"/>
        <v>0</v>
      </c>
      <c r="C14">
        <f>IF(B14=1,SUM(B$2:B14),0)</f>
        <v>0</v>
      </c>
      <c r="G14" t="s">
        <v>721</v>
      </c>
      <c r="O14">
        <f>'標準様式(R8)共通'!AA202</f>
        <v>0</v>
      </c>
      <c r="P14">
        <f>'標準様式(R8)共通'!AB202</f>
        <v>0</v>
      </c>
      <c r="Q14">
        <f>'標準様式(R8)共通'!AC202</f>
        <v>0</v>
      </c>
      <c r="R14">
        <f>'標準様式(R8)共通'!AD202</f>
        <v>0</v>
      </c>
      <c r="S14">
        <f>'標準様式(R8)共通'!AE202</f>
        <v>0</v>
      </c>
      <c r="T14">
        <f>'標準様式(R8)共通'!AF202</f>
        <v>0</v>
      </c>
      <c r="W14" t="s">
        <v>471</v>
      </c>
    </row>
    <row r="15" spans="1:23">
      <c r="A15" s="169" t="str">
        <f>IF('標準様式(R8)共通'!E203="◎",W15,"")</f>
        <v/>
      </c>
      <c r="B15">
        <f t="shared" si="0"/>
        <v>0</v>
      </c>
      <c r="C15">
        <f>IF(B15=1,SUM(B$2:B15),0)</f>
        <v>0</v>
      </c>
      <c r="G15" t="s">
        <v>726</v>
      </c>
      <c r="O15">
        <f>'標準様式(R8)共通'!AA203</f>
        <v>0</v>
      </c>
      <c r="P15">
        <f>'標準様式(R8)共通'!AB203</f>
        <v>0</v>
      </c>
      <c r="Q15">
        <f>'標準様式(R8)共通'!AC203</f>
        <v>0</v>
      </c>
      <c r="R15">
        <f>'標準様式(R8)共通'!AD203</f>
        <v>0</v>
      </c>
      <c r="S15">
        <f>'標準様式(R8)共通'!AE203</f>
        <v>0</v>
      </c>
      <c r="T15">
        <f>'標準様式(R8)共通'!AF203</f>
        <v>0</v>
      </c>
      <c r="W15" t="s">
        <v>753</v>
      </c>
    </row>
    <row r="16" spans="1:23">
      <c r="C16" s="174">
        <f>SUM(C2:C15)</f>
        <v>0</v>
      </c>
    </row>
    <row r="21" spans="1:4">
      <c r="A21" t="s">
        <v>754</v>
      </c>
      <c r="B21" t="s">
        <v>755</v>
      </c>
      <c r="C21" t="s">
        <v>739</v>
      </c>
      <c r="D21" t="s">
        <v>740</v>
      </c>
    </row>
    <row r="22" spans="1:4">
      <c r="A22" s="169" t="str">
        <f>IF('標準様式(R8)共通'!D$116="○","産業の振興","")</f>
        <v/>
      </c>
      <c r="B22">
        <f t="shared" ref="B22:B37" si="1">COUNTIF(A22,"*"&amp;B$21&amp;"*")</f>
        <v>0</v>
      </c>
      <c r="C22">
        <f>IF(B22=1,SUM(B$22:B22),0)</f>
        <v>0</v>
      </c>
      <c r="D22" t="e">
        <f>INDEX(A$22:C$37,MATCH(1,C$22:C$37,0),1)</f>
        <v>#N/A</v>
      </c>
    </row>
    <row r="23" spans="1:4">
      <c r="A23" s="169" t="str">
        <f>IF('標準様式(R8)共通'!D$117="○","農地の保全","")</f>
        <v/>
      </c>
      <c r="B23">
        <f t="shared" si="1"/>
        <v>0</v>
      </c>
      <c r="C23">
        <f>IF(B23=1,SUM(B$22:B23),0)</f>
        <v>0</v>
      </c>
      <c r="D23" t="e">
        <f>INDEX(A$22:C$37,MATCH(2,C$22:C$37,0),1)</f>
        <v>#N/A</v>
      </c>
    </row>
    <row r="24" spans="1:4">
      <c r="A24" s="169" t="str">
        <f>IF('標準様式(R8)共通'!D$118="○","森林の保全・整備","")</f>
        <v/>
      </c>
      <c r="B24">
        <f t="shared" si="1"/>
        <v>0</v>
      </c>
      <c r="C24">
        <f>IF(B24=1,SUM(B$22:B24),0)</f>
        <v>0</v>
      </c>
      <c r="D24" t="e">
        <f>INDEX(A$22:C$37,MATCH(3,C$22:C$37,0),1)</f>
        <v>#N/A</v>
      </c>
    </row>
    <row r="25" spans="1:4">
      <c r="A25" s="169" t="str">
        <f>IF('標準様式(R8)共通'!D$119="○","鳥獣被害の防止対策","")</f>
        <v/>
      </c>
      <c r="B25">
        <f t="shared" si="1"/>
        <v>0</v>
      </c>
      <c r="C25">
        <f>IF(B25=1,SUM(B$22:B25),0)</f>
        <v>0</v>
      </c>
      <c r="D25" t="e">
        <f>INDEX(A$22:C$37,MATCH(4,C$22:C$37,0),1)</f>
        <v>#N/A</v>
      </c>
    </row>
    <row r="26" spans="1:4">
      <c r="A26" s="169" t="str">
        <f>IF('標準様式(R8)共通'!D$120="○","関係人口の増","")</f>
        <v/>
      </c>
      <c r="B26">
        <f t="shared" si="1"/>
        <v>0</v>
      </c>
      <c r="C26">
        <f>IF(B26=1,SUM(B$22:B26),0)</f>
        <v>0</v>
      </c>
      <c r="D26" t="e">
        <f>INDEX(A$22:C$37,MATCH(5,C$22:C$37,0),1)</f>
        <v>#N/A</v>
      </c>
    </row>
    <row r="27" spans="1:4">
      <c r="A27" s="169" t="str">
        <f>IF('標準様式(R8)共通'!D$121="○","担い手の確保","")</f>
        <v/>
      </c>
      <c r="B27">
        <f t="shared" si="1"/>
        <v>0</v>
      </c>
      <c r="C27">
        <f>IF(B27=1,SUM(B$22:B27),0)</f>
        <v>0</v>
      </c>
      <c r="D27" t="e">
        <f>INDEX(A$22:C$37,MATCH(6,C$22:C$37,0),1)</f>
        <v>#N/A</v>
      </c>
    </row>
    <row r="28" spans="1:4">
      <c r="A28" s="169" t="str">
        <f>IF('標準様式(R8)共通'!D$122="○","雇用の場の確保","")</f>
        <v/>
      </c>
      <c r="B28">
        <f t="shared" si="1"/>
        <v>0</v>
      </c>
      <c r="C28">
        <f>IF(B28=1,SUM(B$22:B28),0)</f>
        <v>0</v>
      </c>
      <c r="D28" t="e">
        <f>INDEX(A$22:C$37,MATCH(7,C$22:C$37,0),1)</f>
        <v>#N/A</v>
      </c>
    </row>
    <row r="29" spans="1:4">
      <c r="A29" s="169" t="str">
        <f>IF('標準様式(R8)共通'!D$123="○","情報発信・知名度の向上","")</f>
        <v/>
      </c>
      <c r="B29">
        <f t="shared" si="1"/>
        <v>0</v>
      </c>
      <c r="C29">
        <f>IF(B29=1,SUM(B$22:B29),0)</f>
        <v>0</v>
      </c>
      <c r="D29" t="e">
        <f>INDEX(A$22:C$37,MATCH(8,C$22:C$37,0),1)</f>
        <v>#N/A</v>
      </c>
    </row>
    <row r="30" spans="1:4">
      <c r="A30" s="169" t="str">
        <f>IF('標準様式(R8)共通'!D$124="○","廃棄物等の処理や有効活用","")</f>
        <v/>
      </c>
      <c r="B30">
        <f t="shared" si="1"/>
        <v>0</v>
      </c>
      <c r="C30">
        <f>IF(B30=1,SUM(B$22:B30),0)</f>
        <v>0</v>
      </c>
      <c r="D30" t="e">
        <f>INDEX(A$22:C$37,MATCH(9,C$22:C$37,0),1)</f>
        <v>#N/A</v>
      </c>
    </row>
    <row r="31" spans="1:4">
      <c r="A31" s="169" t="str">
        <f>IF('標準様式(R8)共通'!S$116="○","活動意欲の向上","")</f>
        <v/>
      </c>
      <c r="B31">
        <f t="shared" si="1"/>
        <v>0</v>
      </c>
      <c r="C31">
        <f>IF(B31=1,SUM(B$22:B31),0)</f>
        <v>0</v>
      </c>
      <c r="D31" t="e">
        <f>INDEX(A$22:C$37,MATCH(10,C$22:C$37,0),1)</f>
        <v>#N/A</v>
      </c>
    </row>
    <row r="32" spans="1:4">
      <c r="A32" s="169" t="str">
        <f>IF('標準様式(R8)共通'!S$117="○","伝統文化・コミュニティの維持","")</f>
        <v/>
      </c>
      <c r="B32">
        <f t="shared" si="1"/>
        <v>0</v>
      </c>
      <c r="C32">
        <f>IF(B32=1,SUM(B$22:B32),0)</f>
        <v>0</v>
      </c>
      <c r="D32" t="e">
        <f>INDEX(A$22:C$37,MATCH(11,C$22:C$37,0),1)</f>
        <v>#N/A</v>
      </c>
    </row>
    <row r="33" spans="1:5">
      <c r="A33" s="169" t="str">
        <f>IF('標準様式(R8)共通'!S$118="○","最新情報・技術の入手","")</f>
        <v/>
      </c>
      <c r="B33">
        <f t="shared" si="1"/>
        <v>0</v>
      </c>
      <c r="C33">
        <f>IF(B33=1,SUM(B$22:B33),0)</f>
        <v>0</v>
      </c>
      <c r="D33" t="e">
        <f>INDEX(A$22:C$37,MATCH(12,C$22:C$37,0),1)</f>
        <v>#N/A</v>
      </c>
    </row>
    <row r="34" spans="1:5">
      <c r="A34" s="169" t="str">
        <f>IF('標準様式(R8)共通'!S$119="○","地域産品の売上向上","")</f>
        <v/>
      </c>
      <c r="B34">
        <f t="shared" si="1"/>
        <v>0</v>
      </c>
      <c r="C34">
        <f>IF(B34=1,SUM(B$22:B34),0)</f>
        <v>0</v>
      </c>
      <c r="D34" t="e">
        <f>INDEX(A$22:C$37,MATCH(13,C$22:C$37,0),1)</f>
        <v>#N/A</v>
      </c>
    </row>
    <row r="35" spans="1:5">
      <c r="A35" s="169" t="str">
        <f>IF('標準様式(R8)共通'!S$120="○","所得の安定・改善","")</f>
        <v/>
      </c>
      <c r="B35">
        <f t="shared" si="1"/>
        <v>0</v>
      </c>
      <c r="C35">
        <f>IF(B35=1,SUM(B$22:B35),0)</f>
        <v>0</v>
      </c>
      <c r="D35" t="e">
        <f>INDEX(A$22:C$37,MATCH(14,C$22:C$37,0),1)</f>
        <v>#N/A</v>
      </c>
    </row>
    <row r="36" spans="1:5">
      <c r="A36" s="169" t="str">
        <f>IF('標準様式(R8)共通'!S$121="○","起業・企業の誘致","")</f>
        <v/>
      </c>
      <c r="B36">
        <f t="shared" si="1"/>
        <v>0</v>
      </c>
      <c r="C36">
        <f>IF(B36=1,SUM(B$22:B36),0)</f>
        <v>0</v>
      </c>
      <c r="D36" t="e">
        <f>INDEX(A$22:C$37,MATCH(15,C$22:C$37,0),1)</f>
        <v>#N/A</v>
      </c>
    </row>
    <row r="37" spans="1:5">
      <c r="A37" s="169" t="str">
        <f>IF('標準様式(R8)共通'!S$122="○","その他","")</f>
        <v/>
      </c>
      <c r="B37">
        <f t="shared" si="1"/>
        <v>0</v>
      </c>
      <c r="C37">
        <f>IF(B37=1,SUM(B$22:B37),0)</f>
        <v>0</v>
      </c>
      <c r="D37" t="e">
        <f>INDEX(A$22:C$37,MATCH(16,C$22:C$37,0),1)</f>
        <v>#N/A</v>
      </c>
      <c r="E37">
        <f>COUNTIF(B22:B37,1)</f>
        <v>0</v>
      </c>
    </row>
  </sheetData>
  <dataConsolidate/>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FBF83-175A-413E-8522-D89D3D32E096}">
  <sheetPr codeName="Sheet8"/>
  <dimension ref="A1:W56"/>
  <sheetViews>
    <sheetView topLeftCell="A35" workbookViewId="0">
      <selection activeCell="H28" sqref="H28"/>
    </sheetView>
  </sheetViews>
  <sheetFormatPr defaultRowHeight="18.75"/>
  <cols>
    <col min="1" max="1" width="32.125" customWidth="1"/>
    <col min="2" max="2" width="5.625" customWidth="1"/>
    <col min="3" max="3" width="5.375" customWidth="1"/>
    <col min="4" max="4" width="32" customWidth="1"/>
    <col min="5" max="5" width="26.625" customWidth="1"/>
    <col min="6" max="7" width="4.5" customWidth="1"/>
    <col min="8" max="8" width="5" customWidth="1"/>
    <col min="9" max="13" width="4.5" customWidth="1"/>
    <col min="15" max="20" width="6" customWidth="1"/>
    <col min="23" max="23" width="28.625" customWidth="1"/>
  </cols>
  <sheetData>
    <row r="1" spans="1:23">
      <c r="A1" t="s">
        <v>757</v>
      </c>
      <c r="B1" t="s">
        <v>738</v>
      </c>
      <c r="C1" t="s">
        <v>739</v>
      </c>
      <c r="D1" t="s">
        <v>740</v>
      </c>
      <c r="H1" s="177" t="s">
        <v>741</v>
      </c>
      <c r="I1" s="177" t="s">
        <v>742</v>
      </c>
      <c r="J1" s="177" t="s">
        <v>743</v>
      </c>
      <c r="K1" s="177" t="s">
        <v>744</v>
      </c>
      <c r="L1" s="177" t="s">
        <v>745</v>
      </c>
      <c r="M1" s="177" t="s">
        <v>746</v>
      </c>
      <c r="O1" s="178" t="s">
        <v>747</v>
      </c>
      <c r="P1" s="178" t="s">
        <v>748</v>
      </c>
      <c r="Q1" s="178" t="s">
        <v>749</v>
      </c>
      <c r="R1" s="178" t="s">
        <v>750</v>
      </c>
      <c r="S1" s="178" t="s">
        <v>751</v>
      </c>
      <c r="T1" s="178" t="s">
        <v>752</v>
      </c>
    </row>
    <row r="2" spans="1:23">
      <c r="A2" s="169" t="e">
        <f>IF(#REF!="◎",W2,"")</f>
        <v>#REF!</v>
      </c>
      <c r="B2">
        <f t="shared" ref="B2:B15" si="0">COUNTIF(A2,"*"&amp;B$1&amp;"*")</f>
        <v>0</v>
      </c>
      <c r="C2">
        <f>IF(B2=1,SUM(B$2:B2),0)</f>
        <v>0</v>
      </c>
      <c r="D2" t="e">
        <f>INDEX(A$2:C$15,MATCH(1,C$2:C$15,0),1)</f>
        <v>#N/A</v>
      </c>
      <c r="G2" t="s">
        <v>596</v>
      </c>
      <c r="H2" t="e">
        <f>INDEX($O$2:$O$15,MATCH(1,$C$2:$C$15,0),1)</f>
        <v>#N/A</v>
      </c>
      <c r="I2" t="e">
        <f>INDEX(P$2:P$15,MATCH(1,C$2:C$15,0),1)</f>
        <v>#N/A</v>
      </c>
      <c r="J2" t="e">
        <f>INDEX(Q$2:Q$15,MATCH(1,C$2:C$15,0),1)</f>
        <v>#N/A</v>
      </c>
      <c r="K2" t="e">
        <f>INDEX(R$2:R$15,MATCH(1,$C$2:$C$15,0),1)</f>
        <v>#N/A</v>
      </c>
      <c r="L2" t="e">
        <f>INDEX(S$2:S$15,MATCH(1,$C$2:$C$15,0),1)</f>
        <v>#N/A</v>
      </c>
      <c r="M2" t="e">
        <f>INDEX(T$2:T$15,MATCH(1,$C$2:$C$15,0),1)</f>
        <v>#N/A</v>
      </c>
      <c r="O2" t="e">
        <f>#REF!</f>
        <v>#REF!</v>
      </c>
      <c r="P2" t="e">
        <f>#REF!</f>
        <v>#REF!</v>
      </c>
      <c r="Q2" t="e">
        <f>#REF!</f>
        <v>#REF!</v>
      </c>
      <c r="R2" t="e">
        <f>#REF!</f>
        <v>#REF!</v>
      </c>
      <c r="S2" t="e">
        <f>#REF!</f>
        <v>#REF!</v>
      </c>
      <c r="T2" t="e">
        <f>#REF!</f>
        <v>#REF!</v>
      </c>
      <c r="W2" t="s">
        <v>416</v>
      </c>
    </row>
    <row r="3" spans="1:23">
      <c r="A3" s="169" t="e">
        <f>IF(#REF!="◎",W3,"")</f>
        <v>#REF!</v>
      </c>
      <c r="B3">
        <f t="shared" si="0"/>
        <v>0</v>
      </c>
      <c r="C3">
        <f>IF(B3=1,SUM(B$2:B3),0)</f>
        <v>0</v>
      </c>
      <c r="D3" t="e">
        <f>INDEX(A$2:C$15,MATCH(2,C$2:C$15,0),1)</f>
        <v>#N/A</v>
      </c>
      <c r="G3" t="s">
        <v>620</v>
      </c>
      <c r="H3" t="e">
        <f>INDEX($O$2:$O$15,MATCH(2,$C$2:$C$15,0),1)</f>
        <v>#N/A</v>
      </c>
      <c r="I3" t="e">
        <f>INDEX($P$2:$P$15,MATCH(2,$C$2:$C$15,0),1)</f>
        <v>#N/A</v>
      </c>
      <c r="J3" t="e">
        <f>INDEX($Q$2:$Q$15,MATCH(2,$C$2:$C$15,0),1)</f>
        <v>#N/A</v>
      </c>
      <c r="K3" t="e">
        <f>INDEX($R$2:$R$15,MATCH(2,$C$2:$C$15,0),1)</f>
        <v>#N/A</v>
      </c>
      <c r="L3" t="e">
        <f>INDEX($S$2:$S$15,MATCH(2,$C$2:$C$15,0),1)</f>
        <v>#N/A</v>
      </c>
      <c r="M3" t="e">
        <f>INDEX(T$2:T$15,MATCH(2,$C$2:$C$15,0),1)</f>
        <v>#N/A</v>
      </c>
      <c r="O3" t="e">
        <f>#REF!</f>
        <v>#REF!</v>
      </c>
      <c r="P3" t="e">
        <f>#REF!</f>
        <v>#REF!</v>
      </c>
      <c r="Q3" t="e">
        <f>#REF!</f>
        <v>#REF!</v>
      </c>
      <c r="R3" t="e">
        <f>#REF!</f>
        <v>#REF!</v>
      </c>
      <c r="S3" t="e">
        <f>#REF!</f>
        <v>#REF!</v>
      </c>
      <c r="T3" t="e">
        <f>#REF!</f>
        <v>#REF!</v>
      </c>
      <c r="W3" t="s">
        <v>423</v>
      </c>
    </row>
    <row r="4" spans="1:23">
      <c r="A4" s="169" t="e">
        <f>IF(#REF!="◎",W4,"")</f>
        <v>#REF!</v>
      </c>
      <c r="B4">
        <f t="shared" si="0"/>
        <v>0</v>
      </c>
      <c r="C4">
        <f>IF(B4=1,SUM(B$2:B4),0)</f>
        <v>0</v>
      </c>
      <c r="D4" t="e">
        <f>INDEX(A$2:C$15,MATCH(3,C$2:C$15,0),1)</f>
        <v>#N/A</v>
      </c>
      <c r="G4" t="s">
        <v>639</v>
      </c>
      <c r="H4" t="e">
        <f>INDEX($O$2:$O$15,MATCH(3,$C$2:$C$15,0),1)</f>
        <v>#N/A</v>
      </c>
      <c r="I4" t="e">
        <f>INDEX($P$2:$P$15,MATCH(3,$C$2:$C$15,0),1)</f>
        <v>#N/A</v>
      </c>
      <c r="J4" t="e">
        <f>INDEX($Q$2:$Q$15,MATCH(3,$C$2:$C$15,0),1)</f>
        <v>#N/A</v>
      </c>
      <c r="K4" t="e">
        <f>INDEX($R$2:$R$15,MATCH(3,$C$2:$C$15,0),1)</f>
        <v>#N/A</v>
      </c>
      <c r="L4" t="e">
        <f>INDEX($S$2:$S$15,MATCH(3,$C$2:$C$15,0),1)</f>
        <v>#N/A</v>
      </c>
      <c r="M4" t="e">
        <f>INDEX(T$2:T$15,MATCH(3,$C$2:$C$15,0),1)</f>
        <v>#N/A</v>
      </c>
      <c r="O4" t="e">
        <f>#REF!</f>
        <v>#REF!</v>
      </c>
      <c r="P4" t="e">
        <f>#REF!</f>
        <v>#REF!</v>
      </c>
      <c r="Q4" t="e">
        <f>#REF!</f>
        <v>#REF!</v>
      </c>
      <c r="R4" t="e">
        <f>#REF!</f>
        <v>#REF!</v>
      </c>
      <c r="S4" t="e">
        <f>#REF!</f>
        <v>#REF!</v>
      </c>
      <c r="T4" t="e">
        <f>#REF!</f>
        <v>#REF!</v>
      </c>
      <c r="W4" t="s">
        <v>428</v>
      </c>
    </row>
    <row r="5" spans="1:23">
      <c r="A5" s="169" t="e">
        <f>IF(#REF!="◎",W5,"")</f>
        <v>#REF!</v>
      </c>
      <c r="B5">
        <f t="shared" si="0"/>
        <v>0</v>
      </c>
      <c r="C5">
        <f>IF(B5=1,SUM(B$2:B5),0)</f>
        <v>0</v>
      </c>
      <c r="D5" t="e">
        <f>INDEX(A$2:C$15,MATCH(4,C$2:C$15,0),1)</f>
        <v>#N/A</v>
      </c>
      <c r="G5" t="s">
        <v>655</v>
      </c>
      <c r="H5" t="e">
        <f>INDEX($O$2:$O$15,MATCH(4,$C$2:$C$15,0),1)</f>
        <v>#N/A</v>
      </c>
      <c r="I5" t="e">
        <f>INDEX($P$2:$P$15,MATCH(4,$C$2:$C$15,0),1)</f>
        <v>#N/A</v>
      </c>
      <c r="J5" t="e">
        <f>INDEX($Q$2:$Q$15,MATCH(4,$C$2:$C$15,0),1)</f>
        <v>#N/A</v>
      </c>
      <c r="K5" t="e">
        <f>INDEX($R$2:$R$15,MATCH(4,$C$2:$C$15,0),1)</f>
        <v>#N/A</v>
      </c>
      <c r="L5" t="e">
        <f>INDEX($S$2:$S$15,MATCH(4,$C$2:$C$15,0),1)</f>
        <v>#N/A</v>
      </c>
      <c r="M5" t="e">
        <f>INDEX(T$2:T$15,MATCH(4,$C$2:$C$15,0),1)</f>
        <v>#N/A</v>
      </c>
      <c r="O5" t="e">
        <f>#REF!</f>
        <v>#REF!</v>
      </c>
      <c r="P5" t="e">
        <f>#REF!</f>
        <v>#REF!</v>
      </c>
      <c r="Q5" t="e">
        <f>#REF!</f>
        <v>#REF!</v>
      </c>
      <c r="R5" t="e">
        <f>#REF!</f>
        <v>#REF!</v>
      </c>
      <c r="S5" t="e">
        <f>#REF!</f>
        <v>#REF!</v>
      </c>
      <c r="T5" t="e">
        <f>#REF!</f>
        <v>#REF!</v>
      </c>
      <c r="W5" t="s">
        <v>433</v>
      </c>
    </row>
    <row r="6" spans="1:23">
      <c r="A6" s="169" t="e">
        <f>IF(#REF!="◎",W6,"")</f>
        <v>#REF!</v>
      </c>
      <c r="B6">
        <f t="shared" si="0"/>
        <v>0</v>
      </c>
      <c r="C6">
        <f>IF(B6=1,SUM(B$2:B6),0)</f>
        <v>0</v>
      </c>
      <c r="G6" t="s">
        <v>669</v>
      </c>
      <c r="O6" t="e">
        <f>#REF!</f>
        <v>#REF!</v>
      </c>
      <c r="P6" t="e">
        <f>#REF!</f>
        <v>#REF!</v>
      </c>
      <c r="Q6" t="e">
        <f>#REF!</f>
        <v>#REF!</v>
      </c>
      <c r="R6" t="e">
        <f>#REF!</f>
        <v>#REF!</v>
      </c>
      <c r="S6" t="e">
        <f>#REF!</f>
        <v>#REF!</v>
      </c>
      <c r="T6" t="e">
        <f>#REF!</f>
        <v>#REF!</v>
      </c>
      <c r="W6" t="s">
        <v>438</v>
      </c>
    </row>
    <row r="7" spans="1:23">
      <c r="A7" s="169" t="e">
        <f>IF(#REF!="◎",W7,"")</f>
        <v>#REF!</v>
      </c>
      <c r="B7">
        <f t="shared" si="0"/>
        <v>0</v>
      </c>
      <c r="C7">
        <f>IF(B7=1,SUM(B$2:B7),0)</f>
        <v>0</v>
      </c>
      <c r="G7" t="s">
        <v>679</v>
      </c>
      <c r="O7" t="e">
        <f>#REF!</f>
        <v>#REF!</v>
      </c>
      <c r="P7" t="e">
        <f>#REF!</f>
        <v>#REF!</v>
      </c>
      <c r="Q7" t="e">
        <f>#REF!</f>
        <v>#REF!</v>
      </c>
      <c r="R7" t="e">
        <f>#REF!</f>
        <v>#REF!</v>
      </c>
      <c r="S7" t="e">
        <f>#REF!</f>
        <v>#REF!</v>
      </c>
      <c r="T7" t="e">
        <f>#REF!</f>
        <v>#REF!</v>
      </c>
      <c r="W7" t="s">
        <v>443</v>
      </c>
    </row>
    <row r="8" spans="1:23">
      <c r="A8" s="169" t="e">
        <f>IF(#REF!="◎",W8,"")</f>
        <v>#REF!</v>
      </c>
      <c r="B8">
        <f t="shared" si="0"/>
        <v>0</v>
      </c>
      <c r="C8">
        <f>IF(B8=1,SUM(B$2:B8),0)</f>
        <v>0</v>
      </c>
      <c r="G8" t="s">
        <v>685</v>
      </c>
      <c r="O8" t="e">
        <f>#REF!</f>
        <v>#REF!</v>
      </c>
      <c r="P8" t="e">
        <f>#REF!</f>
        <v>#REF!</v>
      </c>
      <c r="Q8" t="e">
        <f>#REF!</f>
        <v>#REF!</v>
      </c>
      <c r="R8" t="e">
        <f>#REF!</f>
        <v>#REF!</v>
      </c>
      <c r="S8" t="e">
        <f>#REF!</f>
        <v>#REF!</v>
      </c>
      <c r="T8" t="e">
        <f>#REF!</f>
        <v>#REF!</v>
      </c>
      <c r="W8" t="s">
        <v>448</v>
      </c>
    </row>
    <row r="9" spans="1:23">
      <c r="A9" s="169" t="e">
        <f>IF(#REF!="◎",W9,"")</f>
        <v>#REF!</v>
      </c>
      <c r="B9">
        <f t="shared" si="0"/>
        <v>0</v>
      </c>
      <c r="C9">
        <f>IF(B9=1,SUM(B$2:B9),0)</f>
        <v>0</v>
      </c>
      <c r="G9" t="s">
        <v>692</v>
      </c>
      <c r="O9" t="e">
        <f>#REF!</f>
        <v>#REF!</v>
      </c>
      <c r="P9" t="e">
        <f>#REF!</f>
        <v>#REF!</v>
      </c>
      <c r="Q9" t="e">
        <f>#REF!</f>
        <v>#REF!</v>
      </c>
      <c r="R9" t="e">
        <f>#REF!</f>
        <v>#REF!</v>
      </c>
      <c r="S9" t="e">
        <f>#REF!</f>
        <v>#REF!</v>
      </c>
      <c r="T9" t="e">
        <f>#REF!</f>
        <v>#REF!</v>
      </c>
      <c r="W9" t="s">
        <v>453</v>
      </c>
    </row>
    <row r="10" spans="1:23">
      <c r="A10" s="169" t="e">
        <f>IF(#REF!="◎",W10,"")</f>
        <v>#REF!</v>
      </c>
      <c r="B10">
        <f t="shared" si="0"/>
        <v>0</v>
      </c>
      <c r="C10">
        <f>IF(B10=1,SUM(B$2:B10),0)</f>
        <v>0</v>
      </c>
      <c r="G10" t="s">
        <v>697</v>
      </c>
      <c r="O10" t="e">
        <f>#REF!</f>
        <v>#REF!</v>
      </c>
      <c r="P10" t="e">
        <f>#REF!</f>
        <v>#REF!</v>
      </c>
      <c r="Q10" t="e">
        <f>#REF!</f>
        <v>#REF!</v>
      </c>
      <c r="R10" t="e">
        <f>#REF!</f>
        <v>#REF!</v>
      </c>
      <c r="S10" t="e">
        <f>#REF!</f>
        <v>#REF!</v>
      </c>
      <c r="T10" t="e">
        <f>#REF!</f>
        <v>#REF!</v>
      </c>
      <c r="W10" t="s">
        <v>458</v>
      </c>
    </row>
    <row r="11" spans="1:23">
      <c r="A11" s="169" t="e">
        <f>IF(#REF!="◎",W11,"")</f>
        <v>#REF!</v>
      </c>
      <c r="B11">
        <f t="shared" si="0"/>
        <v>0</v>
      </c>
      <c r="C11">
        <f>IF(B11=1,SUM(B$2:B11),0)</f>
        <v>0</v>
      </c>
      <c r="G11" t="s">
        <v>704</v>
      </c>
      <c r="O11" t="e">
        <f>#REF!</f>
        <v>#REF!</v>
      </c>
      <c r="P11" t="e">
        <f>#REF!</f>
        <v>#REF!</v>
      </c>
      <c r="Q11" t="e">
        <f>#REF!</f>
        <v>#REF!</v>
      </c>
      <c r="R11" t="e">
        <f>#REF!</f>
        <v>#REF!</v>
      </c>
      <c r="S11" t="e">
        <f>#REF!</f>
        <v>#REF!</v>
      </c>
      <c r="T11" t="e">
        <f>#REF!</f>
        <v>#REF!</v>
      </c>
      <c r="W11" t="s">
        <v>463</v>
      </c>
    </row>
    <row r="12" spans="1:23">
      <c r="A12" s="169" t="e">
        <f>IF(#REF!="◎",W12,"")</f>
        <v>#REF!</v>
      </c>
      <c r="B12">
        <f t="shared" si="0"/>
        <v>0</v>
      </c>
      <c r="C12">
        <f>IF(B12=1,SUM(B$2:B12),0)</f>
        <v>0</v>
      </c>
      <c r="G12" t="s">
        <v>710</v>
      </c>
      <c r="O12" t="e">
        <f>#REF!</f>
        <v>#REF!</v>
      </c>
      <c r="P12" t="e">
        <f>#REF!</f>
        <v>#REF!</v>
      </c>
      <c r="Q12" t="e">
        <f>#REF!</f>
        <v>#REF!</v>
      </c>
      <c r="R12" t="e">
        <f>#REF!</f>
        <v>#REF!</v>
      </c>
      <c r="S12" t="e">
        <f>#REF!</f>
        <v>#REF!</v>
      </c>
      <c r="T12" t="e">
        <f>#REF!</f>
        <v>#REF!</v>
      </c>
      <c r="W12" t="s">
        <v>467</v>
      </c>
    </row>
    <row r="13" spans="1:23">
      <c r="A13" s="169" t="e">
        <f>IF(#REF!="◎",W13,"")</f>
        <v>#REF!</v>
      </c>
      <c r="B13">
        <f t="shared" si="0"/>
        <v>0</v>
      </c>
      <c r="C13">
        <f>IF(B13=1,SUM(B$2:B13),0)</f>
        <v>0</v>
      </c>
      <c r="G13" t="s">
        <v>716</v>
      </c>
      <c r="O13" t="e">
        <f>#REF!</f>
        <v>#REF!</v>
      </c>
      <c r="P13" t="e">
        <f>#REF!</f>
        <v>#REF!</v>
      </c>
      <c r="Q13" t="e">
        <f>#REF!</f>
        <v>#REF!</v>
      </c>
      <c r="R13" t="e">
        <f>#REF!</f>
        <v>#REF!</v>
      </c>
      <c r="S13" t="e">
        <f>#REF!</f>
        <v>#REF!</v>
      </c>
      <c r="T13" t="e">
        <f>#REF!</f>
        <v>#REF!</v>
      </c>
      <c r="W13" t="s">
        <v>469</v>
      </c>
    </row>
    <row r="14" spans="1:23">
      <c r="A14" s="169" t="e">
        <f>IF(#REF!="◎",W14,"")</f>
        <v>#REF!</v>
      </c>
      <c r="B14">
        <f t="shared" si="0"/>
        <v>0</v>
      </c>
      <c r="C14">
        <f>IF(B14=1,SUM(B$2:B14),0)</f>
        <v>0</v>
      </c>
      <c r="G14" t="s">
        <v>721</v>
      </c>
      <c r="O14" t="e">
        <f>#REF!</f>
        <v>#REF!</v>
      </c>
      <c r="P14" t="e">
        <f>#REF!</f>
        <v>#REF!</v>
      </c>
      <c r="Q14" t="e">
        <f>#REF!</f>
        <v>#REF!</v>
      </c>
      <c r="R14" t="e">
        <f>#REF!</f>
        <v>#REF!</v>
      </c>
      <c r="S14" t="e">
        <f>#REF!</f>
        <v>#REF!</v>
      </c>
      <c r="T14" t="e">
        <f>#REF!</f>
        <v>#REF!</v>
      </c>
      <c r="W14" t="s">
        <v>471</v>
      </c>
    </row>
    <row r="15" spans="1:23">
      <c r="A15" s="169" t="e">
        <f>IF(#REF!="◎",W15,"")</f>
        <v>#REF!</v>
      </c>
      <c r="B15">
        <f t="shared" si="0"/>
        <v>0</v>
      </c>
      <c r="C15">
        <f>IF(B15=1,SUM(B$2:B15),0)</f>
        <v>0</v>
      </c>
      <c r="G15" t="s">
        <v>726</v>
      </c>
      <c r="O15" t="e">
        <f>#REF!</f>
        <v>#REF!</v>
      </c>
      <c r="P15" t="e">
        <f>#REF!</f>
        <v>#REF!</v>
      </c>
      <c r="Q15" t="e">
        <f>#REF!</f>
        <v>#REF!</v>
      </c>
      <c r="R15" t="e">
        <f>#REF!</f>
        <v>#REF!</v>
      </c>
      <c r="S15" t="e">
        <f>#REF!</f>
        <v>#REF!</v>
      </c>
      <c r="T15" t="e">
        <f>#REF!</f>
        <v>#REF!</v>
      </c>
      <c r="W15" t="s">
        <v>753</v>
      </c>
    </row>
    <row r="16" spans="1:23">
      <c r="C16" s="174">
        <f>SUM(C2:C15)</f>
        <v>0</v>
      </c>
    </row>
    <row r="21" spans="1:4">
      <c r="A21" t="s">
        <v>754</v>
      </c>
      <c r="B21" t="s">
        <v>755</v>
      </c>
      <c r="C21" t="s">
        <v>739</v>
      </c>
      <c r="D21" t="s">
        <v>740</v>
      </c>
    </row>
    <row r="22" spans="1:4">
      <c r="A22" s="169" t="e">
        <f>IF(#REF!="直","産業の振興","")</f>
        <v>#REF!</v>
      </c>
      <c r="B22">
        <f t="shared" ref="B22:B37" si="1">COUNTIF(A22,"*"&amp;B$21&amp;"*")</f>
        <v>0</v>
      </c>
      <c r="C22">
        <f>IF(B22=1,SUM(B$22:B22),0)</f>
        <v>0</v>
      </c>
      <c r="D22" t="e">
        <f>INDEX(A$22:C$37,MATCH(1,C$22:C$37,0),1)</f>
        <v>#N/A</v>
      </c>
    </row>
    <row r="23" spans="1:4">
      <c r="A23" s="169" t="e">
        <f>IF(#REF!="直","農地の保全","")</f>
        <v>#REF!</v>
      </c>
      <c r="B23">
        <f t="shared" si="1"/>
        <v>0</v>
      </c>
      <c r="C23">
        <f>IF(B23=1,SUM(B$22:B23),0)</f>
        <v>0</v>
      </c>
      <c r="D23" t="e">
        <f>INDEX(A$22:C$37,MATCH(2,C$22:C$37,0),1)</f>
        <v>#N/A</v>
      </c>
    </row>
    <row r="24" spans="1:4">
      <c r="A24" s="169" t="e">
        <f>IF(#REF!="直","森林の保全・整備","")</f>
        <v>#REF!</v>
      </c>
      <c r="B24">
        <f t="shared" si="1"/>
        <v>0</v>
      </c>
      <c r="C24">
        <f>IF(B24=1,SUM(B$22:B24),0)</f>
        <v>0</v>
      </c>
      <c r="D24" t="e">
        <f>INDEX(A$22:C$37,MATCH(3,C$22:C$37,0),1)</f>
        <v>#N/A</v>
      </c>
    </row>
    <row r="25" spans="1:4">
      <c r="A25" s="169" t="e">
        <f>IF(#REF!="直","鳥獣被害の防止対策","")</f>
        <v>#REF!</v>
      </c>
      <c r="B25">
        <f t="shared" si="1"/>
        <v>0</v>
      </c>
      <c r="C25">
        <f>IF(B25=1,SUM(B$22:B25),0)</f>
        <v>0</v>
      </c>
      <c r="D25" t="e">
        <f>INDEX(A$22:C$37,MATCH(4,C$22:C$37,0),1)</f>
        <v>#N/A</v>
      </c>
    </row>
    <row r="26" spans="1:4">
      <c r="A26" s="169" t="e">
        <f>IF(#REF!="直","関係人口の増","")</f>
        <v>#REF!</v>
      </c>
      <c r="B26">
        <f t="shared" si="1"/>
        <v>0</v>
      </c>
      <c r="C26">
        <f>IF(B26=1,SUM(B$22:B26),0)</f>
        <v>0</v>
      </c>
      <c r="D26" t="e">
        <f>INDEX(A$22:C$37,MATCH(5,C$22:C$37,0),1)</f>
        <v>#N/A</v>
      </c>
    </row>
    <row r="27" spans="1:4">
      <c r="A27" s="169" t="e">
        <f>IF(#REF!="直","担い手の確保","")</f>
        <v>#REF!</v>
      </c>
      <c r="B27">
        <f t="shared" si="1"/>
        <v>0</v>
      </c>
      <c r="C27">
        <f>IF(B27=1,SUM(B$22:B27),0)</f>
        <v>0</v>
      </c>
      <c r="D27" t="e">
        <f>INDEX(A$22:C$37,MATCH(6,C$22:C$37,0),1)</f>
        <v>#N/A</v>
      </c>
    </row>
    <row r="28" spans="1:4">
      <c r="A28" s="169" t="e">
        <f>IF(#REF!="直","雇用の場の確保","")</f>
        <v>#REF!</v>
      </c>
      <c r="B28">
        <f t="shared" si="1"/>
        <v>0</v>
      </c>
      <c r="C28">
        <f>IF(B28=1,SUM(B$22:B28),0)</f>
        <v>0</v>
      </c>
      <c r="D28" t="e">
        <f>INDEX(A$22:C$37,MATCH(7,C$22:C$37,0),1)</f>
        <v>#N/A</v>
      </c>
    </row>
    <row r="29" spans="1:4">
      <c r="A29" s="169" t="e">
        <f>IF(#REF!="直","情報発信・知名度の向上","")</f>
        <v>#REF!</v>
      </c>
      <c r="B29">
        <f t="shared" si="1"/>
        <v>0</v>
      </c>
      <c r="C29">
        <f>IF(B29=1,SUM(B$22:B29),0)</f>
        <v>0</v>
      </c>
      <c r="D29" t="e">
        <f>INDEX(A$22:C$37,MATCH(8,C$22:C$37,0),1)</f>
        <v>#N/A</v>
      </c>
    </row>
    <row r="30" spans="1:4">
      <c r="A30" s="169" t="e">
        <f>IF(#REF!="直","廃棄物等の処理や有効活用","")</f>
        <v>#REF!</v>
      </c>
      <c r="B30">
        <f t="shared" si="1"/>
        <v>0</v>
      </c>
      <c r="C30">
        <f>IF(B30=1,SUM(B$22:B30),0)</f>
        <v>0</v>
      </c>
      <c r="D30" t="e">
        <f>INDEX(A$22:C$37,MATCH(9,C$22:C$37,0),1)</f>
        <v>#N/A</v>
      </c>
    </row>
    <row r="31" spans="1:4">
      <c r="A31" s="169" t="e">
        <f>IF(#REF!="直","活動意欲の向上","")</f>
        <v>#REF!</v>
      </c>
      <c r="B31">
        <f t="shared" si="1"/>
        <v>0</v>
      </c>
      <c r="C31">
        <f>IF(B31=1,SUM(B$22:B31),0)</f>
        <v>0</v>
      </c>
      <c r="D31" t="e">
        <f>INDEX(A$22:C$37,MATCH(10,C$22:C$37,0),1)</f>
        <v>#N/A</v>
      </c>
    </row>
    <row r="32" spans="1:4">
      <c r="A32" s="169" t="e">
        <f>IF(#REF!="直","伝統文化・コミュニティの維持","")</f>
        <v>#REF!</v>
      </c>
      <c r="B32">
        <f t="shared" si="1"/>
        <v>0</v>
      </c>
      <c r="C32">
        <f>IF(B32=1,SUM(B$22:B32),0)</f>
        <v>0</v>
      </c>
      <c r="D32" t="e">
        <f>INDEX(A$22:C$37,MATCH(11,C$22:C$37,0),1)</f>
        <v>#N/A</v>
      </c>
    </row>
    <row r="33" spans="1:5">
      <c r="A33" s="169" t="e">
        <f>IF(#REF!="直","最新情報・技術の入手","")</f>
        <v>#REF!</v>
      </c>
      <c r="B33">
        <f t="shared" si="1"/>
        <v>0</v>
      </c>
      <c r="C33">
        <f>IF(B33=1,SUM(B$22:B33),0)</f>
        <v>0</v>
      </c>
      <c r="D33" t="e">
        <f>INDEX(A$22:C$37,MATCH(12,C$22:C$37,0),1)</f>
        <v>#N/A</v>
      </c>
    </row>
    <row r="34" spans="1:5">
      <c r="A34" s="169" t="e">
        <f>IF(#REF!="直","地域産品の売上向上","")</f>
        <v>#REF!</v>
      </c>
      <c r="B34">
        <f t="shared" si="1"/>
        <v>0</v>
      </c>
      <c r="C34">
        <f>IF(B34=1,SUM(B$22:B34),0)</f>
        <v>0</v>
      </c>
      <c r="D34" t="e">
        <f>INDEX(A$22:C$37,MATCH(13,C$22:C$37,0),1)</f>
        <v>#N/A</v>
      </c>
    </row>
    <row r="35" spans="1:5">
      <c r="A35" s="169" t="e">
        <f>IF(#REF!="直","所得の安定・改善","")</f>
        <v>#REF!</v>
      </c>
      <c r="B35">
        <f t="shared" si="1"/>
        <v>0</v>
      </c>
      <c r="C35">
        <f>IF(B35=1,SUM(B$22:B35),0)</f>
        <v>0</v>
      </c>
      <c r="D35" t="e">
        <f>INDEX(A$22:C$37,MATCH(14,C$22:C$37,0),1)</f>
        <v>#N/A</v>
      </c>
    </row>
    <row r="36" spans="1:5">
      <c r="A36" s="169" t="e">
        <f>IF(#REF!="直","起業・企業の誘致","")</f>
        <v>#REF!</v>
      </c>
      <c r="B36">
        <f t="shared" si="1"/>
        <v>0</v>
      </c>
      <c r="C36">
        <f>IF(B36=1,SUM(B$22:B36),0)</f>
        <v>0</v>
      </c>
      <c r="D36" t="e">
        <f>INDEX(A$22:C$37,MATCH(15,C$22:C$37,0),1)</f>
        <v>#N/A</v>
      </c>
    </row>
    <row r="37" spans="1:5">
      <c r="A37" s="169" t="e">
        <f>IF(#REF!="直","その他","")</f>
        <v>#REF!</v>
      </c>
      <c r="B37">
        <f t="shared" si="1"/>
        <v>0</v>
      </c>
      <c r="C37">
        <f>IF(B37=1,SUM(B$22:B37),0)</f>
        <v>0</v>
      </c>
      <c r="D37" t="e">
        <f>INDEX(A$22:C$37,MATCH(16,C$22:C$37,0),1)</f>
        <v>#N/A</v>
      </c>
      <c r="E37">
        <f>COUNTIF(B22:B37,1)</f>
        <v>0</v>
      </c>
    </row>
    <row r="40" spans="1:5">
      <c r="A40" t="s">
        <v>756</v>
      </c>
      <c r="B40" t="s">
        <v>755</v>
      </c>
      <c r="C40" t="s">
        <v>739</v>
      </c>
      <c r="D40" t="s">
        <v>740</v>
      </c>
    </row>
    <row r="41" spans="1:5">
      <c r="A41" s="169" t="e">
        <f>IF(#REF!="間","産業の振興","")</f>
        <v>#REF!</v>
      </c>
      <c r="B41">
        <f t="shared" ref="B41:B56" si="2">COUNTIF(A41,"*"&amp;B$21&amp;"*")</f>
        <v>0</v>
      </c>
      <c r="C41">
        <f>IF(B41=1,SUM(B$41:B41),0)</f>
        <v>0</v>
      </c>
      <c r="D41" t="e">
        <f>INDEX(A$41:C$56,MATCH(1,C$41:C$56,0),1)</f>
        <v>#N/A</v>
      </c>
    </row>
    <row r="42" spans="1:5">
      <c r="A42" s="169" t="e">
        <f>IF(#REF!="間","農地の保全","")</f>
        <v>#REF!</v>
      </c>
      <c r="B42">
        <f t="shared" si="2"/>
        <v>0</v>
      </c>
      <c r="C42">
        <f>IF(B42=1,SUM(B$41:B42),0)</f>
        <v>0</v>
      </c>
      <c r="D42" t="e">
        <f>INDEX(A$41:C$56,MATCH(2,C$41:C$56,0),1)</f>
        <v>#N/A</v>
      </c>
    </row>
    <row r="43" spans="1:5">
      <c r="A43" s="169" t="e">
        <f>IF(#REF!="間","森林の保全・整備","")</f>
        <v>#REF!</v>
      </c>
      <c r="B43">
        <f t="shared" si="2"/>
        <v>0</v>
      </c>
      <c r="C43">
        <f>IF(B43=1,SUM(B$41:B43),0)</f>
        <v>0</v>
      </c>
      <c r="D43" t="e">
        <f>INDEX(A$41:C$56,MATCH(3,C$41:C$56,0),1)</f>
        <v>#N/A</v>
      </c>
    </row>
    <row r="44" spans="1:5">
      <c r="A44" s="169" t="e">
        <f>IF(#REF!="間","鳥獣被害の防止対策","")</f>
        <v>#REF!</v>
      </c>
      <c r="B44">
        <f t="shared" si="2"/>
        <v>0</v>
      </c>
      <c r="C44">
        <f>IF(B44=1,SUM(B$41:B44),0)</f>
        <v>0</v>
      </c>
      <c r="D44" t="e">
        <f>INDEX(A$41:C$56,MATCH(4,C$41:C$56,0),1)</f>
        <v>#N/A</v>
      </c>
    </row>
    <row r="45" spans="1:5">
      <c r="A45" s="169" t="e">
        <f>IF(#REF!="間","関係人口の増","")</f>
        <v>#REF!</v>
      </c>
      <c r="B45">
        <f t="shared" si="2"/>
        <v>0</v>
      </c>
      <c r="C45">
        <f>IF(B45=1,SUM(B$41:B45),0)</f>
        <v>0</v>
      </c>
      <c r="D45" t="e">
        <f>INDEX(A$41:C$56,MATCH(5,C$41:C$56,0),1)</f>
        <v>#N/A</v>
      </c>
    </row>
    <row r="46" spans="1:5">
      <c r="A46" s="169" t="e">
        <f>IF(#REF!="間","担い手の確保","")</f>
        <v>#REF!</v>
      </c>
      <c r="B46">
        <f t="shared" si="2"/>
        <v>0</v>
      </c>
      <c r="C46">
        <f>IF(B46=1,SUM(B$41:B46),0)</f>
        <v>0</v>
      </c>
      <c r="D46" t="e">
        <f>INDEX(A$41:C$56,MATCH(6,C$41:C$56,0),1)</f>
        <v>#N/A</v>
      </c>
    </row>
    <row r="47" spans="1:5">
      <c r="A47" s="169" t="e">
        <f>IF(#REF!="間","雇用の場の確保","")</f>
        <v>#REF!</v>
      </c>
      <c r="B47">
        <f t="shared" si="2"/>
        <v>0</v>
      </c>
      <c r="C47">
        <f>IF(B47=1,SUM(B$41:B47),0)</f>
        <v>0</v>
      </c>
      <c r="D47" t="e">
        <f>INDEX(A$41:C$56,MATCH(7,C$41:C$56,0),1)</f>
        <v>#N/A</v>
      </c>
    </row>
    <row r="48" spans="1:5">
      <c r="A48" s="169" t="e">
        <f>IF(#REF!="間","情報発信・知名度の向上","")</f>
        <v>#REF!</v>
      </c>
      <c r="B48">
        <f t="shared" si="2"/>
        <v>0</v>
      </c>
      <c r="C48">
        <f>IF(B48=1,SUM(B$41:B48),0)</f>
        <v>0</v>
      </c>
      <c r="D48" t="e">
        <f>INDEX(A$41:C$56,MATCH(8,C$41:C$56,0),1)</f>
        <v>#N/A</v>
      </c>
    </row>
    <row r="49" spans="1:5">
      <c r="A49" s="169" t="e">
        <f>IF(#REF!="間","廃棄物等の処理や有効活用","")</f>
        <v>#REF!</v>
      </c>
      <c r="B49">
        <f t="shared" si="2"/>
        <v>0</v>
      </c>
      <c r="C49">
        <f>IF(B49=1,SUM(B$41:B49),0)</f>
        <v>0</v>
      </c>
      <c r="D49" t="e">
        <f>INDEX(A$22:C$37,MATCH(9,C$22:C$37,0),1)</f>
        <v>#N/A</v>
      </c>
    </row>
    <row r="50" spans="1:5">
      <c r="A50" s="169" t="e">
        <f>IF(#REF!="間","活動意欲の向上","")</f>
        <v>#REF!</v>
      </c>
      <c r="B50">
        <f t="shared" si="2"/>
        <v>0</v>
      </c>
      <c r="C50">
        <f>IF(B50=1,SUM(B$41:B50),0)</f>
        <v>0</v>
      </c>
      <c r="D50" t="e">
        <f>INDEX(A$22:C$37,MATCH(10,C$22:C$37,0),1)</f>
        <v>#N/A</v>
      </c>
    </row>
    <row r="51" spans="1:5">
      <c r="A51" s="169" t="e">
        <f>IF(#REF!="間","伝統文化・コミュニティの維持","")</f>
        <v>#REF!</v>
      </c>
      <c r="B51">
        <f t="shared" si="2"/>
        <v>0</v>
      </c>
      <c r="C51">
        <f>IF(B51=1,SUM(B$41:B51),0)</f>
        <v>0</v>
      </c>
      <c r="D51" t="e">
        <f>INDEX(A$22:C$37,MATCH(11,C$22:C$37,0),1)</f>
        <v>#N/A</v>
      </c>
    </row>
    <row r="52" spans="1:5">
      <c r="A52" s="169" t="e">
        <f>IF(#REF!="間","最新情報・技術の入手","")</f>
        <v>#REF!</v>
      </c>
      <c r="B52">
        <f t="shared" si="2"/>
        <v>0</v>
      </c>
      <c r="C52">
        <f>IF(B52=1,SUM(B$41:B52),0)</f>
        <v>0</v>
      </c>
      <c r="D52" t="e">
        <f>INDEX(A$22:C$37,MATCH(12,C$22:C$37,0),1)</f>
        <v>#N/A</v>
      </c>
    </row>
    <row r="53" spans="1:5">
      <c r="A53" s="169" t="e">
        <f>IF(#REF!="間","地域産品の売上向上","")</f>
        <v>#REF!</v>
      </c>
      <c r="B53">
        <f t="shared" si="2"/>
        <v>0</v>
      </c>
      <c r="C53">
        <f>IF(B53=1,SUM(B$41:B53),0)</f>
        <v>0</v>
      </c>
      <c r="D53" t="e">
        <f>INDEX(A$22:C$37,MATCH(13,C$22:C$37,0),1)</f>
        <v>#N/A</v>
      </c>
    </row>
    <row r="54" spans="1:5">
      <c r="A54" s="169" t="e">
        <f>IF(#REF!="間","所得の安定・改善","")</f>
        <v>#REF!</v>
      </c>
      <c r="B54">
        <f t="shared" si="2"/>
        <v>0</v>
      </c>
      <c r="C54">
        <f>IF(B54=1,SUM(B$41:B54),0)</f>
        <v>0</v>
      </c>
      <c r="D54" t="e">
        <f>INDEX(A$22:C$37,MATCH(14,C$22:C$37,0),1)</f>
        <v>#N/A</v>
      </c>
    </row>
    <row r="55" spans="1:5">
      <c r="A55" s="169" t="e">
        <f>IF(#REF!="間","起業・企業の誘致","")</f>
        <v>#REF!</v>
      </c>
      <c r="B55">
        <f t="shared" si="2"/>
        <v>0</v>
      </c>
      <c r="C55">
        <f>IF(B55=1,SUM(B$41:B55),0)</f>
        <v>0</v>
      </c>
      <c r="D55" t="e">
        <f>INDEX(A$22:C$37,MATCH(15,C$22:C$37,0),1)</f>
        <v>#N/A</v>
      </c>
    </row>
    <row r="56" spans="1:5">
      <c r="A56" s="169" t="e">
        <f>IF(#REF!="間","その他","")</f>
        <v>#REF!</v>
      </c>
      <c r="B56">
        <f t="shared" si="2"/>
        <v>0</v>
      </c>
      <c r="C56">
        <f>IF(B56=1,SUM(B$41:B56),0)</f>
        <v>0</v>
      </c>
      <c r="D56" t="e">
        <f>INDEX(A$22:C$37,MATCH(16,C$22:C$37,0),1)</f>
        <v>#N/A</v>
      </c>
      <c r="E56">
        <f>COUNTIF(B41:B56,1)</f>
        <v>0</v>
      </c>
    </row>
  </sheetData>
  <dataConsolidate/>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562E3905DC08A4189C9F06EFBAAAF57" ma:contentTypeVersion="18" ma:contentTypeDescription="新しいドキュメントを作成します。" ma:contentTypeScope="" ma:versionID="4fc0fe70cc340033ca6d6717782fa3d1">
  <xsd:schema xmlns:xsd="http://www.w3.org/2001/XMLSchema" xmlns:xs="http://www.w3.org/2001/XMLSchema" xmlns:p="http://schemas.microsoft.com/office/2006/metadata/properties" xmlns:ns2="fedcabfb-9de7-40c1-8bdd-4b72159c4491" xmlns:ns3="e3e09e67-d7cc-4e47-828f-5f2cf354dd97" targetNamespace="http://schemas.microsoft.com/office/2006/metadata/properties" ma:root="true" ma:fieldsID="381bbc5e8482a3aff8fb52121d7493b6" ns2:_="" ns3:_="">
    <xsd:import namespace="fedcabfb-9de7-40c1-8bdd-4b72159c4491"/>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3:SharedWithUsers" minOccurs="0"/>
                <xsd:element ref="ns3:SharedWithDetails" minOccurs="0"/>
                <xsd:element ref="ns2:MediaServiceGenerationTime" minOccurs="0"/>
                <xsd:element ref="ns2:MediaServiceEventHashCode" minOccurs="0"/>
                <xsd:element ref="ns2:MediaServiceOCR" minOccurs="0"/>
                <xsd:element ref="ns2:_Flow_SignoffStatu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dcabfb-9de7-40c1-8bdd-4b72159c449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820772c-bea4-40e8-a599-53e3cdd9596e}"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lcf76f155ced4ddcb4097134ff3c332f xmlns="fedcabfb-9de7-40c1-8bdd-4b72159c4491">
      <Terms xmlns="http://schemas.microsoft.com/office/infopath/2007/PartnerControls"/>
    </lcf76f155ced4ddcb4097134ff3c332f>
    <_x4f5c__x6210__x65e5__x6642_ xmlns="fedcabfb-9de7-40c1-8bdd-4b72159c4491" xsi:nil="true"/>
    <_Flow_SignoffStatus xmlns="fedcabfb-9de7-40c1-8bdd-4b72159c4491" xsi:nil="true"/>
  </documentManagement>
</p:properties>
</file>

<file path=customXml/itemProps1.xml><?xml version="1.0" encoding="utf-8"?>
<ds:datastoreItem xmlns:ds="http://schemas.openxmlformats.org/officeDocument/2006/customXml" ds:itemID="{DA600AB8-03AB-4DAA-A675-662BD57C788F}">
  <ds:schemaRefs>
    <ds:schemaRef ds:uri="http://schemas.microsoft.com/sharepoint/v3/contenttype/forms"/>
  </ds:schemaRefs>
</ds:datastoreItem>
</file>

<file path=customXml/itemProps2.xml><?xml version="1.0" encoding="utf-8"?>
<ds:datastoreItem xmlns:ds="http://schemas.openxmlformats.org/officeDocument/2006/customXml" ds:itemID="{B8477871-B41E-4CBC-A397-757322EAD7BA}"/>
</file>

<file path=customXml/itemProps3.xml><?xml version="1.0" encoding="utf-8"?>
<ds:datastoreItem xmlns:ds="http://schemas.openxmlformats.org/officeDocument/2006/customXml" ds:itemID="{971E569F-39B0-4BD7-A345-9DEE2C70AB51}">
  <ds:schemaRefs>
    <ds:schemaRef ds:uri="http://schemas.microsoft.com/office/2006/documentManagement/types"/>
    <ds:schemaRef ds:uri="http://purl.org/dc/terms/"/>
    <ds:schemaRef ds:uri="http://schemas.microsoft.com/office/2006/metadata/properties"/>
    <ds:schemaRef ds:uri="http://www.w3.org/XML/1998/namespace"/>
    <ds:schemaRef ds:uri="http://purl.org/dc/elements/1.1/"/>
    <ds:schemaRef ds:uri="85ec59af-1a16-40a0-b163-384e34c79a5c"/>
    <ds:schemaRef ds:uri="http://purl.org/dc/dcmitype/"/>
    <ds:schemaRef ds:uri="69a6981b-8d71-4a1e-91f2-033eee8aea5e"/>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提案書様式別添</vt:lpstr>
      <vt:lpstr>標準様式(R8)共通</vt:lpstr>
      <vt:lpstr>添付説明</vt:lpstr>
      <vt:lpstr>添付説明 (2)</vt:lpstr>
      <vt:lpstr>添付説明 (3)</vt:lpstr>
      <vt:lpstr>別紙りすと</vt:lpstr>
      <vt:lpstr>リスト（共通）</vt:lpstr>
      <vt:lpstr>転記用BD (協議会)</vt:lpstr>
      <vt:lpstr>転記用BD</vt:lpstr>
      <vt:lpstr>提案書様式別添!Print_Area</vt:lpstr>
      <vt:lpstr>添付説明!Print_Area</vt:lpstr>
      <vt:lpstr>'添付説明 (2)'!Print_Area</vt:lpstr>
      <vt:lpstr>'添付説明 (3)'!Print_Area</vt:lpstr>
      <vt:lpstr>'標準様式(R8)共通'!Print_Area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2024-02-15T14:15:12Z</dcterms:created>
  <dcterms:modified xsi:type="dcterms:W3CDTF">2026-05-07T05:41:56Z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0x010100B562E3905DC08A4189C9F06EFBAAAF57</vt:lpwstr>
  </property>
  <property fmtid="{D5CDD505-2E9C-101B-9397-08002B2CF9AE}" pid="3" name="MediaServiceImageTags">
    <vt:lpwstr/>
  </property>
</Properties>
</file>